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366ED33-FC06-42CA-9344-19E98F70424E}"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<sst xmlns="http://schemas.openxmlformats.org/spreadsheetml/2006/main" count="9568" uniqueCount="1703">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</sst>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44032</v>
      </c>
      <c r="C8" s="65">
        <f>VLOOKUP($A8,'Return Data'!$B$7:$R$1700,4,0)</f>
        <v>745.06</v>
      </c>
      <c r="D8" s="65">
        <f>VLOOKUP($A8,'Return Data'!$B$7:$R$1700,10,0)</f>
        <v>11.6379</v>
      </c>
      <c r="E8" s="66">
        <f t="shared" ref="E8:E40" si="0">RANK(D8,D$8:D$40,0)</f>
        <v>20</v>
      </c>
      <c r="F8" s="65">
        <f>VLOOKUP($A8,'Return Data'!$B$7:$R$1700,11,0)</f>
        <v>-9.8863000000000003</v>
      </c>
      <c r="G8" s="66">
        <f t="shared" ref="G8:G40" si="1">RANK(F8,F$8:F$40,0)</f>
        <v>31</v>
      </c>
      <c r="H8" s="65">
        <f>VLOOKUP($A8,'Return Data'!$B$7:$R$1700,12,0)</f>
        <v>-7.1044</v>
      </c>
      <c r="I8" s="66">
        <f t="shared" ref="I8:I40" si="2">RANK(H8,H$8:H$40,0)</f>
        <v>32</v>
      </c>
      <c r="J8" s="65">
        <f>VLOOKUP($A8,'Return Data'!$B$7:$R$1700,13,0)</f>
        <v>-5.6383999999999999</v>
      </c>
      <c r="K8" s="66">
        <f t="shared" ref="K8:K28" si="3">RANK(J8,J$8:J$40,0)</f>
        <v>31</v>
      </c>
      <c r="L8" s="65">
        <f>VLOOKUP($A8,'Return Data'!$B$7:$R$1700,17,0)</f>
        <v>-2.3323</v>
      </c>
      <c r="M8" s="66">
        <f>RANK(L8,L$8:L$40,0)</f>
        <v>25</v>
      </c>
      <c r="N8" s="65">
        <f>VLOOKUP($A8,'Return Data'!$B$7:$R$1700,14,0)</f>
        <v>-0.4773</v>
      </c>
      <c r="O8" s="66">
        <f>RANK(N8,N$8:N$40,0)</f>
        <v>24</v>
      </c>
      <c r="P8" s="65">
        <f>VLOOKUP($A8,'Return Data'!$B$7:$R$1700,15,0)</f>
        <v>4.8329000000000004</v>
      </c>
      <c r="Q8" s="66">
        <f>RANK(P8,P$8:P$40,0)</f>
        <v>15</v>
      </c>
      <c r="R8" s="65">
        <f>VLOOKUP($A8,'Return Data'!$B$7:$R$1700,16,0)</f>
        <v>10.565099999999999</v>
      </c>
      <c r="S8" s="67">
        <f t="shared" ref="S8:S40" si="4">RANK(R8,R$8:R$40,0)</f>
        <v>11</v>
      </c>
    </row>
    <row r="9" spans="1:20" x14ac:dyDescent="0.3">
      <c r="A9" s="63" t="s">
        <v>483</v>
      </c>
      <c r="B9" s="64">
        <f>VLOOKUP($A9,'Return Data'!$B$7:$R$1700,3,0)</f>
        <v>44032</v>
      </c>
      <c r="C9" s="65">
        <f>VLOOKUP($A9,'Return Data'!$B$7:$R$1700,4,0)</f>
        <v>10.89</v>
      </c>
      <c r="D9" s="65">
        <f>VLOOKUP($A9,'Return Data'!$B$7:$R$1700,10,0)</f>
        <v>13.084099999999999</v>
      </c>
      <c r="E9" s="66">
        <f t="shared" si="0"/>
        <v>10</v>
      </c>
      <c r="F9" s="65">
        <f>VLOOKUP($A9,'Return Data'!$B$7:$R$1700,11,0)</f>
        <v>-6.1207000000000003</v>
      </c>
      <c r="G9" s="66">
        <f t="shared" si="1"/>
        <v>15</v>
      </c>
      <c r="H9" s="65">
        <f>VLOOKUP($A9,'Return Data'!$B$7:$R$1700,12,0)</f>
        <v>-2.8546</v>
      </c>
      <c r="I9" s="66">
        <f t="shared" si="2"/>
        <v>22</v>
      </c>
      <c r="J9" s="65">
        <f>VLOOKUP($A9,'Return Data'!$B$7:$R$1700,13,0)</f>
        <v>5.0145</v>
      </c>
      <c r="K9" s="66">
        <f t="shared" si="3"/>
        <v>7</v>
      </c>
      <c r="L9" s="65"/>
      <c r="M9" s="66"/>
      <c r="N9" s="65"/>
      <c r="O9" s="66"/>
      <c r="P9" s="65"/>
      <c r="Q9" s="66"/>
      <c r="R9" s="65">
        <f>VLOOKUP($A9,'Return Data'!$B$7:$R$1700,16,0)</f>
        <v>4.4741</v>
      </c>
      <c r="S9" s="67">
        <f t="shared" si="4"/>
        <v>29</v>
      </c>
    </row>
    <row r="10" spans="1:20" x14ac:dyDescent="0.3">
      <c r="A10" s="63" t="s">
        <v>486</v>
      </c>
      <c r="B10" s="64">
        <f>VLOOKUP($A10,'Return Data'!$B$7:$R$1700,3,0)</f>
        <v>44032</v>
      </c>
      <c r="C10" s="65">
        <f>VLOOKUP($A10,'Return Data'!$B$7:$R$1700,4,0)</f>
        <v>57.7</v>
      </c>
      <c r="D10" s="65">
        <f>VLOOKUP($A10,'Return Data'!$B$7:$R$1700,10,0)</f>
        <v>13.1373</v>
      </c>
      <c r="E10" s="66">
        <f t="shared" si="0"/>
        <v>8</v>
      </c>
      <c r="F10" s="65">
        <f>VLOOKUP($A10,'Return Data'!$B$7:$R$1700,11,0)</f>
        <v>-5.6573000000000002</v>
      </c>
      <c r="G10" s="66">
        <f t="shared" si="1"/>
        <v>14</v>
      </c>
      <c r="H10" s="65">
        <f>VLOOKUP($A10,'Return Data'!$B$7:$R$1700,12,0)</f>
        <v>-1.3844000000000001</v>
      </c>
      <c r="I10" s="66">
        <f t="shared" si="2"/>
        <v>14</v>
      </c>
      <c r="J10" s="65">
        <f>VLOOKUP($A10,'Return Data'!$B$7:$R$1700,13,0)</f>
        <v>-0.84209999999999996</v>
      </c>
      <c r="K10" s="66">
        <f t="shared" si="3"/>
        <v>23</v>
      </c>
      <c r="L10" s="65">
        <f>VLOOKUP($A10,'Return Data'!$B$7:$R$1700,17,0)</f>
        <v>-1.1314</v>
      </c>
      <c r="M10" s="66">
        <f t="shared" ref="M10:M18" si="5">RANK(L10,L$8:L$40,0)</f>
        <v>22</v>
      </c>
      <c r="N10" s="65">
        <f>VLOOKUP($A10,'Return Data'!$B$7:$R$1700,14,0)</f>
        <v>1.0429999999999999</v>
      </c>
      <c r="O10" s="66">
        <f t="shared" ref="O10:O15" si="6">RANK(N10,N$8:N$40,0)</f>
        <v>21</v>
      </c>
      <c r="P10" s="65">
        <f>VLOOKUP($A10,'Return Data'!$B$7:$R$1700,15,0)</f>
        <v>4.8738999999999999</v>
      </c>
      <c r="Q10" s="66">
        <f>RANK(P10,P$8:P$40,0)</f>
        <v>14</v>
      </c>
      <c r="R10" s="65">
        <f>VLOOKUP($A10,'Return Data'!$B$7:$R$1700,16,0)</f>
        <v>8.9443999999999999</v>
      </c>
      <c r="S10" s="67">
        <f t="shared" si="4"/>
        <v>20</v>
      </c>
    </row>
    <row r="11" spans="1:20" x14ac:dyDescent="0.3">
      <c r="A11" s="63" t="s">
        <v>487</v>
      </c>
      <c r="B11" s="64">
        <f>VLOOKUP($A11,'Return Data'!$B$7:$R$1700,3,0)</f>
        <v>44032</v>
      </c>
      <c r="C11" s="65">
        <f>VLOOKUP($A11,'Return Data'!$B$7:$R$1700,4,0)</f>
        <v>13.464700000000001</v>
      </c>
      <c r="D11" s="65">
        <f>VLOOKUP($A11,'Return Data'!$B$7:$R$1700,10,0)</f>
        <v>11.4831</v>
      </c>
      <c r="E11" s="66">
        <f t="shared" si="0"/>
        <v>21</v>
      </c>
      <c r="F11" s="65">
        <f>VLOOKUP($A11,'Return Data'!$B$7:$R$1700,11,0)</f>
        <v>-3.1073</v>
      </c>
      <c r="G11" s="66">
        <f t="shared" si="1"/>
        <v>6</v>
      </c>
      <c r="H11" s="65">
        <f>VLOOKUP($A11,'Return Data'!$B$7:$R$1700,12,0)</f>
        <v>2.6711</v>
      </c>
      <c r="I11" s="66">
        <f t="shared" si="2"/>
        <v>4</v>
      </c>
      <c r="J11" s="65">
        <f>VLOOKUP($A11,'Return Data'!$B$7:$R$1700,13,0)</f>
        <v>10.1668</v>
      </c>
      <c r="K11" s="66">
        <f t="shared" si="3"/>
        <v>2</v>
      </c>
      <c r="L11" s="65">
        <f>VLOOKUP($A11,'Return Data'!$B$7:$R$1700,17,0)</f>
        <v>9.0822000000000003</v>
      </c>
      <c r="M11" s="66">
        <f t="shared" si="5"/>
        <v>1</v>
      </c>
      <c r="N11" s="65">
        <f>VLOOKUP($A11,'Return Data'!$B$7:$R$1700,14,0)</f>
        <v>8.5555000000000003</v>
      </c>
      <c r="O11" s="66">
        <f t="shared" si="6"/>
        <v>1</v>
      </c>
      <c r="P11" s="65"/>
      <c r="Q11" s="66"/>
      <c r="R11" s="65">
        <f>VLOOKUP($A11,'Return Data'!$B$7:$R$1700,16,0)</f>
        <v>9.4705999999999992</v>
      </c>
      <c r="S11" s="67">
        <f t="shared" si="4"/>
        <v>15</v>
      </c>
    </row>
    <row r="12" spans="1:20" x14ac:dyDescent="0.3">
      <c r="A12" s="63" t="s">
        <v>489</v>
      </c>
      <c r="B12" s="64">
        <f>VLOOKUP($A12,'Return Data'!$B$7:$R$1700,3,0)</f>
        <v>44032</v>
      </c>
      <c r="C12" s="65">
        <f>VLOOKUP($A12,'Return Data'!$B$7:$R$1700,4,0)</f>
        <v>12.33</v>
      </c>
      <c r="D12" s="65">
        <f>VLOOKUP($A12,'Return Data'!$B$7:$R$1700,10,0)</f>
        <v>7.8739999999999997</v>
      </c>
      <c r="E12" s="66">
        <f t="shared" si="0"/>
        <v>33</v>
      </c>
      <c r="F12" s="65">
        <f>VLOOKUP($A12,'Return Data'!$B$7:$R$1700,11,0)</f>
        <v>-4.1958000000000002</v>
      </c>
      <c r="G12" s="66">
        <f t="shared" si="1"/>
        <v>9</v>
      </c>
      <c r="H12" s="65">
        <f>VLOOKUP($A12,'Return Data'!$B$7:$R$1700,12,0)</f>
        <v>2.1541000000000001</v>
      </c>
      <c r="I12" s="66">
        <f t="shared" si="2"/>
        <v>5</v>
      </c>
      <c r="J12" s="65">
        <f>VLOOKUP($A12,'Return Data'!$B$7:$R$1700,13,0)</f>
        <v>6.2016</v>
      </c>
      <c r="K12" s="66">
        <f t="shared" si="3"/>
        <v>6</v>
      </c>
      <c r="L12" s="65">
        <f>VLOOKUP($A12,'Return Data'!$B$7:$R$1700,17,0)</f>
        <v>-5.0902000000000003</v>
      </c>
      <c r="M12" s="66">
        <f t="shared" si="5"/>
        <v>26</v>
      </c>
      <c r="N12" s="65">
        <f>VLOOKUP($A12,'Return Data'!$B$7:$R$1700,14,0)</f>
        <v>-0.53439999999999999</v>
      </c>
      <c r="O12" s="66">
        <f t="shared" si="6"/>
        <v>25</v>
      </c>
      <c r="P12" s="65"/>
      <c r="Q12" s="66"/>
      <c r="R12" s="65">
        <f>VLOOKUP($A12,'Return Data'!$B$7:$R$1700,16,0)</f>
        <v>5.3719999999999999</v>
      </c>
      <c r="S12" s="67">
        <f t="shared" si="4"/>
        <v>27</v>
      </c>
    </row>
    <row r="13" spans="1:20" x14ac:dyDescent="0.3">
      <c r="A13" s="63" t="s">
        <v>491</v>
      </c>
      <c r="B13" s="64">
        <f>VLOOKUP($A13,'Return Data'!$B$7:$R$1700,3,0)</f>
        <v>44032</v>
      </c>
      <c r="C13" s="65">
        <f>VLOOKUP($A13,'Return Data'!$B$7:$R$1700,4,0)</f>
        <v>180.05</v>
      </c>
      <c r="D13" s="65">
        <f>VLOOKUP($A13,'Return Data'!$B$7:$R$1700,10,0)</f>
        <v>11.651999999999999</v>
      </c>
      <c r="E13" s="66">
        <f t="shared" si="0"/>
        <v>19</v>
      </c>
      <c r="F13" s="65">
        <f>VLOOKUP($A13,'Return Data'!$B$7:$R$1700,11,0)</f>
        <v>-0.71140000000000003</v>
      </c>
      <c r="G13" s="66">
        <f t="shared" si="1"/>
        <v>3</v>
      </c>
      <c r="H13" s="65">
        <f>VLOOKUP($A13,'Return Data'!$B$7:$R$1700,12,0)</f>
        <v>4.6315999999999997</v>
      </c>
      <c r="I13" s="66">
        <f t="shared" si="2"/>
        <v>2</v>
      </c>
      <c r="J13" s="65">
        <f>VLOOKUP($A13,'Return Data'!$B$7:$R$1700,13,0)</f>
        <v>8.5946999999999996</v>
      </c>
      <c r="K13" s="66">
        <f t="shared" si="3"/>
        <v>4</v>
      </c>
      <c r="L13" s="65">
        <f>VLOOKUP($A13,'Return Data'!$B$7:$R$1700,17,0)</f>
        <v>7.0861999999999998</v>
      </c>
      <c r="M13" s="66">
        <f t="shared" si="5"/>
        <v>2</v>
      </c>
      <c r="N13" s="65">
        <f>VLOOKUP($A13,'Return Data'!$B$7:$R$1700,14,0)</f>
        <v>7.7367999999999997</v>
      </c>
      <c r="O13" s="66">
        <f t="shared" si="6"/>
        <v>2</v>
      </c>
      <c r="P13" s="65">
        <f>VLOOKUP($A13,'Return Data'!$B$7:$R$1700,15,0)</f>
        <v>8.9563000000000006</v>
      </c>
      <c r="Q13" s="66">
        <f>RANK(P13,P$8:P$40,0)</f>
        <v>1</v>
      </c>
      <c r="R13" s="65">
        <f>VLOOKUP($A13,'Return Data'!$B$7:$R$1700,16,0)</f>
        <v>12.9701</v>
      </c>
      <c r="S13" s="67">
        <f t="shared" si="4"/>
        <v>2</v>
      </c>
    </row>
    <row r="14" spans="1:20" x14ac:dyDescent="0.3">
      <c r="A14" s="63" t="s">
        <v>493</v>
      </c>
      <c r="B14" s="64">
        <f>VLOOKUP($A14,'Return Data'!$B$7:$R$1700,3,0)</f>
        <v>44032</v>
      </c>
      <c r="C14" s="65">
        <f>VLOOKUP($A14,'Return Data'!$B$7:$R$1700,4,0)</f>
        <v>168.935</v>
      </c>
      <c r="D14" s="65">
        <f>VLOOKUP($A14,'Return Data'!$B$7:$R$1700,10,0)</f>
        <v>11.875999999999999</v>
      </c>
      <c r="E14" s="66">
        <f t="shared" si="0"/>
        <v>18</v>
      </c>
      <c r="F14" s="65">
        <f>VLOOKUP($A14,'Return Data'!$B$7:$R$1700,11,0)</f>
        <v>-4.7304000000000004</v>
      </c>
      <c r="G14" s="66">
        <f t="shared" si="1"/>
        <v>13</v>
      </c>
      <c r="H14" s="65">
        <f>VLOOKUP($A14,'Return Data'!$B$7:$R$1700,12,0)</f>
        <v>-0.45369999999999999</v>
      </c>
      <c r="I14" s="66">
        <f t="shared" si="2"/>
        <v>12</v>
      </c>
      <c r="J14" s="65">
        <f>VLOOKUP($A14,'Return Data'!$B$7:$R$1700,13,0)</f>
        <v>6.7979000000000003</v>
      </c>
      <c r="K14" s="66">
        <f t="shared" si="3"/>
        <v>5</v>
      </c>
      <c r="L14" s="65">
        <f>VLOOKUP($A14,'Return Data'!$B$7:$R$1700,17,0)</f>
        <v>5.3537999999999997</v>
      </c>
      <c r="M14" s="66">
        <f t="shared" si="5"/>
        <v>6</v>
      </c>
      <c r="N14" s="65">
        <f>VLOOKUP($A14,'Return Data'!$B$7:$R$1700,14,0)</f>
        <v>5.4722</v>
      </c>
      <c r="O14" s="66">
        <f t="shared" si="6"/>
        <v>6</v>
      </c>
      <c r="P14" s="65">
        <f>VLOOKUP($A14,'Return Data'!$B$7:$R$1700,15,0)</f>
        <v>8.0183999999999997</v>
      </c>
      <c r="Q14" s="66">
        <f>RANK(P14,P$8:P$40,0)</f>
        <v>4</v>
      </c>
      <c r="R14" s="65">
        <f>VLOOKUP($A14,'Return Data'!$B$7:$R$1700,16,0)</f>
        <v>11.894399999999999</v>
      </c>
      <c r="S14" s="67">
        <f t="shared" si="4"/>
        <v>6</v>
      </c>
    </row>
    <row r="15" spans="1:20" x14ac:dyDescent="0.3">
      <c r="A15" s="63" t="s">
        <v>495</v>
      </c>
      <c r="B15" s="64">
        <f>VLOOKUP($A15,'Return Data'!$B$7:$R$1700,3,0)</f>
        <v>44032</v>
      </c>
      <c r="C15" s="65">
        <f>VLOOKUP($A15,'Return Data'!$B$7:$R$1700,4,0)</f>
        <v>26.38</v>
      </c>
      <c r="D15" s="65">
        <f>VLOOKUP($A15,'Return Data'!$B$7:$R$1700,10,0)</f>
        <v>10.146100000000001</v>
      </c>
      <c r="E15" s="66">
        <f t="shared" si="0"/>
        <v>29</v>
      </c>
      <c r="F15" s="65">
        <f>VLOOKUP($A15,'Return Data'!$B$7:$R$1700,11,0)</f>
        <v>-7.5358999999999998</v>
      </c>
      <c r="G15" s="66">
        <f t="shared" si="1"/>
        <v>21</v>
      </c>
      <c r="H15" s="65">
        <f>VLOOKUP($A15,'Return Data'!$B$7:$R$1700,12,0)</f>
        <v>-2.5849000000000002</v>
      </c>
      <c r="I15" s="66">
        <f t="shared" si="2"/>
        <v>21</v>
      </c>
      <c r="J15" s="65">
        <f>VLOOKUP($A15,'Return Data'!$B$7:$R$1700,13,0)</f>
        <v>0.68700000000000006</v>
      </c>
      <c r="K15" s="66">
        <f t="shared" si="3"/>
        <v>17</v>
      </c>
      <c r="L15" s="65">
        <f>VLOOKUP($A15,'Return Data'!$B$7:$R$1700,17,0)</f>
        <v>2.1293000000000002</v>
      </c>
      <c r="M15" s="66">
        <f t="shared" si="5"/>
        <v>12</v>
      </c>
      <c r="N15" s="65">
        <f>VLOOKUP($A15,'Return Data'!$B$7:$R$1700,14,0)</f>
        <v>4.1618000000000004</v>
      </c>
      <c r="O15" s="66">
        <f t="shared" si="6"/>
        <v>10</v>
      </c>
      <c r="P15" s="65">
        <f>VLOOKUP($A15,'Return Data'!$B$7:$R$1700,15,0)</f>
        <v>5.3113000000000001</v>
      </c>
      <c r="Q15" s="66">
        <f>RANK(P15,P$8:P$40,0)</f>
        <v>13</v>
      </c>
      <c r="R15" s="65">
        <f>VLOOKUP($A15,'Return Data'!$B$7:$R$1700,16,0)</f>
        <v>9.9906000000000006</v>
      </c>
      <c r="S15" s="67">
        <f t="shared" si="4"/>
        <v>13</v>
      </c>
    </row>
    <row r="16" spans="1:20" x14ac:dyDescent="0.3">
      <c r="A16" s="63" t="s">
        <v>497</v>
      </c>
      <c r="B16" s="64">
        <f>VLOOKUP($A16,'Return Data'!$B$7:$R$1700,3,0)</f>
        <v>44032</v>
      </c>
      <c r="C16" s="65">
        <f>VLOOKUP($A16,'Return Data'!$B$7:$R$1700,4,0)</f>
        <v>10.535600000000001</v>
      </c>
      <c r="D16" s="65">
        <f>VLOOKUP($A16,'Return Data'!$B$7:$R$1700,10,0)</f>
        <v>12.547800000000001</v>
      </c>
      <c r="E16" s="66">
        <f t="shared" si="0"/>
        <v>14</v>
      </c>
      <c r="F16" s="65">
        <f>VLOOKUP($A16,'Return Data'!$B$7:$R$1700,11,0)</f>
        <v>-8.0149000000000008</v>
      </c>
      <c r="G16" s="66">
        <f t="shared" si="1"/>
        <v>25</v>
      </c>
      <c r="H16" s="65">
        <f>VLOOKUP($A16,'Return Data'!$B$7:$R$1700,12,0)</f>
        <v>-3.8249</v>
      </c>
      <c r="I16" s="66">
        <f t="shared" si="2"/>
        <v>27</v>
      </c>
      <c r="J16" s="65">
        <f>VLOOKUP($A16,'Return Data'!$B$7:$R$1700,13,0)</f>
        <v>-3.9800000000000002E-2</v>
      </c>
      <c r="K16" s="66">
        <f t="shared" si="3"/>
        <v>21</v>
      </c>
      <c r="L16" s="65">
        <f>VLOOKUP($A16,'Return Data'!$B$7:$R$1700,17,0)</f>
        <v>2.7652000000000001</v>
      </c>
      <c r="M16" s="66">
        <f t="shared" si="5"/>
        <v>10</v>
      </c>
      <c r="N16" s="65"/>
      <c r="O16" s="66"/>
      <c r="P16" s="65"/>
      <c r="Q16" s="66"/>
      <c r="R16" s="65">
        <f>VLOOKUP($A16,'Return Data'!$B$7:$R$1700,16,0)</f>
        <v>2.3730000000000002</v>
      </c>
      <c r="S16" s="67">
        <f t="shared" si="4"/>
        <v>33</v>
      </c>
    </row>
    <row r="17" spans="1:19" x14ac:dyDescent="0.3">
      <c r="A17" s="63" t="s">
        <v>500</v>
      </c>
      <c r="B17" s="64">
        <f>VLOOKUP($A17,'Return Data'!$B$7:$R$1700,3,0)</f>
        <v>44032</v>
      </c>
      <c r="C17" s="65">
        <f>VLOOKUP($A17,'Return Data'!$B$7:$R$1700,4,0)</f>
        <v>125.43340000000001</v>
      </c>
      <c r="D17" s="65">
        <f>VLOOKUP($A17,'Return Data'!$B$7:$R$1700,10,0)</f>
        <v>10.507099999999999</v>
      </c>
      <c r="E17" s="66">
        <f t="shared" si="0"/>
        <v>26</v>
      </c>
      <c r="F17" s="65">
        <f>VLOOKUP($A17,'Return Data'!$B$7:$R$1700,11,0)</f>
        <v>-8.08</v>
      </c>
      <c r="G17" s="66">
        <f t="shared" si="1"/>
        <v>26</v>
      </c>
      <c r="H17" s="65">
        <f>VLOOKUP($A17,'Return Data'!$B$7:$R$1700,12,0)</f>
        <v>-3.8990999999999998</v>
      </c>
      <c r="I17" s="66">
        <f t="shared" si="2"/>
        <v>28</v>
      </c>
      <c r="J17" s="65">
        <f>VLOOKUP($A17,'Return Data'!$B$7:$R$1700,13,0)</f>
        <v>-1.956</v>
      </c>
      <c r="K17" s="66">
        <f t="shared" si="3"/>
        <v>25</v>
      </c>
      <c r="L17" s="65">
        <f>VLOOKUP($A17,'Return Data'!$B$7:$R$1700,17,0)</f>
        <v>1.6813</v>
      </c>
      <c r="M17" s="66">
        <f t="shared" si="5"/>
        <v>14</v>
      </c>
      <c r="N17" s="65">
        <f>VLOOKUP($A17,'Return Data'!$B$7:$R$1700,14,0)</f>
        <v>2.6379000000000001</v>
      </c>
      <c r="O17" s="66">
        <f>RANK(N17,N$8:N$40,0)</f>
        <v>12</v>
      </c>
      <c r="P17" s="65">
        <f>VLOOKUP($A17,'Return Data'!$B$7:$R$1700,15,0)</f>
        <v>5.7496</v>
      </c>
      <c r="Q17" s="66">
        <f>RANK(P17,P$8:P$40,0)</f>
        <v>11</v>
      </c>
      <c r="R17" s="65">
        <f>VLOOKUP($A17,'Return Data'!$B$7:$R$1700,16,0)</f>
        <v>11.4917</v>
      </c>
      <c r="S17" s="67">
        <f t="shared" si="4"/>
        <v>9</v>
      </c>
    </row>
    <row r="18" spans="1:19" x14ac:dyDescent="0.3">
      <c r="A18" s="63" t="s">
        <v>502</v>
      </c>
      <c r="B18" s="64">
        <f>VLOOKUP($A18,'Return Data'!$B$7:$R$1700,3,0)</f>
        <v>44032</v>
      </c>
      <c r="C18" s="65">
        <f>VLOOKUP($A18,'Return Data'!$B$7:$R$1700,4,0)</f>
        <v>53.773000000000003</v>
      </c>
      <c r="D18" s="65">
        <f>VLOOKUP($A18,'Return Data'!$B$7:$R$1700,10,0)</f>
        <v>13.0992</v>
      </c>
      <c r="E18" s="66">
        <f t="shared" si="0"/>
        <v>9</v>
      </c>
      <c r="F18" s="65">
        <f>VLOOKUP($A18,'Return Data'!$B$7:$R$1700,11,0)</f>
        <v>-8.0929000000000002</v>
      </c>
      <c r="G18" s="66">
        <f t="shared" si="1"/>
        <v>27</v>
      </c>
      <c r="H18" s="65">
        <f>VLOOKUP($A18,'Return Data'!$B$7:$R$1700,12,0)</f>
        <v>-3.7964000000000002</v>
      </c>
      <c r="I18" s="66">
        <f t="shared" si="2"/>
        <v>26</v>
      </c>
      <c r="J18" s="65">
        <f>VLOOKUP($A18,'Return Data'!$B$7:$R$1700,13,0)</f>
        <v>-3.9904999999999999</v>
      </c>
      <c r="K18" s="66">
        <f t="shared" si="3"/>
        <v>29</v>
      </c>
      <c r="L18" s="65">
        <f>VLOOKUP($A18,'Return Data'!$B$7:$R$1700,17,0)</f>
        <v>1.2825</v>
      </c>
      <c r="M18" s="66">
        <f t="shared" si="5"/>
        <v>15</v>
      </c>
      <c r="N18" s="65">
        <f>VLOOKUP($A18,'Return Data'!$B$7:$R$1700,14,0)</f>
        <v>2.0038</v>
      </c>
      <c r="O18" s="66">
        <f>RANK(N18,N$8:N$40,0)</f>
        <v>16</v>
      </c>
      <c r="P18" s="65">
        <f>VLOOKUP($A18,'Return Data'!$B$7:$R$1700,15,0)</f>
        <v>7.0427999999999997</v>
      </c>
      <c r="Q18" s="66">
        <f>RANK(P18,P$8:P$40,0)</f>
        <v>8</v>
      </c>
      <c r="R18" s="65">
        <f>VLOOKUP($A18,'Return Data'!$B$7:$R$1700,16,0)</f>
        <v>12.5235</v>
      </c>
      <c r="S18" s="67">
        <f t="shared" si="4"/>
        <v>3</v>
      </c>
    </row>
    <row r="19" spans="1:19" x14ac:dyDescent="0.3">
      <c r="A19" s="63" t="s">
        <v>503</v>
      </c>
      <c r="B19" s="64">
        <f>VLOOKUP($A19,'Return Data'!$B$7:$R$1700,3,0)</f>
        <v>44032</v>
      </c>
      <c r="C19" s="65">
        <f>VLOOKUP($A19,'Return Data'!$B$7:$R$1700,4,0)</f>
        <v>11.2902</v>
      </c>
      <c r="D19" s="65">
        <f>VLOOKUP($A19,'Return Data'!$B$7:$R$1700,10,0)</f>
        <v>12.1495</v>
      </c>
      <c r="E19" s="66">
        <f t="shared" si="0"/>
        <v>15</v>
      </c>
      <c r="F19" s="65">
        <f>VLOOKUP($A19,'Return Data'!$B$7:$R$1700,11,0)</f>
        <v>-4.7248999999999999</v>
      </c>
      <c r="G19" s="66">
        <f t="shared" si="1"/>
        <v>12</v>
      </c>
      <c r="H19" s="65">
        <f>VLOOKUP($A19,'Return Data'!$B$7:$R$1700,12,0)</f>
        <v>1.7337</v>
      </c>
      <c r="I19" s="66">
        <f t="shared" si="2"/>
        <v>7</v>
      </c>
      <c r="J19" s="65">
        <f>VLOOKUP($A19,'Return Data'!$B$7:$R$1700,13,0)</f>
        <v>4.4875999999999996</v>
      </c>
      <c r="K19" s="66">
        <f t="shared" si="3"/>
        <v>9</v>
      </c>
      <c r="L19" s="65"/>
      <c r="M19" s="66"/>
      <c r="N19" s="65"/>
      <c r="O19" s="66"/>
      <c r="P19" s="65"/>
      <c r="Q19" s="66"/>
      <c r="R19" s="65">
        <f>VLOOKUP($A19,'Return Data'!$B$7:$R$1700,16,0)</f>
        <v>7.2008000000000001</v>
      </c>
      <c r="S19" s="67">
        <f t="shared" si="4"/>
        <v>26</v>
      </c>
    </row>
    <row r="20" spans="1:19" x14ac:dyDescent="0.3">
      <c r="A20" s="63" t="s">
        <v>506</v>
      </c>
      <c r="B20" s="64">
        <f>VLOOKUP($A20,'Return Data'!$B$7:$R$1700,3,0)</f>
        <v>44032</v>
      </c>
      <c r="C20" s="65">
        <f>VLOOKUP($A20,'Return Data'!$B$7:$R$1700,4,0)</f>
        <v>136.47999999999999</v>
      </c>
      <c r="D20" s="65">
        <f>VLOOKUP($A20,'Return Data'!$B$7:$R$1700,10,0)</f>
        <v>9.0096000000000007</v>
      </c>
      <c r="E20" s="66">
        <f t="shared" si="0"/>
        <v>32</v>
      </c>
      <c r="F20" s="65">
        <f>VLOOKUP($A20,'Return Data'!$B$7:$R$1700,11,0)</f>
        <v>-10.628</v>
      </c>
      <c r="G20" s="66">
        <f t="shared" si="1"/>
        <v>32</v>
      </c>
      <c r="H20" s="65">
        <f>VLOOKUP($A20,'Return Data'!$B$7:$R$1700,12,0)</f>
        <v>-4.6661000000000001</v>
      </c>
      <c r="I20" s="66">
        <f t="shared" si="2"/>
        <v>29</v>
      </c>
      <c r="J20" s="65">
        <f>VLOOKUP($A20,'Return Data'!$B$7:$R$1700,13,0)</f>
        <v>-4.5728</v>
      </c>
      <c r="K20" s="66">
        <f t="shared" si="3"/>
        <v>30</v>
      </c>
      <c r="L20" s="65">
        <f>VLOOKUP($A20,'Return Data'!$B$7:$R$1700,17,0)</f>
        <v>1.9508000000000001</v>
      </c>
      <c r="M20" s="66">
        <f>RANK(L20,L$8:L$40,0)</f>
        <v>13</v>
      </c>
      <c r="N20" s="65">
        <f>VLOOKUP($A20,'Return Data'!$B$7:$R$1700,14,0)</f>
        <v>2.1859000000000002</v>
      </c>
      <c r="O20" s="66">
        <f>RANK(N20,N$8:N$40,0)</f>
        <v>14</v>
      </c>
      <c r="P20" s="65">
        <f>VLOOKUP($A20,'Return Data'!$B$7:$R$1700,15,0)</f>
        <v>7.2907000000000002</v>
      </c>
      <c r="Q20" s="66">
        <f>RANK(P20,P$8:P$40,0)</f>
        <v>7</v>
      </c>
      <c r="R20" s="65">
        <f>VLOOKUP($A20,'Return Data'!$B$7:$R$1700,16,0)</f>
        <v>12.472200000000001</v>
      </c>
      <c r="S20" s="67">
        <f t="shared" si="4"/>
        <v>4</v>
      </c>
    </row>
    <row r="21" spans="1:19" x14ac:dyDescent="0.3">
      <c r="A21" s="63" t="s">
        <v>508</v>
      </c>
      <c r="B21" s="64">
        <f>VLOOKUP($A21,'Return Data'!$B$7:$R$1700,3,0)</f>
        <v>44032</v>
      </c>
      <c r="C21" s="65">
        <f>VLOOKUP($A21,'Return Data'!$B$7:$R$1700,4,0)</f>
        <v>12.065200000000001</v>
      </c>
      <c r="D21" s="65">
        <f>VLOOKUP($A21,'Return Data'!$B$7:$R$1700,10,0)</f>
        <v>10.9117</v>
      </c>
      <c r="E21" s="66">
        <f t="shared" si="0"/>
        <v>23</v>
      </c>
      <c r="F21" s="65">
        <f>VLOOKUP($A21,'Return Data'!$B$7:$R$1700,11,0)</f>
        <v>-1.8331</v>
      </c>
      <c r="G21" s="66">
        <f t="shared" si="1"/>
        <v>4</v>
      </c>
      <c r="H21" s="65">
        <f>VLOOKUP($A21,'Return Data'!$B$7:$R$1700,12,0)</f>
        <v>0.48220000000000002</v>
      </c>
      <c r="I21" s="66">
        <f t="shared" si="2"/>
        <v>10</v>
      </c>
      <c r="J21" s="65">
        <f>VLOOKUP($A21,'Return Data'!$B$7:$R$1700,13,0)</f>
        <v>4.8291000000000004</v>
      </c>
      <c r="K21" s="66">
        <f t="shared" si="3"/>
        <v>8</v>
      </c>
      <c r="L21" s="65">
        <f>VLOOKUP($A21,'Return Data'!$B$7:$R$1700,17,0)</f>
        <v>-1.0353000000000001</v>
      </c>
      <c r="M21" s="66">
        <f>RANK(L21,L$8:L$40,0)</f>
        <v>21</v>
      </c>
      <c r="N21" s="65">
        <f>VLOOKUP($A21,'Return Data'!$B$7:$R$1700,14,0)</f>
        <v>1.3059000000000001</v>
      </c>
      <c r="O21" s="66">
        <f>RANK(N21,N$8:N$40,0)</f>
        <v>20</v>
      </c>
      <c r="P21" s="65"/>
      <c r="Q21" s="66"/>
      <c r="R21" s="65">
        <f>VLOOKUP($A21,'Return Data'!$B$7:$R$1700,16,0)</f>
        <v>5.1482999999999999</v>
      </c>
      <c r="S21" s="67">
        <f t="shared" si="4"/>
        <v>28</v>
      </c>
    </row>
    <row r="22" spans="1:19" x14ac:dyDescent="0.3">
      <c r="A22" s="63" t="s">
        <v>509</v>
      </c>
      <c r="B22" s="64">
        <f>VLOOKUP($A22,'Return Data'!$B$7:$R$1700,3,0)</f>
        <v>44032</v>
      </c>
      <c r="C22" s="65">
        <f>VLOOKUP($A22,'Return Data'!$B$7:$R$1700,4,0)</f>
        <v>11.31</v>
      </c>
      <c r="D22" s="65">
        <f>VLOOKUP($A22,'Return Data'!$B$7:$R$1700,10,0)</f>
        <v>10.5572</v>
      </c>
      <c r="E22" s="66">
        <f t="shared" si="0"/>
        <v>25</v>
      </c>
      <c r="F22" s="65">
        <f>VLOOKUP($A22,'Return Data'!$B$7:$R$1700,11,0)</f>
        <v>-9.7365999999999993</v>
      </c>
      <c r="G22" s="66">
        <f t="shared" si="1"/>
        <v>30</v>
      </c>
      <c r="H22" s="65">
        <f>VLOOKUP($A22,'Return Data'!$B$7:$R$1700,12,0)</f>
        <v>-5.8285</v>
      </c>
      <c r="I22" s="66">
        <f t="shared" si="2"/>
        <v>31</v>
      </c>
      <c r="J22" s="65">
        <f>VLOOKUP($A22,'Return Data'!$B$7:$R$1700,13,0)</f>
        <v>-3.9897999999999998</v>
      </c>
      <c r="K22" s="66">
        <f t="shared" si="3"/>
        <v>28</v>
      </c>
      <c r="L22" s="65">
        <f>VLOOKUP($A22,'Return Data'!$B$7:$R$1700,17,0)</f>
        <v>-2.0125000000000002</v>
      </c>
      <c r="M22" s="66">
        <f>RANK(L22,L$8:L$40,0)</f>
        <v>24</v>
      </c>
      <c r="N22" s="65">
        <f>VLOOKUP($A22,'Return Data'!$B$7:$R$1700,14,0)</f>
        <v>-2.18E-2</v>
      </c>
      <c r="O22" s="66">
        <f>RANK(N22,N$8:N$40,0)</f>
        <v>22</v>
      </c>
      <c r="P22" s="65"/>
      <c r="Q22" s="66"/>
      <c r="R22" s="65">
        <f>VLOOKUP($A22,'Return Data'!$B$7:$R$1700,16,0)</f>
        <v>3.5223</v>
      </c>
      <c r="S22" s="67">
        <f t="shared" si="4"/>
        <v>30</v>
      </c>
    </row>
    <row r="23" spans="1:19" x14ac:dyDescent="0.3">
      <c r="A23" s="63" t="s">
        <v>511</v>
      </c>
      <c r="B23" s="64">
        <f>VLOOKUP($A23,'Return Data'!$B$7:$R$1700,3,0)</f>
        <v>44032</v>
      </c>
      <c r="C23" s="65">
        <f>VLOOKUP($A23,'Return Data'!$B$7:$R$1700,4,0)</f>
        <v>10.4749</v>
      </c>
      <c r="D23" s="65">
        <f>VLOOKUP($A23,'Return Data'!$B$7:$R$1700,10,0)</f>
        <v>10.089399999999999</v>
      </c>
      <c r="E23" s="66">
        <f t="shared" si="0"/>
        <v>30</v>
      </c>
      <c r="F23" s="65">
        <f>VLOOKUP($A23,'Return Data'!$B$7:$R$1700,11,0)</f>
        <v>-7.7287999999999997</v>
      </c>
      <c r="G23" s="66">
        <f t="shared" si="1"/>
        <v>23</v>
      </c>
      <c r="H23" s="65">
        <f>VLOOKUP($A23,'Return Data'!$B$7:$R$1700,12,0)</f>
        <v>-4.7892000000000001</v>
      </c>
      <c r="I23" s="66">
        <f t="shared" si="2"/>
        <v>30</v>
      </c>
      <c r="J23" s="65">
        <f>VLOOKUP($A23,'Return Data'!$B$7:$R$1700,13,0)</f>
        <v>-1.2677</v>
      </c>
      <c r="K23" s="66">
        <f t="shared" si="3"/>
        <v>24</v>
      </c>
      <c r="L23" s="65"/>
      <c r="M23" s="66"/>
      <c r="N23" s="65"/>
      <c r="O23" s="66"/>
      <c r="P23" s="65"/>
      <c r="Q23" s="66"/>
      <c r="R23" s="65">
        <f>VLOOKUP($A23,'Return Data'!$B$7:$R$1700,16,0)</f>
        <v>2.9371999999999998</v>
      </c>
      <c r="S23" s="67">
        <f t="shared" si="4"/>
        <v>32</v>
      </c>
    </row>
    <row r="24" spans="1:19" x14ac:dyDescent="0.3">
      <c r="A24" s="63" t="s">
        <v>513</v>
      </c>
      <c r="B24" s="64">
        <f>VLOOKUP($A24,'Return Data'!$B$7:$R$1700,3,0)</f>
        <v>44032</v>
      </c>
      <c r="C24" s="65">
        <f>VLOOKUP($A24,'Return Data'!$B$7:$R$1700,4,0)</f>
        <v>10.652900000000001</v>
      </c>
      <c r="D24" s="65">
        <f>VLOOKUP($A24,'Return Data'!$B$7:$R$1700,10,0)</f>
        <v>10.8569</v>
      </c>
      <c r="E24" s="66">
        <f t="shared" si="0"/>
        <v>24</v>
      </c>
      <c r="F24" s="65">
        <f>VLOOKUP($A24,'Return Data'!$B$7:$R$1700,11,0)</f>
        <v>-7.3998999999999997</v>
      </c>
      <c r="G24" s="66">
        <f t="shared" si="1"/>
        <v>20</v>
      </c>
      <c r="H24" s="65">
        <f>VLOOKUP($A24,'Return Data'!$B$7:$R$1700,12,0)</f>
        <v>-3.6190000000000002</v>
      </c>
      <c r="I24" s="66">
        <f t="shared" si="2"/>
        <v>24</v>
      </c>
      <c r="J24" s="65">
        <f>VLOOKUP($A24,'Return Data'!$B$7:$R$1700,13,0)</f>
        <v>2.5430999999999999</v>
      </c>
      <c r="K24" s="66">
        <f t="shared" si="3"/>
        <v>13</v>
      </c>
      <c r="L24" s="65"/>
      <c r="M24" s="66"/>
      <c r="N24" s="65"/>
      <c r="O24" s="66"/>
      <c r="P24" s="65"/>
      <c r="Q24" s="66"/>
      <c r="R24" s="65">
        <f>VLOOKUP($A24,'Return Data'!$B$7:$R$1700,16,0)</f>
        <v>3.1173999999999999</v>
      </c>
      <c r="S24" s="67">
        <f t="shared" si="4"/>
        <v>31</v>
      </c>
    </row>
    <row r="25" spans="1:19" x14ac:dyDescent="0.3">
      <c r="A25" s="63" t="s">
        <v>516</v>
      </c>
      <c r="B25" s="64">
        <f>VLOOKUP($A25,'Return Data'!$B$7:$R$1700,3,0)</f>
        <v>44032</v>
      </c>
      <c r="C25" s="65">
        <f>VLOOKUP($A25,'Return Data'!$B$7:$R$1700,4,0)</f>
        <v>48.809100000000001</v>
      </c>
      <c r="D25" s="65">
        <f>VLOOKUP($A25,'Return Data'!$B$7:$R$1700,10,0)</f>
        <v>32.371600000000001</v>
      </c>
      <c r="E25" s="66">
        <f t="shared" si="0"/>
        <v>1</v>
      </c>
      <c r="F25" s="65">
        <f>VLOOKUP($A25,'Return Data'!$B$7:$R$1700,11,0)</f>
        <v>8.8021999999999991</v>
      </c>
      <c r="G25" s="66">
        <f t="shared" si="1"/>
        <v>1</v>
      </c>
      <c r="H25" s="65">
        <f>VLOOKUP($A25,'Return Data'!$B$7:$R$1700,12,0)</f>
        <v>13.7232</v>
      </c>
      <c r="I25" s="66">
        <f t="shared" si="2"/>
        <v>1</v>
      </c>
      <c r="J25" s="65">
        <f>VLOOKUP($A25,'Return Data'!$B$7:$R$1700,13,0)</f>
        <v>13.2753</v>
      </c>
      <c r="K25" s="66">
        <f t="shared" si="3"/>
        <v>1</v>
      </c>
      <c r="L25" s="65">
        <f>VLOOKUP($A25,'Return Data'!$B$7:$R$1700,17,0)</f>
        <v>0.95699999999999996</v>
      </c>
      <c r="M25" s="66">
        <f>RANK(L25,L$8:L$40,0)</f>
        <v>18</v>
      </c>
      <c r="N25" s="65">
        <f>VLOOKUP($A25,'Return Data'!$B$7:$R$1700,14,0)</f>
        <v>2.1835</v>
      </c>
      <c r="O25" s="66">
        <f>RANK(N25,N$8:N$40,0)</f>
        <v>15</v>
      </c>
      <c r="P25" s="65">
        <f>VLOOKUP($A25,'Return Data'!$B$7:$R$1700,15,0)</f>
        <v>4.0096999999999996</v>
      </c>
      <c r="Q25" s="66">
        <f>RANK(P25,P$8:P$40,0)</f>
        <v>19</v>
      </c>
      <c r="R25" s="65">
        <f>VLOOKUP($A25,'Return Data'!$B$7:$R$1700,16,0)</f>
        <v>9.2600999999999996</v>
      </c>
      <c r="S25" s="67">
        <f t="shared" si="4"/>
        <v>17</v>
      </c>
    </row>
    <row r="26" spans="1:19" x14ac:dyDescent="0.3">
      <c r="A26" s="63" t="s">
        <v>518</v>
      </c>
      <c r="B26" s="64">
        <f>VLOOKUP($A26,'Return Data'!$B$7:$R$1700,3,0)</f>
        <v>44032</v>
      </c>
      <c r="C26" s="65">
        <f>VLOOKUP($A26,'Return Data'!$B$7:$R$1700,4,0)</f>
        <v>47.388080858177602</v>
      </c>
      <c r="D26" s="65">
        <f>VLOOKUP($A26,'Return Data'!$B$7:$R$1700,10,0)</f>
        <v>13.1943</v>
      </c>
      <c r="E26" s="66">
        <f t="shared" si="0"/>
        <v>7</v>
      </c>
      <c r="F26" s="65">
        <f>VLOOKUP($A26,'Return Data'!$B$7:$R$1700,11,0)</f>
        <v>-8.3095999999999997</v>
      </c>
      <c r="G26" s="66">
        <f t="shared" si="1"/>
        <v>29</v>
      </c>
      <c r="H26" s="65">
        <f>VLOOKUP($A26,'Return Data'!$B$7:$R$1700,12,0)</f>
        <v>-2.3410000000000002</v>
      </c>
      <c r="I26" s="66">
        <f t="shared" si="2"/>
        <v>19</v>
      </c>
      <c r="J26" s="65">
        <f>VLOOKUP($A26,'Return Data'!$B$7:$R$1700,13,0)</f>
        <v>0.60470000000000002</v>
      </c>
      <c r="K26" s="66">
        <f t="shared" si="3"/>
        <v>19</v>
      </c>
      <c r="L26" s="65">
        <f>VLOOKUP($A26,'Return Data'!$B$7:$R$1700,17,0)</f>
        <v>2.3860999999999999</v>
      </c>
      <c r="M26" s="66">
        <f>RANK(L26,L$8:L$40,0)</f>
        <v>11</v>
      </c>
      <c r="N26" s="65">
        <f>VLOOKUP($A26,'Return Data'!$B$7:$R$1700,14,0)</f>
        <v>2.4723999999999999</v>
      </c>
      <c r="O26" s="66">
        <f>RANK(N26,N$8:N$40,0)</f>
        <v>13</v>
      </c>
      <c r="P26" s="65">
        <f>VLOOKUP($A26,'Return Data'!$B$7:$R$1700,15,0)</f>
        <v>6.7526999999999999</v>
      </c>
      <c r="Q26" s="66">
        <f>RANK(P26,P$8:P$40,0)</f>
        <v>9</v>
      </c>
      <c r="R26" s="65">
        <f>VLOOKUP($A26,'Return Data'!$B$7:$R$1700,16,0)</f>
        <v>9.7916000000000007</v>
      </c>
      <c r="S26" s="67">
        <f t="shared" si="4"/>
        <v>14</v>
      </c>
    </row>
    <row r="27" spans="1:19" x14ac:dyDescent="0.3">
      <c r="A27" s="63" t="s">
        <v>519</v>
      </c>
      <c r="B27" s="64">
        <f>VLOOKUP($A27,'Return Data'!$B$7:$R$1700,3,0)</f>
        <v>44032</v>
      </c>
      <c r="C27" s="65">
        <f>VLOOKUP($A27,'Return Data'!$B$7:$R$1700,4,0)</f>
        <v>27.725000000000001</v>
      </c>
      <c r="D27" s="65">
        <f>VLOOKUP($A27,'Return Data'!$B$7:$R$1700,10,0)</f>
        <v>13.4504</v>
      </c>
      <c r="E27" s="66">
        <f t="shared" si="0"/>
        <v>6</v>
      </c>
      <c r="F27" s="65">
        <f>VLOOKUP($A27,'Return Data'!$B$7:$R$1700,11,0)</f>
        <v>-6.3693</v>
      </c>
      <c r="G27" s="66">
        <f t="shared" si="1"/>
        <v>17</v>
      </c>
      <c r="H27" s="65">
        <f>VLOOKUP($A27,'Return Data'!$B$7:$R$1700,12,0)</f>
        <v>-1.5797000000000001</v>
      </c>
      <c r="I27" s="66">
        <f t="shared" si="2"/>
        <v>15</v>
      </c>
      <c r="J27" s="65">
        <f>VLOOKUP($A27,'Return Data'!$B$7:$R$1700,13,0)</f>
        <v>0.63519999999999999</v>
      </c>
      <c r="K27" s="66">
        <f t="shared" si="3"/>
        <v>18</v>
      </c>
      <c r="L27" s="65">
        <f>VLOOKUP($A27,'Return Data'!$B$7:$R$1700,17,0)</f>
        <v>0.58679999999999999</v>
      </c>
      <c r="M27" s="66">
        <f>RANK(L27,L$8:L$40,0)</f>
        <v>19</v>
      </c>
      <c r="N27" s="65">
        <f>VLOOKUP($A27,'Return Data'!$B$7:$R$1700,14,0)</f>
        <v>1.7844</v>
      </c>
      <c r="O27" s="66">
        <f>RANK(N27,N$8:N$40,0)</f>
        <v>18</v>
      </c>
      <c r="P27" s="65">
        <f>VLOOKUP($A27,'Return Data'!$B$7:$R$1700,15,0)</f>
        <v>6.4631999999999996</v>
      </c>
      <c r="Q27" s="66">
        <f>RANK(P27,P$8:P$40,0)</f>
        <v>10</v>
      </c>
      <c r="R27" s="65">
        <f>VLOOKUP($A27,'Return Data'!$B$7:$R$1700,16,0)</f>
        <v>12.308199999999999</v>
      </c>
      <c r="S27" s="67">
        <f t="shared" si="4"/>
        <v>5</v>
      </c>
    </row>
    <row r="28" spans="1:19" x14ac:dyDescent="0.3">
      <c r="A28" s="63" t="s">
        <v>522</v>
      </c>
      <c r="B28" s="64">
        <f>VLOOKUP($A28,'Return Data'!$B$7:$R$1700,3,0)</f>
        <v>44032</v>
      </c>
      <c r="C28" s="65">
        <f>VLOOKUP($A28,'Return Data'!$B$7:$R$1700,4,0)</f>
        <v>110.14579999999999</v>
      </c>
      <c r="D28" s="65">
        <f>VLOOKUP($A28,'Return Data'!$B$7:$R$1700,10,0)</f>
        <v>10.4412</v>
      </c>
      <c r="E28" s="66">
        <f t="shared" si="0"/>
        <v>27</v>
      </c>
      <c r="F28" s="65">
        <f>VLOOKUP($A28,'Return Data'!$B$7:$R$1700,11,0)</f>
        <v>-7.6025</v>
      </c>
      <c r="G28" s="66">
        <f t="shared" si="1"/>
        <v>22</v>
      </c>
      <c r="H28" s="65">
        <f>VLOOKUP($A28,'Return Data'!$B$7:$R$1700,12,0)</f>
        <v>-2.5691000000000002</v>
      </c>
      <c r="I28" s="66">
        <f t="shared" si="2"/>
        <v>20</v>
      </c>
      <c r="J28" s="65">
        <f>VLOOKUP($A28,'Return Data'!$B$7:$R$1700,13,0)</f>
        <v>1.4001999999999999</v>
      </c>
      <c r="K28" s="66">
        <f t="shared" si="3"/>
        <v>16</v>
      </c>
      <c r="L28" s="65">
        <f>VLOOKUP($A28,'Return Data'!$B$7:$R$1700,17,0)</f>
        <v>6.2594000000000003</v>
      </c>
      <c r="M28" s="66">
        <f>RANK(L28,L$8:L$40,0)</f>
        <v>4</v>
      </c>
      <c r="N28" s="65">
        <f>VLOOKUP($A28,'Return Data'!$B$7:$R$1700,14,0)</f>
        <v>4.3521000000000001</v>
      </c>
      <c r="O28" s="66">
        <f>RANK(N28,N$8:N$40,0)</f>
        <v>9</v>
      </c>
      <c r="P28" s="65">
        <f>VLOOKUP($A28,'Return Data'!$B$7:$R$1700,15,0)</f>
        <v>4.7773000000000003</v>
      </c>
      <c r="Q28" s="66">
        <f>RANK(P28,P$8:P$40,0)</f>
        <v>16</v>
      </c>
      <c r="R28" s="65">
        <f>VLOOKUP($A28,'Return Data'!$B$7:$R$1700,16,0)</f>
        <v>8.4024000000000001</v>
      </c>
      <c r="S28" s="67">
        <f t="shared" si="4"/>
        <v>23</v>
      </c>
    </row>
    <row r="29" spans="1:19" x14ac:dyDescent="0.3">
      <c r="A29" s="63" t="s">
        <v>523</v>
      </c>
      <c r="B29" s="64">
        <f>VLOOKUP($A29,'Return Data'!$B$7:$R$1700,3,0)</f>
        <v>44032</v>
      </c>
      <c r="C29" s="65">
        <f>VLOOKUP($A29,'Return Data'!$B$7:$R$1700,4,0)</f>
        <v>10.8756</v>
      </c>
      <c r="D29" s="65">
        <f>VLOOKUP($A29,'Return Data'!$B$7:$R$1700,10,0)</f>
        <v>11.9811</v>
      </c>
      <c r="E29" s="66">
        <f t="shared" si="0"/>
        <v>16</v>
      </c>
      <c r="F29" s="65">
        <f>VLOOKUP($A29,'Return Data'!$B$7:$R$1700,11,0)</f>
        <v>-3.4799000000000002</v>
      </c>
      <c r="G29" s="66">
        <f t="shared" si="1"/>
        <v>7</v>
      </c>
      <c r="H29" s="65">
        <f>VLOOKUP($A29,'Return Data'!$B$7:$R$1700,12,0)</f>
        <v>1.7428999999999999</v>
      </c>
      <c r="I29" s="66">
        <f t="shared" si="2"/>
        <v>6</v>
      </c>
      <c r="J29" s="65"/>
      <c r="K29" s="66"/>
      <c r="L29" s="65"/>
      <c r="M29" s="66"/>
      <c r="N29" s="65"/>
      <c r="O29" s="66"/>
      <c r="P29" s="65"/>
      <c r="Q29" s="66"/>
      <c r="R29" s="65">
        <f>VLOOKUP($A29,'Return Data'!$B$7:$R$1700,16,0)</f>
        <v>8.7063000000000006</v>
      </c>
      <c r="S29" s="67">
        <f t="shared" si="4"/>
        <v>21</v>
      </c>
    </row>
    <row r="30" spans="1:19" x14ac:dyDescent="0.3">
      <c r="A30" s="63" t="s">
        <v>526</v>
      </c>
      <c r="B30" s="64">
        <f>VLOOKUP($A30,'Return Data'!$B$7:$R$1700,3,0)</f>
        <v>44032</v>
      </c>
      <c r="C30" s="65">
        <f>VLOOKUP($A30,'Return Data'!$B$7:$R$1700,4,0)</f>
        <v>16.291</v>
      </c>
      <c r="D30" s="65">
        <f>VLOOKUP($A30,'Return Data'!$B$7:$R$1700,10,0)</f>
        <v>12.896699999999999</v>
      </c>
      <c r="E30" s="66">
        <f t="shared" si="0"/>
        <v>11</v>
      </c>
      <c r="F30" s="65">
        <f>VLOOKUP($A30,'Return Data'!$B$7:$R$1700,11,0)</f>
        <v>-4.4404000000000003</v>
      </c>
      <c r="G30" s="66">
        <f t="shared" si="1"/>
        <v>11</v>
      </c>
      <c r="H30" s="65">
        <f>VLOOKUP($A30,'Return Data'!$B$7:$R$1700,12,0)</f>
        <v>1.698</v>
      </c>
      <c r="I30" s="66">
        <f t="shared" si="2"/>
        <v>8</v>
      </c>
      <c r="J30" s="65">
        <f>VLOOKUP($A30,'Return Data'!$B$7:$R$1700,13,0)</f>
        <v>2.7629000000000001</v>
      </c>
      <c r="K30" s="66">
        <f t="shared" ref="K30:K40" si="7">RANK(J30,J$8:J$40,0)</f>
        <v>12</v>
      </c>
      <c r="L30" s="65">
        <f>VLOOKUP($A30,'Return Data'!$B$7:$R$1700,17,0)</f>
        <v>6.4542000000000002</v>
      </c>
      <c r="M30" s="66">
        <f>RANK(L30,L$8:L$40,0)</f>
        <v>3</v>
      </c>
      <c r="N30" s="65">
        <f>VLOOKUP($A30,'Return Data'!$B$7:$R$1700,14,0)</f>
        <v>6.7914000000000003</v>
      </c>
      <c r="O30" s="66">
        <f>RANK(N30,N$8:N$40,0)</f>
        <v>3</v>
      </c>
      <c r="P30" s="65"/>
      <c r="Q30" s="66"/>
      <c r="R30" s="65">
        <f>VLOOKUP($A30,'Return Data'!$B$7:$R$1700,16,0)</f>
        <v>10.2942</v>
      </c>
      <c r="S30" s="67">
        <f t="shared" si="4"/>
        <v>12</v>
      </c>
    </row>
    <row r="31" spans="1:19" x14ac:dyDescent="0.3">
      <c r="A31" s="63" t="s">
        <v>528</v>
      </c>
      <c r="B31" s="64">
        <f>VLOOKUP($A31,'Return Data'!$B$7:$R$1700,3,0)</f>
        <v>44032</v>
      </c>
      <c r="C31" s="65">
        <f>VLOOKUP($A31,'Return Data'!$B$7:$R$1700,4,0)</f>
        <v>11.528499999999999</v>
      </c>
      <c r="D31" s="65">
        <f>VLOOKUP($A31,'Return Data'!$B$7:$R$1700,10,0)</f>
        <v>9.9817</v>
      </c>
      <c r="E31" s="66">
        <f t="shared" si="0"/>
        <v>31</v>
      </c>
      <c r="F31" s="65">
        <f>VLOOKUP($A31,'Return Data'!$B$7:$R$1700,11,0)</f>
        <v>-2.5099</v>
      </c>
      <c r="G31" s="66">
        <f t="shared" si="1"/>
        <v>5</v>
      </c>
      <c r="H31" s="65">
        <f>VLOOKUP($A31,'Return Data'!$B$7:$R$1700,12,0)</f>
        <v>0.64339999999999997</v>
      </c>
      <c r="I31" s="66">
        <f t="shared" si="2"/>
        <v>9</v>
      </c>
      <c r="J31" s="65">
        <f>VLOOKUP($A31,'Return Data'!$B$7:$R$1700,13,0)</f>
        <v>9.5678000000000001</v>
      </c>
      <c r="K31" s="66">
        <f t="shared" si="7"/>
        <v>3</v>
      </c>
      <c r="L31" s="65"/>
      <c r="M31" s="66"/>
      <c r="N31" s="65"/>
      <c r="O31" s="66"/>
      <c r="P31" s="65"/>
      <c r="Q31" s="66"/>
      <c r="R31" s="65">
        <f>VLOOKUP($A31,'Return Data'!$B$7:$R$1700,16,0)</f>
        <v>7.9949000000000003</v>
      </c>
      <c r="S31" s="67">
        <f t="shared" si="4"/>
        <v>25</v>
      </c>
    </row>
    <row r="32" spans="1:19" x14ac:dyDescent="0.3">
      <c r="A32" s="63" t="s">
        <v>531</v>
      </c>
      <c r="B32" s="64">
        <f>VLOOKUP($A32,'Return Data'!$B$7:$R$1700,3,0)</f>
        <v>44032</v>
      </c>
      <c r="C32" s="65">
        <f>VLOOKUP($A32,'Return Data'!$B$7:$R$1700,4,0)</f>
        <v>46.468600000000002</v>
      </c>
      <c r="D32" s="65">
        <f>VLOOKUP($A32,'Return Data'!$B$7:$R$1700,10,0)</f>
        <v>12.557</v>
      </c>
      <c r="E32" s="66">
        <f t="shared" si="0"/>
        <v>13</v>
      </c>
      <c r="F32" s="65">
        <f>VLOOKUP($A32,'Return Data'!$B$7:$R$1700,11,0)</f>
        <v>-21.5383</v>
      </c>
      <c r="G32" s="66">
        <f t="shared" si="1"/>
        <v>33</v>
      </c>
      <c r="H32" s="65">
        <f>VLOOKUP($A32,'Return Data'!$B$7:$R$1700,12,0)</f>
        <v>-18.4863</v>
      </c>
      <c r="I32" s="66">
        <f t="shared" si="2"/>
        <v>33</v>
      </c>
      <c r="J32" s="65">
        <f>VLOOKUP($A32,'Return Data'!$B$7:$R$1700,13,0)</f>
        <v>-18.3872</v>
      </c>
      <c r="K32" s="66">
        <f t="shared" si="7"/>
        <v>32</v>
      </c>
      <c r="L32" s="65">
        <f>VLOOKUP($A32,'Return Data'!$B$7:$R$1700,17,0)</f>
        <v>-10.003399999999999</v>
      </c>
      <c r="M32" s="66">
        <f t="shared" ref="M32:M40" si="8">RANK(L32,L$8:L$40,0)</f>
        <v>27</v>
      </c>
      <c r="N32" s="65">
        <f>VLOOKUP($A32,'Return Data'!$B$7:$R$1700,14,0)</f>
        <v>-5.1944999999999997</v>
      </c>
      <c r="O32" s="66">
        <f t="shared" ref="O32:O40" si="9">RANK(N32,N$8:N$40,0)</f>
        <v>26</v>
      </c>
      <c r="P32" s="65">
        <f>VLOOKUP($A32,'Return Data'!$B$7:$R$1700,15,0)</f>
        <v>2.0684</v>
      </c>
      <c r="Q32" s="66">
        <f t="shared" ref="Q32:Q40" si="10">RANK(P32,P$8:P$40,0)</f>
        <v>21</v>
      </c>
      <c r="R32" s="65">
        <f>VLOOKUP($A32,'Return Data'!$B$7:$R$1700,16,0)</f>
        <v>8.1088000000000005</v>
      </c>
      <c r="S32" s="67">
        <f t="shared" si="4"/>
        <v>24</v>
      </c>
    </row>
    <row r="33" spans="1:19" x14ac:dyDescent="0.3">
      <c r="A33" s="63" t="s">
        <v>537</v>
      </c>
      <c r="B33" s="64">
        <f>VLOOKUP($A33,'Return Data'!$B$7:$R$1700,3,0)</f>
        <v>44032</v>
      </c>
      <c r="C33" s="65">
        <f>VLOOKUP($A33,'Return Data'!$B$7:$R$1700,4,0)</f>
        <v>72.31</v>
      </c>
      <c r="D33" s="65">
        <f>VLOOKUP($A33,'Return Data'!$B$7:$R$1700,10,0)</f>
        <v>14.288</v>
      </c>
      <c r="E33" s="66">
        <f t="shared" si="0"/>
        <v>3</v>
      </c>
      <c r="F33" s="65">
        <f>VLOOKUP($A33,'Return Data'!$B$7:$R$1700,11,0)</f>
        <v>-7.8148999999999997</v>
      </c>
      <c r="G33" s="66">
        <f t="shared" si="1"/>
        <v>24</v>
      </c>
      <c r="H33" s="65">
        <f>VLOOKUP($A33,'Return Data'!$B$7:$R$1700,12,0)</f>
        <v>-3.7149999999999999</v>
      </c>
      <c r="I33" s="66">
        <f t="shared" si="2"/>
        <v>25</v>
      </c>
      <c r="J33" s="65">
        <f>VLOOKUP($A33,'Return Data'!$B$7:$R$1700,13,0)</f>
        <v>-0.49540000000000001</v>
      </c>
      <c r="K33" s="66">
        <f t="shared" si="7"/>
        <v>22</v>
      </c>
      <c r="L33" s="65">
        <f>VLOOKUP($A33,'Return Data'!$B$7:$R$1700,17,0)</f>
        <v>0.1661</v>
      </c>
      <c r="M33" s="66">
        <f t="shared" si="8"/>
        <v>20</v>
      </c>
      <c r="N33" s="65">
        <f>VLOOKUP($A33,'Return Data'!$B$7:$R$1700,14,0)</f>
        <v>1.8635999999999999</v>
      </c>
      <c r="O33" s="66">
        <f t="shared" si="9"/>
        <v>17</v>
      </c>
      <c r="P33" s="65">
        <f>VLOOKUP($A33,'Return Data'!$B$7:$R$1700,15,0)</f>
        <v>3.3685999999999998</v>
      </c>
      <c r="Q33" s="66">
        <f t="shared" si="10"/>
        <v>20</v>
      </c>
      <c r="R33" s="65">
        <f>VLOOKUP($A33,'Return Data'!$B$7:$R$1700,16,0)</f>
        <v>9.327</v>
      </c>
      <c r="S33" s="67">
        <f t="shared" si="4"/>
        <v>16</v>
      </c>
    </row>
    <row r="34" spans="1:19" x14ac:dyDescent="0.3">
      <c r="A34" s="63" t="s">
        <v>539</v>
      </c>
      <c r="B34" s="64">
        <f>VLOOKUP($A34,'Return Data'!$B$7:$R$1700,3,0)</f>
        <v>44032</v>
      </c>
      <c r="C34" s="65">
        <f>VLOOKUP($A34,'Return Data'!$B$7:$R$1700,4,0)</f>
        <v>80.06</v>
      </c>
      <c r="D34" s="65">
        <f>VLOOKUP($A34,'Return Data'!$B$7:$R$1700,10,0)</f>
        <v>12.617800000000001</v>
      </c>
      <c r="E34" s="66">
        <f t="shared" si="0"/>
        <v>12</v>
      </c>
      <c r="F34" s="65">
        <f>VLOOKUP($A34,'Return Data'!$B$7:$R$1700,11,0)</f>
        <v>-4.2229999999999999</v>
      </c>
      <c r="G34" s="66">
        <f t="shared" si="1"/>
        <v>10</v>
      </c>
      <c r="H34" s="65">
        <f>VLOOKUP($A34,'Return Data'!$B$7:$R$1700,12,0)</f>
        <v>-8.7400000000000005E-2</v>
      </c>
      <c r="I34" s="66">
        <f t="shared" si="2"/>
        <v>11</v>
      </c>
      <c r="J34" s="65">
        <f>VLOOKUP($A34,'Return Data'!$B$7:$R$1700,13,0)</f>
        <v>0.51480000000000004</v>
      </c>
      <c r="K34" s="66">
        <f t="shared" si="7"/>
        <v>20</v>
      </c>
      <c r="L34" s="65">
        <f>VLOOKUP($A34,'Return Data'!$B$7:$R$1700,17,0)</f>
        <v>0.98740000000000006</v>
      </c>
      <c r="M34" s="66">
        <f t="shared" si="8"/>
        <v>17</v>
      </c>
      <c r="N34" s="65">
        <f>VLOOKUP($A34,'Return Data'!$B$7:$R$1700,14,0)</f>
        <v>3.7025999999999999</v>
      </c>
      <c r="O34" s="66">
        <f t="shared" si="9"/>
        <v>11</v>
      </c>
      <c r="P34" s="65">
        <f>VLOOKUP($A34,'Return Data'!$B$7:$R$1700,15,0)</f>
        <v>8.6060999999999996</v>
      </c>
      <c r="Q34" s="66">
        <f t="shared" si="10"/>
        <v>2</v>
      </c>
      <c r="R34" s="65">
        <f>VLOOKUP($A34,'Return Data'!$B$7:$R$1700,16,0)</f>
        <v>11.819699999999999</v>
      </c>
      <c r="S34" s="67">
        <f t="shared" si="4"/>
        <v>7</v>
      </c>
    </row>
    <row r="35" spans="1:19" x14ac:dyDescent="0.3">
      <c r="A35" s="63" t="s">
        <v>541</v>
      </c>
      <c r="B35" s="64">
        <f>VLOOKUP($A35,'Return Data'!$B$7:$R$1700,3,0)</f>
        <v>44032</v>
      </c>
      <c r="C35" s="65">
        <f>VLOOKUP($A35,'Return Data'!$B$7:$R$1700,4,0)</f>
        <v>145.66730000000001</v>
      </c>
      <c r="D35" s="65">
        <f>VLOOKUP($A35,'Return Data'!$B$7:$R$1700,10,0)</f>
        <v>18.6067</v>
      </c>
      <c r="E35" s="66">
        <f t="shared" si="0"/>
        <v>2</v>
      </c>
      <c r="F35" s="65">
        <f>VLOOKUP($A35,'Return Data'!$B$7:$R$1700,11,0)</f>
        <v>0.36670000000000003</v>
      </c>
      <c r="G35" s="66">
        <f t="shared" si="1"/>
        <v>2</v>
      </c>
      <c r="H35" s="65">
        <f>VLOOKUP($A35,'Return Data'!$B$7:$R$1700,12,0)</f>
        <v>2.8477999999999999</v>
      </c>
      <c r="I35" s="66">
        <f t="shared" si="2"/>
        <v>3</v>
      </c>
      <c r="J35" s="65">
        <f>VLOOKUP($A35,'Return Data'!$B$7:$R$1700,13,0)</f>
        <v>3.7595000000000001</v>
      </c>
      <c r="K35" s="66">
        <f t="shared" si="7"/>
        <v>10</v>
      </c>
      <c r="L35" s="65">
        <f>VLOOKUP($A35,'Return Data'!$B$7:$R$1700,17,0)</f>
        <v>6.2157</v>
      </c>
      <c r="M35" s="66">
        <f t="shared" si="8"/>
        <v>5</v>
      </c>
      <c r="N35" s="65">
        <f>VLOOKUP($A35,'Return Data'!$B$7:$R$1700,14,0)</f>
        <v>5.0674999999999999</v>
      </c>
      <c r="O35" s="66">
        <f t="shared" si="9"/>
        <v>7</v>
      </c>
      <c r="P35" s="65">
        <f>VLOOKUP($A35,'Return Data'!$B$7:$R$1700,15,0)</f>
        <v>7.5031999999999996</v>
      </c>
      <c r="Q35" s="66">
        <f t="shared" si="10"/>
        <v>6</v>
      </c>
      <c r="R35" s="65">
        <f>VLOOKUP($A35,'Return Data'!$B$7:$R$1700,16,0)</f>
        <v>11.6457</v>
      </c>
      <c r="S35" s="67">
        <f t="shared" si="4"/>
        <v>8</v>
      </c>
    </row>
    <row r="36" spans="1:19" x14ac:dyDescent="0.3">
      <c r="A36" s="63" t="s">
        <v>542</v>
      </c>
      <c r="B36" s="64">
        <f>VLOOKUP($A36,'Return Data'!$B$7:$R$1700,3,0)</f>
        <v>44032</v>
      </c>
      <c r="C36" s="65">
        <f>VLOOKUP($A36,'Return Data'!$B$7:$R$1700,4,0)</f>
        <v>65.670528554820294</v>
      </c>
      <c r="D36" s="65">
        <f>VLOOKUP($A36,'Return Data'!$B$7:$R$1700,10,0)</f>
        <v>10.25</v>
      </c>
      <c r="E36" s="66">
        <f t="shared" si="0"/>
        <v>28</v>
      </c>
      <c r="F36" s="65">
        <f>VLOOKUP($A36,'Return Data'!$B$7:$R$1700,11,0)</f>
        <v>-6.2812999999999999</v>
      </c>
      <c r="G36" s="66">
        <f t="shared" si="1"/>
        <v>16</v>
      </c>
      <c r="H36" s="65">
        <f>VLOOKUP($A36,'Return Data'!$B$7:$R$1700,12,0)</f>
        <v>-2.0259</v>
      </c>
      <c r="I36" s="66">
        <f t="shared" si="2"/>
        <v>18</v>
      </c>
      <c r="J36" s="65">
        <f>VLOOKUP($A36,'Return Data'!$B$7:$R$1700,13,0)</f>
        <v>1.9594</v>
      </c>
      <c r="K36" s="66">
        <f t="shared" si="7"/>
        <v>15</v>
      </c>
      <c r="L36" s="65">
        <f>VLOOKUP($A36,'Return Data'!$B$7:$R$1700,17,0)</f>
        <v>5.1879999999999997</v>
      </c>
      <c r="M36" s="66">
        <f t="shared" si="8"/>
        <v>7</v>
      </c>
      <c r="N36" s="65">
        <f>VLOOKUP($A36,'Return Data'!$B$7:$R$1700,14,0)</f>
        <v>6.1184000000000003</v>
      </c>
      <c r="O36" s="66">
        <f t="shared" si="9"/>
        <v>4</v>
      </c>
      <c r="P36" s="65">
        <f>VLOOKUP($A36,'Return Data'!$B$7:$R$1700,15,0)</f>
        <v>8.1441999999999997</v>
      </c>
      <c r="Q36" s="66">
        <f t="shared" si="10"/>
        <v>3</v>
      </c>
      <c r="R36" s="65">
        <f>VLOOKUP($A36,'Return Data'!$B$7:$R$1700,16,0)</f>
        <v>13.3889</v>
      </c>
      <c r="S36" s="67">
        <f t="shared" si="4"/>
        <v>1</v>
      </c>
    </row>
    <row r="37" spans="1:19" x14ac:dyDescent="0.3">
      <c r="A37" s="63" t="s">
        <v>544</v>
      </c>
      <c r="B37" s="64">
        <f>VLOOKUP($A37,'Return Data'!$B$7:$R$1700,3,0)</f>
        <v>44032</v>
      </c>
      <c r="C37" s="65">
        <f>VLOOKUP($A37,'Return Data'!$B$7:$R$1700,4,0)</f>
        <v>17.856100000000001</v>
      </c>
      <c r="D37" s="65">
        <f>VLOOKUP($A37,'Return Data'!$B$7:$R$1700,10,0)</f>
        <v>11.9056</v>
      </c>
      <c r="E37" s="66">
        <f t="shared" si="0"/>
        <v>17</v>
      </c>
      <c r="F37" s="65">
        <f>VLOOKUP($A37,'Return Data'!$B$7:$R$1700,11,0)</f>
        <v>-3.7406999999999999</v>
      </c>
      <c r="G37" s="66">
        <f t="shared" si="1"/>
        <v>8</v>
      </c>
      <c r="H37" s="65">
        <f>VLOOKUP($A37,'Return Data'!$B$7:$R$1700,12,0)</f>
        <v>-1.0616000000000001</v>
      </c>
      <c r="I37" s="66">
        <f t="shared" si="2"/>
        <v>13</v>
      </c>
      <c r="J37" s="65">
        <f>VLOOKUP($A37,'Return Data'!$B$7:$R$1700,13,0)</f>
        <v>3.0731999999999999</v>
      </c>
      <c r="K37" s="66">
        <f t="shared" si="7"/>
        <v>11</v>
      </c>
      <c r="L37" s="65">
        <f>VLOOKUP($A37,'Return Data'!$B$7:$R$1700,17,0)</f>
        <v>3.4611999999999998</v>
      </c>
      <c r="M37" s="66">
        <f t="shared" si="8"/>
        <v>8</v>
      </c>
      <c r="N37" s="65">
        <f>VLOOKUP($A37,'Return Data'!$B$7:$R$1700,14,0)</f>
        <v>4.4394999999999998</v>
      </c>
      <c r="O37" s="66">
        <f t="shared" si="9"/>
        <v>8</v>
      </c>
      <c r="P37" s="65">
        <f>VLOOKUP($A37,'Return Data'!$B$7:$R$1700,15,0)</f>
        <v>5.4543999999999997</v>
      </c>
      <c r="Q37" s="66">
        <f t="shared" si="10"/>
        <v>12</v>
      </c>
      <c r="R37" s="65">
        <f>VLOOKUP($A37,'Return Data'!$B$7:$R$1700,16,0)</f>
        <v>9.1553000000000004</v>
      </c>
      <c r="S37" s="67">
        <f t="shared" si="4"/>
        <v>18</v>
      </c>
    </row>
    <row r="38" spans="1:19" x14ac:dyDescent="0.3">
      <c r="A38" s="63" t="s">
        <v>547</v>
      </c>
      <c r="B38" s="64">
        <f>VLOOKUP($A38,'Return Data'!$B$7:$R$1700,3,0)</f>
        <v>44032</v>
      </c>
      <c r="C38" s="65">
        <f>VLOOKUP($A38,'Return Data'!$B$7:$R$1700,4,0)</f>
        <v>96.561800000000005</v>
      </c>
      <c r="D38" s="65">
        <f>VLOOKUP($A38,'Return Data'!$B$7:$R$1700,10,0)</f>
        <v>11.3111</v>
      </c>
      <c r="E38" s="66">
        <f t="shared" si="0"/>
        <v>22</v>
      </c>
      <c r="F38" s="65">
        <f>VLOOKUP($A38,'Return Data'!$B$7:$R$1700,11,0)</f>
        <v>-6.4286000000000003</v>
      </c>
      <c r="G38" s="66">
        <f t="shared" si="1"/>
        <v>18</v>
      </c>
      <c r="H38" s="65">
        <f>VLOOKUP($A38,'Return Data'!$B$7:$R$1700,12,0)</f>
        <v>-1.9218999999999999</v>
      </c>
      <c r="I38" s="66">
        <f t="shared" si="2"/>
        <v>16</v>
      </c>
      <c r="J38" s="65">
        <f>VLOOKUP($A38,'Return Data'!$B$7:$R$1700,13,0)</f>
        <v>2.0280999999999998</v>
      </c>
      <c r="K38" s="66">
        <f t="shared" si="7"/>
        <v>14</v>
      </c>
      <c r="L38" s="65">
        <f>VLOOKUP($A38,'Return Data'!$B$7:$R$1700,17,0)</f>
        <v>3.2595000000000001</v>
      </c>
      <c r="M38" s="66">
        <f t="shared" si="8"/>
        <v>9</v>
      </c>
      <c r="N38" s="65">
        <f>VLOOKUP($A38,'Return Data'!$B$7:$R$1700,14,0)</f>
        <v>5.7686000000000002</v>
      </c>
      <c r="O38" s="66">
        <f t="shared" si="9"/>
        <v>5</v>
      </c>
      <c r="P38" s="65">
        <f>VLOOKUP($A38,'Return Data'!$B$7:$R$1700,15,0)</f>
        <v>7.8795999999999999</v>
      </c>
      <c r="Q38" s="66">
        <f t="shared" si="10"/>
        <v>5</v>
      </c>
      <c r="R38" s="65">
        <f>VLOOKUP($A38,'Return Data'!$B$7:$R$1700,16,0)</f>
        <v>9.0259999999999998</v>
      </c>
      <c r="S38" s="67">
        <f t="shared" si="4"/>
        <v>19</v>
      </c>
    </row>
    <row r="39" spans="1:19" x14ac:dyDescent="0.3">
      <c r="A39" s="63" t="s">
        <v>548</v>
      </c>
      <c r="B39" s="64">
        <f>VLOOKUP($A39,'Return Data'!$B$7:$R$1700,3,0)</f>
        <v>44032</v>
      </c>
      <c r="C39" s="65">
        <f>VLOOKUP($A39,'Return Data'!$B$7:$R$1700,4,0)</f>
        <v>218.4461</v>
      </c>
      <c r="D39" s="65">
        <f>VLOOKUP($A39,'Return Data'!$B$7:$R$1700,10,0)</f>
        <v>13.480700000000001</v>
      </c>
      <c r="E39" s="66">
        <f t="shared" si="0"/>
        <v>5</v>
      </c>
      <c r="F39" s="65">
        <f>VLOOKUP($A39,'Return Data'!$B$7:$R$1700,11,0)</f>
        <v>-7.2622</v>
      </c>
      <c r="G39" s="66">
        <f t="shared" si="1"/>
        <v>19</v>
      </c>
      <c r="H39" s="65">
        <f>VLOOKUP($A39,'Return Data'!$B$7:$R$1700,12,0)</f>
        <v>-3.3875000000000002</v>
      </c>
      <c r="I39" s="66">
        <f t="shared" si="2"/>
        <v>23</v>
      </c>
      <c r="J39" s="65">
        <f>VLOOKUP($A39,'Return Data'!$B$7:$R$1700,13,0)</f>
        <v>-2.7660999999999998</v>
      </c>
      <c r="K39" s="66">
        <f t="shared" si="7"/>
        <v>26</v>
      </c>
      <c r="L39" s="65">
        <f>VLOOKUP($A39,'Return Data'!$B$7:$R$1700,17,0)</f>
        <v>1.1292</v>
      </c>
      <c r="M39" s="66">
        <f t="shared" si="8"/>
        <v>16</v>
      </c>
      <c r="N39" s="65">
        <f>VLOOKUP($A39,'Return Data'!$B$7:$R$1700,14,0)</f>
        <v>1.6992</v>
      </c>
      <c r="O39" s="66">
        <f t="shared" si="9"/>
        <v>19</v>
      </c>
      <c r="P39" s="65">
        <f>VLOOKUP($A39,'Return Data'!$B$7:$R$1700,15,0)</f>
        <v>4.3139000000000003</v>
      </c>
      <c r="Q39" s="66">
        <f t="shared" si="10"/>
        <v>18</v>
      </c>
      <c r="R39" s="65">
        <f>VLOOKUP($A39,'Return Data'!$B$7:$R$1700,16,0)</f>
        <v>11.0158</v>
      </c>
      <c r="S39" s="67">
        <f t="shared" si="4"/>
        <v>10</v>
      </c>
    </row>
    <row r="40" spans="1:19" x14ac:dyDescent="0.3">
      <c r="A40" s="63" t="s">
        <v>550</v>
      </c>
      <c r="B40" s="64">
        <f>VLOOKUP($A40,'Return Data'!$B$7:$R$1700,3,0)</f>
        <v>44032</v>
      </c>
      <c r="C40" s="65">
        <f>VLOOKUP($A40,'Return Data'!$B$7:$R$1700,4,0)</f>
        <v>164.14359999999999</v>
      </c>
      <c r="D40" s="65">
        <f>VLOOKUP($A40,'Return Data'!$B$7:$R$1700,10,0)</f>
        <v>13.763</v>
      </c>
      <c r="E40" s="66">
        <f t="shared" si="0"/>
        <v>4</v>
      </c>
      <c r="F40" s="65">
        <f>VLOOKUP($A40,'Return Data'!$B$7:$R$1700,11,0)</f>
        <v>-8.1254000000000008</v>
      </c>
      <c r="G40" s="66">
        <f t="shared" si="1"/>
        <v>28</v>
      </c>
      <c r="H40" s="65">
        <f>VLOOKUP($A40,'Return Data'!$B$7:$R$1700,12,0)</f>
        <v>-1.9457</v>
      </c>
      <c r="I40" s="66">
        <f t="shared" si="2"/>
        <v>17</v>
      </c>
      <c r="J40" s="65">
        <f>VLOOKUP($A40,'Return Data'!$B$7:$R$1700,13,0)</f>
        <v>-3.8395000000000001</v>
      </c>
      <c r="K40" s="66">
        <f t="shared" si="7"/>
        <v>27</v>
      </c>
      <c r="L40" s="65">
        <f>VLOOKUP($A40,'Return Data'!$B$7:$R$1700,17,0)</f>
        <v>-1.5073000000000001</v>
      </c>
      <c r="M40" s="66">
        <f t="shared" si="8"/>
        <v>23</v>
      </c>
      <c r="N40" s="65">
        <f>VLOOKUP($A40,'Return Data'!$B$7:$R$1700,14,0)</f>
        <v>-0.22209999999999999</v>
      </c>
      <c r="O40" s="66">
        <f t="shared" si="9"/>
        <v>23</v>
      </c>
      <c r="P40" s="65">
        <f>VLOOKUP($A40,'Return Data'!$B$7:$R$1700,15,0)</f>
        <v>4.6002999999999998</v>
      </c>
      <c r="Q40" s="66">
        <f t="shared" si="10"/>
        <v>17</v>
      </c>
      <c r="R40" s="65">
        <f>VLOOKUP($A40,'Return Data'!$B$7:$R$1700,16,0)</f>
        <v>8.5772999999999993</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12.536842424242424</v>
      </c>
      <c r="E42" s="74"/>
      <c r="F42" s="75">
        <f>AVERAGE(F8:F40)</f>
        <v>-5.9739787878787878</v>
      </c>
      <c r="G42" s="74"/>
      <c r="H42" s="75">
        <f>AVERAGE(H8:H40)</f>
        <v>-1.5635848484848489</v>
      </c>
      <c r="I42" s="74"/>
      <c r="J42" s="75">
        <f>AVERAGE(J8:J40)</f>
        <v>1.2849406250000002</v>
      </c>
      <c r="K42" s="74"/>
      <c r="L42" s="75">
        <f>AVERAGE(L8:L40)</f>
        <v>1.6766481481481481</v>
      </c>
      <c r="M42" s="74"/>
      <c r="N42" s="75">
        <f>AVERAGE(N8:N40)</f>
        <v>2.8806115384615394</v>
      </c>
      <c r="O42" s="74"/>
      <c r="P42" s="75">
        <f>AVERAGE(P8:P40)</f>
        <v>6.0008333333333326</v>
      </c>
      <c r="Q42" s="74"/>
      <c r="R42" s="75">
        <f>AVERAGE(R8:R40)</f>
        <v>8.8875727272727261</v>
      </c>
      <c r="S42" s="76"/>
    </row>
    <row r="43" spans="1:19" x14ac:dyDescent="0.3">
      <c r="A43" s="73" t="s">
        <v>28</v>
      </c>
      <c r="B43" s="74"/>
      <c r="C43" s="74"/>
      <c r="D43" s="75">
        <f>MIN(D8:D40)</f>
        <v>7.8739999999999997</v>
      </c>
      <c r="E43" s="74"/>
      <c r="F43" s="75">
        <f>MIN(F8:F40)</f>
        <v>-21.5383</v>
      </c>
      <c r="G43" s="74"/>
      <c r="H43" s="75">
        <f>MIN(H8:H40)</f>
        <v>-18.4863</v>
      </c>
      <c r="I43" s="74"/>
      <c r="J43" s="75">
        <f>MIN(J8:J40)</f>
        <v>-18.3872</v>
      </c>
      <c r="K43" s="74"/>
      <c r="L43" s="75">
        <f>MIN(L8:L40)</f>
        <v>-10.003399999999999</v>
      </c>
      <c r="M43" s="74"/>
      <c r="N43" s="75">
        <f>MIN(N8:N40)</f>
        <v>-5.1944999999999997</v>
      </c>
      <c r="O43" s="74"/>
      <c r="P43" s="75">
        <f>MIN(P8:P40)</f>
        <v>2.0684</v>
      </c>
      <c r="Q43" s="74"/>
      <c r="R43" s="75">
        <f>MIN(R8:R40)</f>
        <v>2.3730000000000002</v>
      </c>
      <c r="S43" s="76"/>
    </row>
    <row r="44" spans="1:19" ht="15" thickBot="1" x14ac:dyDescent="0.35">
      <c r="A44" s="77" t="s">
        <v>29</v>
      </c>
      <c r="B44" s="78"/>
      <c r="C44" s="78"/>
      <c r="D44" s="79">
        <f>MAX(D8:D40)</f>
        <v>32.371600000000001</v>
      </c>
      <c r="E44" s="78"/>
      <c r="F44" s="79">
        <f>MAX(F8:F40)</f>
        <v>8.8021999999999991</v>
      </c>
      <c r="G44" s="78"/>
      <c r="H44" s="79">
        <f>MAX(H8:H40)</f>
        <v>13.7232</v>
      </c>
      <c r="I44" s="78"/>
      <c r="J44" s="79">
        <f>MAX(J8:J40)</f>
        <v>13.2753</v>
      </c>
      <c r="K44" s="78"/>
      <c r="L44" s="79">
        <f>MAX(L8:L40)</f>
        <v>9.0822000000000003</v>
      </c>
      <c r="M44" s="78"/>
      <c r="N44" s="79">
        <f>MAX(N8:N40)</f>
        <v>8.5555000000000003</v>
      </c>
      <c r="O44" s="78"/>
      <c r="P44" s="79">
        <f>MAX(P8:P40)</f>
        <v>8.9563000000000006</v>
      </c>
      <c r="Q44" s="78"/>
      <c r="R44" s="79">
        <f>MAX(R8:R40)</f>
        <v>13.3889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44032</v>
      </c>
      <c r="C8" s="65">
        <f>VLOOKUP($A8,'Return Data'!$B$7:$R$1700,4,0)</f>
        <v>691.73</v>
      </c>
      <c r="D8" s="65">
        <f>VLOOKUP($A8,'Return Data'!$B$7:$R$1700,10,0)</f>
        <v>11.4094</v>
      </c>
      <c r="E8" s="66">
        <f t="shared" ref="E8:E40" si="0">RANK(D8,D$8:D$40,0)</f>
        <v>19</v>
      </c>
      <c r="F8" s="65">
        <f>VLOOKUP($A8,'Return Data'!$B$7:$R$1700,11,0)</f>
        <v>-10.2302</v>
      </c>
      <c r="G8" s="66">
        <f t="shared" ref="G8:G40" si="1">RANK(F8,F$8:F$40,0)</f>
        <v>30</v>
      </c>
      <c r="H8" s="65">
        <f>VLOOKUP($A8,'Return Data'!$B$7:$R$1700,12,0)</f>
        <v>-7.6635</v>
      </c>
      <c r="I8" s="66">
        <f t="shared" ref="I8:I40" si="2">RANK(H8,H$8:H$40,0)</f>
        <v>32</v>
      </c>
      <c r="J8" s="65">
        <f>VLOOKUP($A8,'Return Data'!$B$7:$R$1700,13,0)</f>
        <v>-6.3433000000000002</v>
      </c>
      <c r="K8" s="66">
        <f t="shared" ref="K8:K28" si="3">RANK(J8,J$8:J$40,0)</f>
        <v>31</v>
      </c>
      <c r="L8" s="65">
        <f>VLOOKUP($A8,'Return Data'!$B$7:$R$1700,17,0)</f>
        <v>-3.1236000000000002</v>
      </c>
      <c r="M8" s="66">
        <f>RANK(L8,L$8:L$40,0)</f>
        <v>24</v>
      </c>
      <c r="N8" s="65">
        <f>VLOOKUP($A8,'Return Data'!$B$7:$R$1700,14,0)</f>
        <v>-1.4371</v>
      </c>
      <c r="O8" s="66">
        <f>RANK(N8,N$8:N$40,0)</f>
        <v>24</v>
      </c>
      <c r="P8" s="65">
        <f>VLOOKUP($A8,'Return Data'!$B$7:$R$1700,15,0)</f>
        <v>3.7212000000000001</v>
      </c>
      <c r="Q8" s="66">
        <f>RANK(P8,P$8:P$40,0)</f>
        <v>14</v>
      </c>
      <c r="R8" s="65">
        <f>VLOOKUP($A8,'Return Data'!$B$7:$R$1700,16,0)</f>
        <v>18.1068</v>
      </c>
      <c r="S8" s="67">
        <f t="shared" ref="S8:S40" si="4">RANK(R8,R$8:R$40,0)</f>
        <v>1</v>
      </c>
    </row>
    <row r="9" spans="1:20" x14ac:dyDescent="0.3">
      <c r="A9" s="63" t="s">
        <v>484</v>
      </c>
      <c r="B9" s="64">
        <f>VLOOKUP($A9,'Return Data'!$B$7:$R$1700,3,0)</f>
        <v>44032</v>
      </c>
      <c r="C9" s="65">
        <f>VLOOKUP($A9,'Return Data'!$B$7:$R$1700,4,0)</f>
        <v>10.57</v>
      </c>
      <c r="D9" s="65">
        <f>VLOOKUP($A9,'Return Data'!$B$7:$R$1700,10,0)</f>
        <v>12.6866</v>
      </c>
      <c r="E9" s="66">
        <f t="shared" si="0"/>
        <v>10</v>
      </c>
      <c r="F9" s="65">
        <f>VLOOKUP($A9,'Return Data'!$B$7:$R$1700,11,0)</f>
        <v>-6.7900999999999998</v>
      </c>
      <c r="G9" s="66">
        <f t="shared" si="1"/>
        <v>16</v>
      </c>
      <c r="H9" s="65">
        <f>VLOOKUP($A9,'Return Data'!$B$7:$R$1700,12,0)</f>
        <v>-3.8216999999999999</v>
      </c>
      <c r="I9" s="66">
        <f t="shared" si="2"/>
        <v>22</v>
      </c>
      <c r="J9" s="65">
        <f>VLOOKUP($A9,'Return Data'!$B$7:$R$1700,13,0)</f>
        <v>3.6274999999999999</v>
      </c>
      <c r="K9" s="66">
        <f t="shared" si="3"/>
        <v>8</v>
      </c>
      <c r="L9" s="65"/>
      <c r="M9" s="66"/>
      <c r="N9" s="65"/>
      <c r="O9" s="66"/>
      <c r="P9" s="65"/>
      <c r="Q9" s="66"/>
      <c r="R9" s="65">
        <f>VLOOKUP($A9,'Return Data'!$B$7:$R$1700,16,0)</f>
        <v>2.8866999999999998</v>
      </c>
      <c r="S9" s="67">
        <f t="shared" si="4"/>
        <v>29</v>
      </c>
    </row>
    <row r="10" spans="1:20" x14ac:dyDescent="0.3">
      <c r="A10" s="63" t="s">
        <v>485</v>
      </c>
      <c r="B10" s="64">
        <f>VLOOKUP($A10,'Return Data'!$B$7:$R$1700,3,0)</f>
        <v>44032</v>
      </c>
      <c r="C10" s="65">
        <f>VLOOKUP($A10,'Return Data'!$B$7:$R$1700,4,0)</f>
        <v>53.12</v>
      </c>
      <c r="D10" s="65">
        <f>VLOOKUP($A10,'Return Data'!$B$7:$R$1700,10,0)</f>
        <v>12.949199999999999</v>
      </c>
      <c r="E10" s="66">
        <f t="shared" si="0"/>
        <v>7</v>
      </c>
      <c r="F10" s="65">
        <f>VLOOKUP($A10,'Return Data'!$B$7:$R$1700,11,0)</f>
        <v>-5.9657</v>
      </c>
      <c r="G10" s="66">
        <f t="shared" si="1"/>
        <v>14</v>
      </c>
      <c r="H10" s="65">
        <f>VLOOKUP($A10,'Return Data'!$B$7:$R$1700,12,0)</f>
        <v>-1.8658999999999999</v>
      </c>
      <c r="I10" s="66">
        <f t="shared" si="2"/>
        <v>13</v>
      </c>
      <c r="J10" s="65">
        <f>VLOOKUP($A10,'Return Data'!$B$7:$R$1700,13,0)</f>
        <v>-1.5202</v>
      </c>
      <c r="K10" s="66">
        <f t="shared" si="3"/>
        <v>21</v>
      </c>
      <c r="L10" s="65">
        <f>VLOOKUP($A10,'Return Data'!$B$7:$R$1700,17,0)</f>
        <v>-2.0059</v>
      </c>
      <c r="M10" s="66">
        <f t="shared" ref="M10:M18" si="5">RANK(L10,L$8:L$40,0)</f>
        <v>21</v>
      </c>
      <c r="N10" s="65">
        <f>VLOOKUP($A10,'Return Data'!$B$7:$R$1700,14,0)</f>
        <v>-6.8900000000000003E-2</v>
      </c>
      <c r="O10" s="66">
        <f t="shared" ref="O10:O15" si="6">RANK(N10,N$8:N$40,0)</f>
        <v>19</v>
      </c>
      <c r="P10" s="65">
        <f>VLOOKUP($A10,'Return Data'!$B$7:$R$1700,15,0)</f>
        <v>3.6659999999999999</v>
      </c>
      <c r="Q10" s="66">
        <f>RANK(P10,P$8:P$40,0)</f>
        <v>15</v>
      </c>
      <c r="R10" s="65">
        <f>VLOOKUP($A10,'Return Data'!$B$7:$R$1700,16,0)</f>
        <v>10.408300000000001</v>
      </c>
      <c r="S10" s="67">
        <f t="shared" si="4"/>
        <v>16</v>
      </c>
    </row>
    <row r="11" spans="1:20" x14ac:dyDescent="0.3">
      <c r="A11" s="63" t="s">
        <v>488</v>
      </c>
      <c r="B11" s="64">
        <f>VLOOKUP($A11,'Return Data'!$B$7:$R$1700,3,0)</f>
        <v>44032</v>
      </c>
      <c r="C11" s="65">
        <f>VLOOKUP($A11,'Return Data'!$B$7:$R$1700,4,0)</f>
        <v>12.794</v>
      </c>
      <c r="D11" s="65">
        <f>VLOOKUP($A11,'Return Data'!$B$7:$R$1700,10,0)</f>
        <v>10.9877</v>
      </c>
      <c r="E11" s="66">
        <f t="shared" si="0"/>
        <v>22</v>
      </c>
      <c r="F11" s="65">
        <f>VLOOKUP($A11,'Return Data'!$B$7:$R$1700,11,0)</f>
        <v>-3.8963000000000001</v>
      </c>
      <c r="G11" s="66">
        <f t="shared" si="1"/>
        <v>6</v>
      </c>
      <c r="H11" s="65">
        <f>VLOOKUP($A11,'Return Data'!$B$7:$R$1700,12,0)</f>
        <v>1.4197</v>
      </c>
      <c r="I11" s="66">
        <f t="shared" si="2"/>
        <v>5</v>
      </c>
      <c r="J11" s="65">
        <f>VLOOKUP($A11,'Return Data'!$B$7:$R$1700,13,0)</f>
        <v>8.4054000000000002</v>
      </c>
      <c r="K11" s="66">
        <f t="shared" si="3"/>
        <v>2</v>
      </c>
      <c r="L11" s="65">
        <f>VLOOKUP($A11,'Return Data'!$B$7:$R$1700,17,0)</f>
        <v>7.4398</v>
      </c>
      <c r="M11" s="66">
        <f t="shared" si="5"/>
        <v>1</v>
      </c>
      <c r="N11" s="65">
        <f>VLOOKUP($A11,'Return Data'!$B$7:$R$1700,14,0)</f>
        <v>6.8818000000000001</v>
      </c>
      <c r="O11" s="66">
        <f t="shared" si="6"/>
        <v>1</v>
      </c>
      <c r="P11" s="65"/>
      <c r="Q11" s="66"/>
      <c r="R11" s="65">
        <f>VLOOKUP($A11,'Return Data'!$B$7:$R$1700,16,0)</f>
        <v>7.7824</v>
      </c>
      <c r="S11" s="67">
        <f t="shared" si="4"/>
        <v>23</v>
      </c>
    </row>
    <row r="12" spans="1:20" x14ac:dyDescent="0.3">
      <c r="A12" s="63" t="s">
        <v>490</v>
      </c>
      <c r="B12" s="64">
        <f>VLOOKUP($A12,'Return Data'!$B$7:$R$1700,3,0)</f>
        <v>44032</v>
      </c>
      <c r="C12" s="65">
        <f>VLOOKUP($A12,'Return Data'!$B$7:$R$1700,4,0)</f>
        <v>11.91</v>
      </c>
      <c r="D12" s="65">
        <f>VLOOKUP($A12,'Return Data'!$B$7:$R$1700,10,0)</f>
        <v>7.6853999999999996</v>
      </c>
      <c r="E12" s="66">
        <f t="shared" si="0"/>
        <v>33</v>
      </c>
      <c r="F12" s="65">
        <f>VLOOKUP($A12,'Return Data'!$B$7:$R$1700,11,0)</f>
        <v>-4.5673000000000004</v>
      </c>
      <c r="G12" s="66">
        <f t="shared" si="1"/>
        <v>9</v>
      </c>
      <c r="H12" s="65">
        <f>VLOOKUP($A12,'Return Data'!$B$7:$R$1700,12,0)</f>
        <v>1.5345</v>
      </c>
      <c r="I12" s="66">
        <f t="shared" si="2"/>
        <v>3</v>
      </c>
      <c r="J12" s="65">
        <f>VLOOKUP($A12,'Return Data'!$B$7:$R$1700,13,0)</f>
        <v>5.3049999999999997</v>
      </c>
      <c r="K12" s="66">
        <f t="shared" si="3"/>
        <v>6</v>
      </c>
      <c r="L12" s="65">
        <f>VLOOKUP($A12,'Return Data'!$B$7:$R$1700,17,0)</f>
        <v>-5.9260000000000002</v>
      </c>
      <c r="M12" s="66">
        <f t="shared" si="5"/>
        <v>26</v>
      </c>
      <c r="N12" s="65">
        <f>VLOOKUP($A12,'Return Data'!$B$7:$R$1700,14,0)</f>
        <v>-1.3602000000000001</v>
      </c>
      <c r="O12" s="66">
        <f t="shared" si="6"/>
        <v>23</v>
      </c>
      <c r="P12" s="65"/>
      <c r="Q12" s="66"/>
      <c r="R12" s="65">
        <f>VLOOKUP($A12,'Return Data'!$B$7:$R$1700,16,0)</f>
        <v>4.4635999999999996</v>
      </c>
      <c r="S12" s="67">
        <f t="shared" si="4"/>
        <v>27</v>
      </c>
    </row>
    <row r="13" spans="1:20" x14ac:dyDescent="0.3">
      <c r="A13" s="63" t="s">
        <v>492</v>
      </c>
      <c r="B13" s="64">
        <f>VLOOKUP($A13,'Return Data'!$B$7:$R$1700,3,0)</f>
        <v>44032</v>
      </c>
      <c r="C13" s="65">
        <f>VLOOKUP($A13,'Return Data'!$B$7:$R$1700,4,0)</f>
        <v>168.72</v>
      </c>
      <c r="D13" s="65">
        <f>VLOOKUP($A13,'Return Data'!$B$7:$R$1700,10,0)</f>
        <v>11.3002</v>
      </c>
      <c r="E13" s="66">
        <f t="shared" si="0"/>
        <v>20</v>
      </c>
      <c r="F13" s="65">
        <f>VLOOKUP($A13,'Return Data'!$B$7:$R$1700,11,0)</f>
        <v>-1.2756000000000001</v>
      </c>
      <c r="G13" s="66">
        <f t="shared" si="1"/>
        <v>3</v>
      </c>
      <c r="H13" s="65">
        <f>VLOOKUP($A13,'Return Data'!$B$7:$R$1700,12,0)</f>
        <v>3.7191999999999998</v>
      </c>
      <c r="I13" s="66">
        <f t="shared" si="2"/>
        <v>2</v>
      </c>
      <c r="J13" s="65">
        <f>VLOOKUP($A13,'Return Data'!$B$7:$R$1700,13,0)</f>
        <v>7.3146000000000004</v>
      </c>
      <c r="K13" s="66">
        <f t="shared" si="3"/>
        <v>4</v>
      </c>
      <c r="L13" s="65">
        <f>VLOOKUP($A13,'Return Data'!$B$7:$R$1700,17,0)</f>
        <v>5.8438999999999997</v>
      </c>
      <c r="M13" s="66">
        <f t="shared" si="5"/>
        <v>2</v>
      </c>
      <c r="N13" s="65">
        <f>VLOOKUP($A13,'Return Data'!$B$7:$R$1700,14,0)</f>
        <v>6.4114000000000004</v>
      </c>
      <c r="O13" s="66">
        <f t="shared" si="6"/>
        <v>2</v>
      </c>
      <c r="P13" s="65">
        <f>VLOOKUP($A13,'Return Data'!$B$7:$R$1700,15,0)</f>
        <v>7.6849999999999996</v>
      </c>
      <c r="Q13" s="66">
        <f>RANK(P13,P$8:P$40,0)</f>
        <v>1</v>
      </c>
      <c r="R13" s="65">
        <f>VLOOKUP($A13,'Return Data'!$B$7:$R$1700,16,0)</f>
        <v>10.828900000000001</v>
      </c>
      <c r="S13" s="67">
        <f t="shared" si="4"/>
        <v>13</v>
      </c>
    </row>
    <row r="14" spans="1:20" x14ac:dyDescent="0.3">
      <c r="A14" s="63" t="s">
        <v>494</v>
      </c>
      <c r="B14" s="64">
        <f>VLOOKUP($A14,'Return Data'!$B$7:$R$1700,3,0)</f>
        <v>44032</v>
      </c>
      <c r="C14" s="65">
        <f>VLOOKUP($A14,'Return Data'!$B$7:$R$1700,4,0)</f>
        <v>158.19999999999999</v>
      </c>
      <c r="D14" s="65">
        <f>VLOOKUP($A14,'Return Data'!$B$7:$R$1700,10,0)</f>
        <v>11.601800000000001</v>
      </c>
      <c r="E14" s="66">
        <f t="shared" si="0"/>
        <v>16</v>
      </c>
      <c r="F14" s="65">
        <f>VLOOKUP($A14,'Return Data'!$B$7:$R$1700,11,0)</f>
        <v>-5.1791999999999998</v>
      </c>
      <c r="G14" s="66">
        <f t="shared" si="1"/>
        <v>12</v>
      </c>
      <c r="H14" s="65">
        <f>VLOOKUP($A14,'Return Data'!$B$7:$R$1700,12,0)</f>
        <v>-1.1657999999999999</v>
      </c>
      <c r="I14" s="66">
        <f t="shared" si="2"/>
        <v>12</v>
      </c>
      <c r="J14" s="65">
        <f>VLOOKUP($A14,'Return Data'!$B$7:$R$1700,13,0)</f>
        <v>5.7656000000000001</v>
      </c>
      <c r="K14" s="66">
        <f t="shared" si="3"/>
        <v>5</v>
      </c>
      <c r="L14" s="65">
        <f>VLOOKUP($A14,'Return Data'!$B$7:$R$1700,17,0)</f>
        <v>4.3117999999999999</v>
      </c>
      <c r="M14" s="66">
        <f t="shared" si="5"/>
        <v>7</v>
      </c>
      <c r="N14" s="65">
        <f>VLOOKUP($A14,'Return Data'!$B$7:$R$1700,14,0)</f>
        <v>4.3794000000000004</v>
      </c>
      <c r="O14" s="66">
        <f t="shared" si="6"/>
        <v>6</v>
      </c>
      <c r="P14" s="65">
        <f>VLOOKUP($A14,'Return Data'!$B$7:$R$1700,15,0)</f>
        <v>6.9271000000000003</v>
      </c>
      <c r="Q14" s="66">
        <f>RANK(P14,P$8:P$40,0)</f>
        <v>4</v>
      </c>
      <c r="R14" s="65">
        <f>VLOOKUP($A14,'Return Data'!$B$7:$R$1700,16,0)</f>
        <v>13.9361</v>
      </c>
      <c r="S14" s="67">
        <f t="shared" si="4"/>
        <v>5</v>
      </c>
    </row>
    <row r="15" spans="1:20" x14ac:dyDescent="0.3">
      <c r="A15" s="63" t="s">
        <v>496</v>
      </c>
      <c r="B15" s="64">
        <f>VLOOKUP($A15,'Return Data'!$B$7:$R$1700,3,0)</f>
        <v>44032</v>
      </c>
      <c r="C15" s="65">
        <f>VLOOKUP($A15,'Return Data'!$B$7:$R$1700,4,0)</f>
        <v>25.06</v>
      </c>
      <c r="D15" s="65">
        <f>VLOOKUP($A15,'Return Data'!$B$7:$R$1700,10,0)</f>
        <v>9.6717999999999993</v>
      </c>
      <c r="E15" s="66">
        <f t="shared" si="0"/>
        <v>29</v>
      </c>
      <c r="F15" s="65">
        <f>VLOOKUP($A15,'Return Data'!$B$7:$R$1700,11,0)</f>
        <v>-8.1715</v>
      </c>
      <c r="G15" s="66">
        <f t="shared" si="1"/>
        <v>22</v>
      </c>
      <c r="H15" s="65">
        <f>VLOOKUP($A15,'Return Data'!$B$7:$R$1700,12,0)</f>
        <v>-3.6524000000000001</v>
      </c>
      <c r="I15" s="66">
        <f t="shared" si="2"/>
        <v>21</v>
      </c>
      <c r="J15" s="65">
        <f>VLOOKUP($A15,'Return Data'!$B$7:$R$1700,13,0)</f>
        <v>-0.79179999999999995</v>
      </c>
      <c r="K15" s="66">
        <f t="shared" si="3"/>
        <v>20</v>
      </c>
      <c r="L15" s="65">
        <f>VLOOKUP($A15,'Return Data'!$B$7:$R$1700,17,0)</f>
        <v>0.76590000000000003</v>
      </c>
      <c r="M15" s="66">
        <f t="shared" si="5"/>
        <v>13</v>
      </c>
      <c r="N15" s="65">
        <f>VLOOKUP($A15,'Return Data'!$B$7:$R$1700,14,0)</f>
        <v>2.9725000000000001</v>
      </c>
      <c r="O15" s="66">
        <f t="shared" si="6"/>
        <v>10</v>
      </c>
      <c r="P15" s="65">
        <f>VLOOKUP($A15,'Return Data'!$B$7:$R$1700,15,0)</f>
        <v>4.3804999999999996</v>
      </c>
      <c r="Q15" s="66">
        <f>RANK(P15,P$8:P$40,0)</f>
        <v>12</v>
      </c>
      <c r="R15" s="65">
        <f>VLOOKUP($A15,'Return Data'!$B$7:$R$1700,16,0)</f>
        <v>8.7536000000000005</v>
      </c>
      <c r="S15" s="67">
        <f t="shared" si="4"/>
        <v>19</v>
      </c>
    </row>
    <row r="16" spans="1:20" x14ac:dyDescent="0.3">
      <c r="A16" s="63" t="s">
        <v>498</v>
      </c>
      <c r="B16" s="64">
        <f>VLOOKUP($A16,'Return Data'!$B$7:$R$1700,3,0)</f>
        <v>44032</v>
      </c>
      <c r="C16" s="65">
        <f>VLOOKUP($A16,'Return Data'!$B$7:$R$1700,4,0)</f>
        <v>10.150399999999999</v>
      </c>
      <c r="D16" s="65">
        <f>VLOOKUP($A16,'Return Data'!$B$7:$R$1700,10,0)</f>
        <v>12.053900000000001</v>
      </c>
      <c r="E16" s="66">
        <f t="shared" si="0"/>
        <v>14</v>
      </c>
      <c r="F16" s="65">
        <f>VLOOKUP($A16,'Return Data'!$B$7:$R$1700,11,0)</f>
        <v>-8.7416</v>
      </c>
      <c r="G16" s="66">
        <f t="shared" si="1"/>
        <v>28</v>
      </c>
      <c r="H16" s="65">
        <f>VLOOKUP($A16,'Return Data'!$B$7:$R$1700,12,0)</f>
        <v>-4.9802</v>
      </c>
      <c r="I16" s="66">
        <f t="shared" si="2"/>
        <v>28</v>
      </c>
      <c r="J16" s="65">
        <f>VLOOKUP($A16,'Return Data'!$B$7:$R$1700,13,0)</f>
        <v>-1.7034</v>
      </c>
      <c r="K16" s="66">
        <f t="shared" si="3"/>
        <v>22</v>
      </c>
      <c r="L16" s="65">
        <f>VLOOKUP($A16,'Return Data'!$B$7:$R$1700,17,0)</f>
        <v>1.0032000000000001</v>
      </c>
      <c r="M16" s="66">
        <f t="shared" si="5"/>
        <v>12</v>
      </c>
      <c r="N16" s="65"/>
      <c r="O16" s="66"/>
      <c r="P16" s="65"/>
      <c r="Q16" s="66"/>
      <c r="R16" s="65">
        <f>VLOOKUP($A16,'Return Data'!$B$7:$R$1700,16,0)</f>
        <v>0.67330000000000001</v>
      </c>
      <c r="S16" s="67">
        <f t="shared" si="4"/>
        <v>33</v>
      </c>
    </row>
    <row r="17" spans="1:19" x14ac:dyDescent="0.3">
      <c r="A17" s="63" t="s">
        <v>499</v>
      </c>
      <c r="B17" s="64">
        <f>VLOOKUP($A17,'Return Data'!$B$7:$R$1700,3,0)</f>
        <v>44032</v>
      </c>
      <c r="C17" s="65">
        <f>VLOOKUP($A17,'Return Data'!$B$7:$R$1700,4,0)</f>
        <v>115.58580000000001</v>
      </c>
      <c r="D17" s="65">
        <f>VLOOKUP($A17,'Return Data'!$B$7:$R$1700,10,0)</f>
        <v>10.231199999999999</v>
      </c>
      <c r="E17" s="66">
        <f t="shared" si="0"/>
        <v>25</v>
      </c>
      <c r="F17" s="65">
        <f>VLOOKUP($A17,'Return Data'!$B$7:$R$1700,11,0)</f>
        <v>-8.5327000000000002</v>
      </c>
      <c r="G17" s="66">
        <f t="shared" si="1"/>
        <v>25</v>
      </c>
      <c r="H17" s="65">
        <f>VLOOKUP($A17,'Return Data'!$B$7:$R$1700,12,0)</f>
        <v>-4.6322000000000001</v>
      </c>
      <c r="I17" s="66">
        <f t="shared" si="2"/>
        <v>25</v>
      </c>
      <c r="J17" s="65">
        <f>VLOOKUP($A17,'Return Data'!$B$7:$R$1700,13,0)</f>
        <v>-2.9598</v>
      </c>
      <c r="K17" s="66">
        <f t="shared" si="3"/>
        <v>24</v>
      </c>
      <c r="L17" s="65">
        <f>VLOOKUP($A17,'Return Data'!$B$7:$R$1700,17,0)</f>
        <v>0.59640000000000004</v>
      </c>
      <c r="M17" s="66">
        <f t="shared" si="5"/>
        <v>14</v>
      </c>
      <c r="N17" s="65">
        <f>VLOOKUP($A17,'Return Data'!$B$7:$R$1700,14,0)</f>
        <v>1.4567000000000001</v>
      </c>
      <c r="O17" s="66">
        <f>RANK(N17,N$8:N$40,0)</f>
        <v>12</v>
      </c>
      <c r="P17" s="65">
        <f>VLOOKUP($A17,'Return Data'!$B$7:$R$1700,15,0)</f>
        <v>4.3864999999999998</v>
      </c>
      <c r="Q17" s="66">
        <f>RANK(P17,P$8:P$40,0)</f>
        <v>11</v>
      </c>
      <c r="R17" s="65">
        <f>VLOOKUP($A17,'Return Data'!$B$7:$R$1700,16,0)</f>
        <v>12.599299999999999</v>
      </c>
      <c r="S17" s="67">
        <f t="shared" si="4"/>
        <v>7</v>
      </c>
    </row>
    <row r="18" spans="1:19" x14ac:dyDescent="0.3">
      <c r="A18" s="63" t="s">
        <v>501</v>
      </c>
      <c r="B18" s="64">
        <f>VLOOKUP($A18,'Return Data'!$B$7:$R$1700,3,0)</f>
        <v>44032</v>
      </c>
      <c r="C18" s="65">
        <f>VLOOKUP($A18,'Return Data'!$B$7:$R$1700,4,0)</f>
        <v>51.213999999999999</v>
      </c>
      <c r="D18" s="65">
        <f>VLOOKUP($A18,'Return Data'!$B$7:$R$1700,10,0)</f>
        <v>12.9206</v>
      </c>
      <c r="E18" s="66">
        <f t="shared" si="0"/>
        <v>8</v>
      </c>
      <c r="F18" s="65">
        <f>VLOOKUP($A18,'Return Data'!$B$7:$R$1700,11,0)</f>
        <v>-8.3827999999999996</v>
      </c>
      <c r="G18" s="66">
        <f t="shared" si="1"/>
        <v>23</v>
      </c>
      <c r="H18" s="65">
        <f>VLOOKUP($A18,'Return Data'!$B$7:$R$1700,12,0)</f>
        <v>-4.2622</v>
      </c>
      <c r="I18" s="66">
        <f t="shared" si="2"/>
        <v>24</v>
      </c>
      <c r="J18" s="65">
        <f>VLOOKUP($A18,'Return Data'!$B$7:$R$1700,13,0)</f>
        <v>-4.5921000000000003</v>
      </c>
      <c r="K18" s="66">
        <f t="shared" si="3"/>
        <v>28</v>
      </c>
      <c r="L18" s="65">
        <f>VLOOKUP($A18,'Return Data'!$B$7:$R$1700,17,0)</f>
        <v>0.52969999999999995</v>
      </c>
      <c r="M18" s="66">
        <f t="shared" si="5"/>
        <v>15</v>
      </c>
      <c r="N18" s="65">
        <f>VLOOKUP($A18,'Return Data'!$B$7:$R$1700,14,0)</f>
        <v>-1.0361</v>
      </c>
      <c r="O18" s="66">
        <f>RANK(N18,N$8:N$40,0)</f>
        <v>22</v>
      </c>
      <c r="P18" s="65">
        <f>VLOOKUP($A18,'Return Data'!$B$7:$R$1700,15,0)</f>
        <v>2.5474000000000001</v>
      </c>
      <c r="Q18" s="66">
        <f>RANK(P18,P$8:P$40,0)</f>
        <v>19</v>
      </c>
      <c r="R18" s="65">
        <f>VLOOKUP($A18,'Return Data'!$B$7:$R$1700,16,0)</f>
        <v>11.267799999999999</v>
      </c>
      <c r="S18" s="67">
        <f t="shared" si="4"/>
        <v>12</v>
      </c>
    </row>
    <row r="19" spans="1:19" x14ac:dyDescent="0.3">
      <c r="A19" s="63" t="s">
        <v>504</v>
      </c>
      <c r="B19" s="64">
        <f>VLOOKUP($A19,'Return Data'!$B$7:$R$1700,3,0)</f>
        <v>44032</v>
      </c>
      <c r="C19" s="65">
        <f>VLOOKUP($A19,'Return Data'!$B$7:$R$1700,4,0)</f>
        <v>11.020300000000001</v>
      </c>
      <c r="D19" s="65">
        <f>VLOOKUP($A19,'Return Data'!$B$7:$R$1700,10,0)</f>
        <v>11.7439</v>
      </c>
      <c r="E19" s="66">
        <f t="shared" si="0"/>
        <v>15</v>
      </c>
      <c r="F19" s="65">
        <f>VLOOKUP($A19,'Return Data'!$B$7:$R$1700,11,0)</f>
        <v>-5.4165000000000001</v>
      </c>
      <c r="G19" s="66">
        <f t="shared" si="1"/>
        <v>13</v>
      </c>
      <c r="H19" s="65">
        <f>VLOOKUP($A19,'Return Data'!$B$7:$R$1700,12,0)</f>
        <v>0.62450000000000006</v>
      </c>
      <c r="I19" s="66">
        <f t="shared" si="2"/>
        <v>6</v>
      </c>
      <c r="J19" s="65">
        <f>VLOOKUP($A19,'Return Data'!$B$7:$R$1700,13,0)</f>
        <v>2.9752000000000001</v>
      </c>
      <c r="K19" s="66">
        <f t="shared" si="3"/>
        <v>9</v>
      </c>
      <c r="L19" s="65"/>
      <c r="M19" s="66"/>
      <c r="N19" s="65"/>
      <c r="O19" s="66"/>
      <c r="P19" s="65"/>
      <c r="Q19" s="66"/>
      <c r="R19" s="65">
        <f>VLOOKUP($A19,'Return Data'!$B$7:$R$1700,16,0)</f>
        <v>5.7248000000000001</v>
      </c>
      <c r="S19" s="67">
        <f t="shared" si="4"/>
        <v>26</v>
      </c>
    </row>
    <row r="20" spans="1:19" x14ac:dyDescent="0.3">
      <c r="A20" s="63" t="s">
        <v>505</v>
      </c>
      <c r="B20" s="64">
        <f>VLOOKUP($A20,'Return Data'!$B$7:$R$1700,3,0)</f>
        <v>44032</v>
      </c>
      <c r="C20" s="65">
        <f>VLOOKUP($A20,'Return Data'!$B$7:$R$1700,4,0)</f>
        <v>126.47</v>
      </c>
      <c r="D20" s="65">
        <f>VLOOKUP($A20,'Return Data'!$B$7:$R$1700,10,0)</f>
        <v>8.8663000000000007</v>
      </c>
      <c r="E20" s="66">
        <f t="shared" si="0"/>
        <v>32</v>
      </c>
      <c r="F20" s="65">
        <f>VLOOKUP($A20,'Return Data'!$B$7:$R$1700,11,0)</f>
        <v>-10.855</v>
      </c>
      <c r="G20" s="66">
        <f t="shared" si="1"/>
        <v>32</v>
      </c>
      <c r="H20" s="65">
        <f>VLOOKUP($A20,'Return Data'!$B$7:$R$1700,12,0)</f>
        <v>-5.0312000000000001</v>
      </c>
      <c r="I20" s="66">
        <f t="shared" si="2"/>
        <v>29</v>
      </c>
      <c r="J20" s="65">
        <f>VLOOKUP($A20,'Return Data'!$B$7:$R$1700,13,0)</f>
        <v>-5.0526</v>
      </c>
      <c r="K20" s="66">
        <f t="shared" si="3"/>
        <v>29</v>
      </c>
      <c r="L20" s="65">
        <f>VLOOKUP($A20,'Return Data'!$B$7:$R$1700,17,0)</f>
        <v>1.2468999999999999</v>
      </c>
      <c r="M20" s="66">
        <f>RANK(L20,L$8:L$40,0)</f>
        <v>10</v>
      </c>
      <c r="N20" s="65">
        <f>VLOOKUP($A20,'Return Data'!$B$7:$R$1700,14,0)</f>
        <v>1.2443</v>
      </c>
      <c r="O20" s="66">
        <f>RANK(N20,N$8:N$40,0)</f>
        <v>14</v>
      </c>
      <c r="P20" s="65">
        <f>VLOOKUP($A20,'Return Data'!$B$7:$R$1700,15,0)</f>
        <v>6.125</v>
      </c>
      <c r="Q20" s="66">
        <f>RANK(P20,P$8:P$40,0)</f>
        <v>7</v>
      </c>
      <c r="R20" s="65">
        <f>VLOOKUP($A20,'Return Data'!$B$7:$R$1700,16,0)</f>
        <v>13.0236</v>
      </c>
      <c r="S20" s="67">
        <f t="shared" si="4"/>
        <v>6</v>
      </c>
    </row>
    <row r="21" spans="1:19" x14ac:dyDescent="0.3">
      <c r="A21" s="63" t="s">
        <v>507</v>
      </c>
      <c r="B21" s="64">
        <f>VLOOKUP($A21,'Return Data'!$B$7:$R$1700,3,0)</f>
        <v>44032</v>
      </c>
      <c r="C21" s="65">
        <f>VLOOKUP($A21,'Return Data'!$B$7:$R$1700,4,0)</f>
        <v>11.3604</v>
      </c>
      <c r="D21" s="65">
        <f>VLOOKUP($A21,'Return Data'!$B$7:$R$1700,10,0)</f>
        <v>10.7316</v>
      </c>
      <c r="E21" s="66">
        <f t="shared" si="0"/>
        <v>23</v>
      </c>
      <c r="F21" s="65">
        <f>VLOOKUP($A21,'Return Data'!$B$7:$R$1700,11,0)</f>
        <v>-2.2071000000000001</v>
      </c>
      <c r="G21" s="66">
        <f t="shared" si="1"/>
        <v>4</v>
      </c>
      <c r="H21" s="65">
        <f>VLOOKUP($A21,'Return Data'!$B$7:$R$1700,12,0)</f>
        <v>-0.12570000000000001</v>
      </c>
      <c r="I21" s="66">
        <f t="shared" si="2"/>
        <v>9</v>
      </c>
      <c r="J21" s="65">
        <f>VLOOKUP($A21,'Return Data'!$B$7:$R$1700,13,0)</f>
        <v>3.8788999999999998</v>
      </c>
      <c r="K21" s="66">
        <f t="shared" si="3"/>
        <v>7</v>
      </c>
      <c r="L21" s="65">
        <f>VLOOKUP($A21,'Return Data'!$B$7:$R$1700,17,0)</f>
        <v>-2.3157999999999999</v>
      </c>
      <c r="M21" s="66">
        <f>RANK(L21,L$8:L$40,0)</f>
        <v>23</v>
      </c>
      <c r="N21" s="65">
        <f>VLOOKUP($A21,'Return Data'!$B$7:$R$1700,14,0)</f>
        <v>-0.27929999999999999</v>
      </c>
      <c r="O21" s="66">
        <f>RANK(N21,N$8:N$40,0)</f>
        <v>20</v>
      </c>
      <c r="P21" s="65"/>
      <c r="Q21" s="66"/>
      <c r="R21" s="65">
        <f>VLOOKUP($A21,'Return Data'!$B$7:$R$1700,16,0)</f>
        <v>3.4695</v>
      </c>
      <c r="S21" s="67">
        <f t="shared" si="4"/>
        <v>28</v>
      </c>
    </row>
    <row r="22" spans="1:19" x14ac:dyDescent="0.3">
      <c r="A22" s="63" t="s">
        <v>510</v>
      </c>
      <c r="B22" s="64">
        <f>VLOOKUP($A22,'Return Data'!$B$7:$R$1700,3,0)</f>
        <v>44032</v>
      </c>
      <c r="C22" s="65">
        <f>VLOOKUP($A22,'Return Data'!$B$7:$R$1700,4,0)</f>
        <v>10.68</v>
      </c>
      <c r="D22" s="65">
        <f>VLOOKUP($A22,'Return Data'!$B$7:$R$1700,10,0)</f>
        <v>10.216699999999999</v>
      </c>
      <c r="E22" s="66">
        <f t="shared" si="0"/>
        <v>26</v>
      </c>
      <c r="F22" s="65">
        <f>VLOOKUP($A22,'Return Data'!$B$7:$R$1700,11,0)</f>
        <v>-10.2521</v>
      </c>
      <c r="G22" s="66">
        <f t="shared" si="1"/>
        <v>31</v>
      </c>
      <c r="H22" s="65">
        <f>VLOOKUP($A22,'Return Data'!$B$7:$R$1700,12,0)</f>
        <v>-6.8063000000000002</v>
      </c>
      <c r="I22" s="66">
        <f t="shared" si="2"/>
        <v>31</v>
      </c>
      <c r="J22" s="65">
        <f>VLOOKUP($A22,'Return Data'!$B$7:$R$1700,13,0)</f>
        <v>-5.2351000000000001</v>
      </c>
      <c r="K22" s="66">
        <f t="shared" si="3"/>
        <v>30</v>
      </c>
      <c r="L22" s="65">
        <f>VLOOKUP($A22,'Return Data'!$B$7:$R$1700,17,0)</f>
        <v>-3.3319999999999999</v>
      </c>
      <c r="M22" s="66">
        <f>RANK(L22,L$8:L$40,0)</f>
        <v>25</v>
      </c>
      <c r="N22" s="65">
        <f>VLOOKUP($A22,'Return Data'!$B$7:$R$1700,14,0)</f>
        <v>-1.5801000000000001</v>
      </c>
      <c r="O22" s="66">
        <f>RANK(N22,N$8:N$40,0)</f>
        <v>25</v>
      </c>
      <c r="P22" s="65"/>
      <c r="Q22" s="66"/>
      <c r="R22" s="65">
        <f>VLOOKUP($A22,'Return Data'!$B$7:$R$1700,16,0)</f>
        <v>1.8672</v>
      </c>
      <c r="S22" s="67">
        <f t="shared" si="4"/>
        <v>30</v>
      </c>
    </row>
    <row r="23" spans="1:19" x14ac:dyDescent="0.3">
      <c r="A23" s="63" t="s">
        <v>512</v>
      </c>
      <c r="B23" s="64">
        <f>VLOOKUP($A23,'Return Data'!$B$7:$R$1700,3,0)</f>
        <v>44032</v>
      </c>
      <c r="C23" s="65">
        <f>VLOOKUP($A23,'Return Data'!$B$7:$R$1700,4,0)</f>
        <v>10.1358</v>
      </c>
      <c r="D23" s="65">
        <f>VLOOKUP($A23,'Return Data'!$B$7:$R$1700,10,0)</f>
        <v>9.5406999999999993</v>
      </c>
      <c r="E23" s="66">
        <f t="shared" si="0"/>
        <v>30</v>
      </c>
      <c r="F23" s="65">
        <f>VLOOKUP($A23,'Return Data'!$B$7:$R$1700,11,0)</f>
        <v>-8.6560000000000006</v>
      </c>
      <c r="G23" s="66">
        <f t="shared" si="1"/>
        <v>27</v>
      </c>
      <c r="H23" s="65">
        <f>VLOOKUP($A23,'Return Data'!$B$7:$R$1700,12,0)</f>
        <v>-6.2464000000000004</v>
      </c>
      <c r="I23" s="66">
        <f t="shared" si="2"/>
        <v>30</v>
      </c>
      <c r="J23" s="65">
        <f>VLOOKUP($A23,'Return Data'!$B$7:$R$1700,13,0)</f>
        <v>-3.2806999999999999</v>
      </c>
      <c r="K23" s="66">
        <f t="shared" si="3"/>
        <v>25</v>
      </c>
      <c r="L23" s="65"/>
      <c r="M23" s="66"/>
      <c r="N23" s="65"/>
      <c r="O23" s="66"/>
      <c r="P23" s="65"/>
      <c r="Q23" s="66"/>
      <c r="R23" s="65">
        <f>VLOOKUP($A23,'Return Data'!$B$7:$R$1700,16,0)</f>
        <v>0.84509999999999996</v>
      </c>
      <c r="S23" s="67">
        <f t="shared" si="4"/>
        <v>32</v>
      </c>
    </row>
    <row r="24" spans="1:19" x14ac:dyDescent="0.3">
      <c r="A24" s="63" t="s">
        <v>514</v>
      </c>
      <c r="B24" s="64">
        <f>VLOOKUP($A24,'Return Data'!$B$7:$R$1700,3,0)</f>
        <v>44032</v>
      </c>
      <c r="C24" s="65">
        <f>VLOOKUP($A24,'Return Data'!$B$7:$R$1700,4,0)</f>
        <v>10.3375</v>
      </c>
      <c r="D24" s="65">
        <f>VLOOKUP($A24,'Return Data'!$B$7:$R$1700,10,0)</f>
        <v>10.4481</v>
      </c>
      <c r="E24" s="66">
        <f t="shared" si="0"/>
        <v>24</v>
      </c>
      <c r="F24" s="65">
        <f>VLOOKUP($A24,'Return Data'!$B$7:$R$1700,11,0)</f>
        <v>-8.0555000000000003</v>
      </c>
      <c r="G24" s="66">
        <f t="shared" si="1"/>
        <v>20</v>
      </c>
      <c r="H24" s="65">
        <f>VLOOKUP($A24,'Return Data'!$B$7:$R$1700,12,0)</f>
        <v>-4.6346999999999996</v>
      </c>
      <c r="I24" s="66">
        <f t="shared" si="2"/>
        <v>26</v>
      </c>
      <c r="J24" s="65">
        <f>VLOOKUP($A24,'Return Data'!$B$7:$R$1700,13,0)</f>
        <v>1.1298999999999999</v>
      </c>
      <c r="K24" s="66">
        <f t="shared" si="3"/>
        <v>14</v>
      </c>
      <c r="L24" s="65"/>
      <c r="M24" s="66"/>
      <c r="N24" s="65"/>
      <c r="O24" s="66"/>
      <c r="P24" s="65"/>
      <c r="Q24" s="66"/>
      <c r="R24" s="65">
        <f>VLOOKUP($A24,'Return Data'!$B$7:$R$1700,16,0)</f>
        <v>1.6241000000000001</v>
      </c>
      <c r="S24" s="67">
        <f t="shared" si="4"/>
        <v>31</v>
      </c>
    </row>
    <row r="25" spans="1:19" x14ac:dyDescent="0.3">
      <c r="A25" s="63" t="s">
        <v>515</v>
      </c>
      <c r="B25" s="64">
        <f>VLOOKUP($A25,'Return Data'!$B$7:$R$1700,3,0)</f>
        <v>44032</v>
      </c>
      <c r="C25" s="65">
        <f>VLOOKUP($A25,'Return Data'!$B$7:$R$1700,4,0)</f>
        <v>135.04395164984001</v>
      </c>
      <c r="D25" s="65">
        <f>VLOOKUP($A25,'Return Data'!$B$7:$R$1700,10,0)</f>
        <v>32.114600000000003</v>
      </c>
      <c r="E25" s="66">
        <f t="shared" si="0"/>
        <v>1</v>
      </c>
      <c r="F25" s="65">
        <f>VLOOKUP($A25,'Return Data'!$B$7:$R$1700,11,0)</f>
        <v>8.3804999999999996</v>
      </c>
      <c r="G25" s="66">
        <f t="shared" si="1"/>
        <v>1</v>
      </c>
      <c r="H25" s="65">
        <f>VLOOKUP($A25,'Return Data'!$B$7:$R$1700,12,0)</f>
        <v>13.0471</v>
      </c>
      <c r="I25" s="66">
        <f t="shared" si="2"/>
        <v>1</v>
      </c>
      <c r="J25" s="65">
        <f>VLOOKUP($A25,'Return Data'!$B$7:$R$1700,13,0)</f>
        <v>12.322100000000001</v>
      </c>
      <c r="K25" s="66">
        <f t="shared" si="3"/>
        <v>1</v>
      </c>
      <c r="L25" s="65">
        <f>VLOOKUP($A25,'Return Data'!$B$7:$R$1700,17,0)</f>
        <v>-0.16789999999999999</v>
      </c>
      <c r="M25" s="66">
        <f>RANK(L25,L$8:L$40,0)</f>
        <v>17</v>
      </c>
      <c r="N25" s="65">
        <f>VLOOKUP($A25,'Return Data'!$B$7:$R$1700,14,0)</f>
        <v>1.3845000000000001</v>
      </c>
      <c r="O25" s="66">
        <f>RANK(N25,N$8:N$40,0)</f>
        <v>13</v>
      </c>
      <c r="P25" s="65">
        <f>VLOOKUP($A25,'Return Data'!$B$7:$R$1700,15,0)</f>
        <v>3.1465000000000001</v>
      </c>
      <c r="Q25" s="66">
        <f>RANK(P25,P$8:P$40,0)</f>
        <v>18</v>
      </c>
      <c r="R25" s="65">
        <f>VLOOKUP($A25,'Return Data'!$B$7:$R$1700,16,0)</f>
        <v>10.827199999999999</v>
      </c>
      <c r="S25" s="67">
        <f t="shared" si="4"/>
        <v>14</v>
      </c>
    </row>
    <row r="26" spans="1:19" x14ac:dyDescent="0.3">
      <c r="A26" s="63" t="s">
        <v>517</v>
      </c>
      <c r="B26" s="64">
        <f>VLOOKUP($A26,'Return Data'!$B$7:$R$1700,3,0)</f>
        <v>44032</v>
      </c>
      <c r="C26" s="65">
        <f>VLOOKUP($A26,'Return Data'!$B$7:$R$1700,4,0)</f>
        <v>96.922444719617403</v>
      </c>
      <c r="D26" s="65">
        <f>VLOOKUP($A26,'Return Data'!$B$7:$R$1700,10,0)</f>
        <v>12.841799999999999</v>
      </c>
      <c r="E26" s="66">
        <f t="shared" si="0"/>
        <v>9</v>
      </c>
      <c r="F26" s="65">
        <f>VLOOKUP($A26,'Return Data'!$B$7:$R$1700,11,0)</f>
        <v>-8.9070999999999998</v>
      </c>
      <c r="G26" s="66">
        <f t="shared" si="1"/>
        <v>29</v>
      </c>
      <c r="H26" s="65">
        <f>VLOOKUP($A26,'Return Data'!$B$7:$R$1700,12,0)</f>
        <v>-3.2801</v>
      </c>
      <c r="I26" s="66">
        <f t="shared" si="2"/>
        <v>19</v>
      </c>
      <c r="J26" s="65">
        <f>VLOOKUP($A26,'Return Data'!$B$7:$R$1700,13,0)</f>
        <v>-0.66690000000000005</v>
      </c>
      <c r="K26" s="66">
        <f t="shared" si="3"/>
        <v>18</v>
      </c>
      <c r="L26" s="65">
        <f>VLOOKUP($A26,'Return Data'!$B$7:$R$1700,17,0)</f>
        <v>1.0378000000000001</v>
      </c>
      <c r="M26" s="66">
        <f>RANK(L26,L$8:L$40,0)</f>
        <v>11</v>
      </c>
      <c r="N26" s="65">
        <f>VLOOKUP($A26,'Return Data'!$B$7:$R$1700,14,0)</f>
        <v>1.0881000000000001</v>
      </c>
      <c r="O26" s="66">
        <f>RANK(N26,N$8:N$40,0)</f>
        <v>15</v>
      </c>
      <c r="P26" s="65">
        <f>VLOOKUP($A26,'Return Data'!$B$7:$R$1700,15,0)</f>
        <v>5.1043000000000003</v>
      </c>
      <c r="Q26" s="66">
        <f>RANK(P26,P$8:P$40,0)</f>
        <v>9</v>
      </c>
      <c r="R26" s="65">
        <f>VLOOKUP($A26,'Return Data'!$B$7:$R$1700,16,0)</f>
        <v>11.6175</v>
      </c>
      <c r="S26" s="67">
        <f t="shared" si="4"/>
        <v>9</v>
      </c>
    </row>
    <row r="27" spans="1:19" x14ac:dyDescent="0.3">
      <c r="A27" s="63" t="s">
        <v>520</v>
      </c>
      <c r="B27" s="64">
        <f>VLOOKUP($A27,'Return Data'!$B$7:$R$1700,3,0)</f>
        <v>44032</v>
      </c>
      <c r="C27" s="65">
        <f>VLOOKUP($A27,'Return Data'!$B$7:$R$1700,4,0)</f>
        <v>25.689</v>
      </c>
      <c r="D27" s="65">
        <f>VLOOKUP($A27,'Return Data'!$B$7:$R$1700,10,0)</f>
        <v>13.1724</v>
      </c>
      <c r="E27" s="66">
        <f t="shared" si="0"/>
        <v>6</v>
      </c>
      <c r="F27" s="65">
        <f>VLOOKUP($A27,'Return Data'!$B$7:$R$1700,11,0)</f>
        <v>-6.8936000000000002</v>
      </c>
      <c r="G27" s="66">
        <f t="shared" si="1"/>
        <v>17</v>
      </c>
      <c r="H27" s="65">
        <f>VLOOKUP($A27,'Return Data'!$B$7:$R$1700,12,0)</f>
        <v>-2.4085000000000001</v>
      </c>
      <c r="I27" s="66">
        <f t="shared" si="2"/>
        <v>15</v>
      </c>
      <c r="J27" s="65">
        <f>VLOOKUP($A27,'Return Data'!$B$7:$R$1700,13,0)</f>
        <v>-0.44180000000000003</v>
      </c>
      <c r="K27" s="66">
        <f t="shared" si="3"/>
        <v>17</v>
      </c>
      <c r="L27" s="65">
        <f>VLOOKUP($A27,'Return Data'!$B$7:$R$1700,17,0)</f>
        <v>-0.44600000000000001</v>
      </c>
      <c r="M27" s="66">
        <f>RANK(L27,L$8:L$40,0)</f>
        <v>19</v>
      </c>
      <c r="N27" s="65">
        <f>VLOOKUP($A27,'Return Data'!$B$7:$R$1700,14,0)</f>
        <v>0.72340000000000004</v>
      </c>
      <c r="O27" s="66">
        <f>RANK(N27,N$8:N$40,0)</f>
        <v>16</v>
      </c>
      <c r="P27" s="65">
        <f>VLOOKUP($A27,'Return Data'!$B$7:$R$1700,15,0)</f>
        <v>5.3428000000000004</v>
      </c>
      <c r="Q27" s="66">
        <f>RANK(P27,P$8:P$40,0)</f>
        <v>8</v>
      </c>
      <c r="R27" s="65">
        <f>VLOOKUP($A27,'Return Data'!$B$7:$R$1700,16,0)</f>
        <v>10.4937</v>
      </c>
      <c r="S27" s="67">
        <f t="shared" si="4"/>
        <v>15</v>
      </c>
    </row>
    <row r="28" spans="1:19" x14ac:dyDescent="0.3">
      <c r="A28" s="63" t="s">
        <v>521</v>
      </c>
      <c r="B28" s="64">
        <f>VLOOKUP($A28,'Return Data'!$B$7:$R$1700,3,0)</f>
        <v>44032</v>
      </c>
      <c r="C28" s="65">
        <f>VLOOKUP($A28,'Return Data'!$B$7:$R$1700,4,0)</f>
        <v>102.59699999999999</v>
      </c>
      <c r="D28" s="65">
        <f>VLOOKUP($A28,'Return Data'!$B$7:$R$1700,10,0)</f>
        <v>10.118499999999999</v>
      </c>
      <c r="E28" s="66">
        <f t="shared" si="0"/>
        <v>27</v>
      </c>
      <c r="F28" s="65">
        <f>VLOOKUP($A28,'Return Data'!$B$7:$R$1700,11,0)</f>
        <v>-8.1407000000000007</v>
      </c>
      <c r="G28" s="66">
        <f t="shared" si="1"/>
        <v>21</v>
      </c>
      <c r="H28" s="65">
        <f>VLOOKUP($A28,'Return Data'!$B$7:$R$1700,12,0)</f>
        <v>-3.3839000000000001</v>
      </c>
      <c r="I28" s="66">
        <f t="shared" si="2"/>
        <v>20</v>
      </c>
      <c r="J28" s="65">
        <f>VLOOKUP($A28,'Return Data'!$B$7:$R$1700,13,0)</f>
        <v>0.32579999999999998</v>
      </c>
      <c r="K28" s="66">
        <f t="shared" si="3"/>
        <v>16</v>
      </c>
      <c r="L28" s="65">
        <f>VLOOKUP($A28,'Return Data'!$B$7:$R$1700,17,0)</f>
        <v>5.1821999999999999</v>
      </c>
      <c r="M28" s="66">
        <f>RANK(L28,L$8:L$40,0)</f>
        <v>3</v>
      </c>
      <c r="N28" s="65">
        <f>VLOOKUP($A28,'Return Data'!$B$7:$R$1700,14,0)</f>
        <v>3.0501999999999998</v>
      </c>
      <c r="O28" s="66">
        <f>RANK(N28,N$8:N$40,0)</f>
        <v>9</v>
      </c>
      <c r="P28" s="65">
        <f>VLOOKUP($A28,'Return Data'!$B$7:$R$1700,15,0)</f>
        <v>3.6263999999999998</v>
      </c>
      <c r="Q28" s="66">
        <f>RANK(P28,P$8:P$40,0)</f>
        <v>16</v>
      </c>
      <c r="R28" s="65">
        <f>VLOOKUP($A28,'Return Data'!$B$7:$R$1700,16,0)</f>
        <v>8.1919000000000004</v>
      </c>
      <c r="S28" s="67">
        <f t="shared" si="4"/>
        <v>22</v>
      </c>
    </row>
    <row r="29" spans="1:19" x14ac:dyDescent="0.3">
      <c r="A29" s="63" t="s">
        <v>524</v>
      </c>
      <c r="B29" s="64">
        <f>VLOOKUP($A29,'Return Data'!$B$7:$R$1700,3,0)</f>
        <v>44032</v>
      </c>
      <c r="C29" s="65">
        <f>VLOOKUP($A29,'Return Data'!$B$7:$R$1700,4,0)</f>
        <v>10.6754</v>
      </c>
      <c r="D29" s="65">
        <f>VLOOKUP($A29,'Return Data'!$B$7:$R$1700,10,0)</f>
        <v>11.4819</v>
      </c>
      <c r="E29" s="66">
        <f t="shared" si="0"/>
        <v>17</v>
      </c>
      <c r="F29" s="65">
        <f>VLOOKUP($A29,'Return Data'!$B$7:$R$1700,11,0)</f>
        <v>-4.3628999999999998</v>
      </c>
      <c r="G29" s="66">
        <f t="shared" si="1"/>
        <v>7</v>
      </c>
      <c r="H29" s="65">
        <f>VLOOKUP($A29,'Return Data'!$B$7:$R$1700,12,0)</f>
        <v>0.32519999999999999</v>
      </c>
      <c r="I29" s="66">
        <f t="shared" si="2"/>
        <v>8</v>
      </c>
      <c r="J29" s="65"/>
      <c r="K29" s="66"/>
      <c r="L29" s="65"/>
      <c r="M29" s="66"/>
      <c r="N29" s="65"/>
      <c r="O29" s="66"/>
      <c r="P29" s="65"/>
      <c r="Q29" s="66"/>
      <c r="R29" s="65">
        <f>VLOOKUP($A29,'Return Data'!$B$7:$R$1700,16,0)</f>
        <v>6.7160000000000002</v>
      </c>
      <c r="S29" s="67">
        <f t="shared" si="4"/>
        <v>24</v>
      </c>
    </row>
    <row r="30" spans="1:19" x14ac:dyDescent="0.3">
      <c r="A30" s="63" t="s">
        <v>527</v>
      </c>
      <c r="B30" s="64">
        <f>VLOOKUP($A30,'Return Data'!$B$7:$R$1700,3,0)</f>
        <v>44032</v>
      </c>
      <c r="C30" s="65">
        <f>VLOOKUP($A30,'Return Data'!$B$7:$R$1700,4,0)</f>
        <v>14.962</v>
      </c>
      <c r="D30" s="65">
        <f>VLOOKUP($A30,'Return Data'!$B$7:$R$1700,10,0)</f>
        <v>12.462400000000001</v>
      </c>
      <c r="E30" s="66">
        <f t="shared" si="0"/>
        <v>11</v>
      </c>
      <c r="F30" s="65">
        <f>VLOOKUP($A30,'Return Data'!$B$7:$R$1700,11,0)</f>
        <v>-5.1296999999999997</v>
      </c>
      <c r="G30" s="66">
        <f t="shared" si="1"/>
        <v>11</v>
      </c>
      <c r="H30" s="65">
        <f>VLOOKUP($A30,'Return Data'!$B$7:$R$1700,12,0)</f>
        <v>0.54430000000000001</v>
      </c>
      <c r="I30" s="66">
        <f t="shared" si="2"/>
        <v>7</v>
      </c>
      <c r="J30" s="65">
        <f>VLOOKUP($A30,'Return Data'!$B$7:$R$1700,13,0)</f>
        <v>1.1698</v>
      </c>
      <c r="K30" s="66">
        <f t="shared" ref="K30:K40" si="7">RANK(J30,J$8:J$40,0)</f>
        <v>13</v>
      </c>
      <c r="L30" s="65">
        <f>VLOOKUP($A30,'Return Data'!$B$7:$R$1700,17,0)</f>
        <v>4.7888000000000002</v>
      </c>
      <c r="M30" s="66">
        <f>RANK(L30,L$8:L$40,0)</f>
        <v>5</v>
      </c>
      <c r="N30" s="65">
        <f>VLOOKUP($A30,'Return Data'!$B$7:$R$1700,14,0)</f>
        <v>5.1193999999999997</v>
      </c>
      <c r="O30" s="66">
        <f>RANK(N30,N$8:N$40,0)</f>
        <v>4</v>
      </c>
      <c r="P30" s="65"/>
      <c r="Q30" s="66"/>
      <c r="R30" s="65">
        <f>VLOOKUP($A30,'Return Data'!$B$7:$R$1700,16,0)</f>
        <v>8.4258000000000006</v>
      </c>
      <c r="S30" s="67">
        <f t="shared" si="4"/>
        <v>20</v>
      </c>
    </row>
    <row r="31" spans="1:19" x14ac:dyDescent="0.3">
      <c r="A31" s="63" t="s">
        <v>529</v>
      </c>
      <c r="B31" s="64">
        <f>VLOOKUP($A31,'Return Data'!$B$7:$R$1700,3,0)</f>
        <v>44032</v>
      </c>
      <c r="C31" s="65">
        <f>VLOOKUP($A31,'Return Data'!$B$7:$R$1700,4,0)</f>
        <v>11.1959</v>
      </c>
      <c r="D31" s="65">
        <f>VLOOKUP($A31,'Return Data'!$B$7:$R$1700,10,0)</f>
        <v>9.4793000000000003</v>
      </c>
      <c r="E31" s="66">
        <f t="shared" si="0"/>
        <v>31</v>
      </c>
      <c r="F31" s="65">
        <f>VLOOKUP($A31,'Return Data'!$B$7:$R$1700,11,0)</f>
        <v>-3.3536000000000001</v>
      </c>
      <c r="G31" s="66">
        <f t="shared" si="1"/>
        <v>5</v>
      </c>
      <c r="H31" s="65">
        <f>VLOOKUP($A31,'Return Data'!$B$7:$R$1700,12,0)</f>
        <v>-0.65039999999999998</v>
      </c>
      <c r="I31" s="66">
        <f t="shared" si="2"/>
        <v>10</v>
      </c>
      <c r="J31" s="65">
        <f>VLOOKUP($A31,'Return Data'!$B$7:$R$1700,13,0)</f>
        <v>7.798</v>
      </c>
      <c r="K31" s="66">
        <f t="shared" si="7"/>
        <v>3</v>
      </c>
      <c r="L31" s="65"/>
      <c r="M31" s="66"/>
      <c r="N31" s="65"/>
      <c r="O31" s="66"/>
      <c r="P31" s="65"/>
      <c r="Q31" s="66"/>
      <c r="R31" s="65">
        <f>VLOOKUP($A31,'Return Data'!$B$7:$R$1700,16,0)</f>
        <v>6.2988</v>
      </c>
      <c r="S31" s="67">
        <f t="shared" si="4"/>
        <v>25</v>
      </c>
    </row>
    <row r="32" spans="1:19" x14ac:dyDescent="0.3">
      <c r="A32" s="63" t="s">
        <v>530</v>
      </c>
      <c r="B32" s="64">
        <f>VLOOKUP($A32,'Return Data'!$B$7:$R$1700,3,0)</f>
        <v>44032</v>
      </c>
      <c r="C32" s="65">
        <f>VLOOKUP($A32,'Return Data'!$B$7:$R$1700,4,0)</f>
        <v>42.887999999999998</v>
      </c>
      <c r="D32" s="65">
        <f>VLOOKUP($A32,'Return Data'!$B$7:$R$1700,10,0)</f>
        <v>12.342000000000001</v>
      </c>
      <c r="E32" s="66">
        <f t="shared" si="0"/>
        <v>12</v>
      </c>
      <c r="F32" s="65">
        <f>VLOOKUP($A32,'Return Data'!$B$7:$R$1700,11,0)</f>
        <v>-21.848700000000001</v>
      </c>
      <c r="G32" s="66">
        <f t="shared" si="1"/>
        <v>33</v>
      </c>
      <c r="H32" s="65">
        <f>VLOOKUP($A32,'Return Data'!$B$7:$R$1700,12,0)</f>
        <v>-18.967300000000002</v>
      </c>
      <c r="I32" s="66">
        <f t="shared" si="2"/>
        <v>33</v>
      </c>
      <c r="J32" s="65">
        <f>VLOOKUP($A32,'Return Data'!$B$7:$R$1700,13,0)</f>
        <v>-19.012899999999998</v>
      </c>
      <c r="K32" s="66">
        <f t="shared" si="7"/>
        <v>32</v>
      </c>
      <c r="L32" s="65">
        <f>VLOOKUP($A32,'Return Data'!$B$7:$R$1700,17,0)</f>
        <v>-10.767899999999999</v>
      </c>
      <c r="M32" s="66">
        <f t="shared" ref="M32:M40" si="8">RANK(L32,L$8:L$40,0)</f>
        <v>27</v>
      </c>
      <c r="N32" s="65">
        <f>VLOOKUP($A32,'Return Data'!$B$7:$R$1700,14,0)</f>
        <v>-6.2064000000000004</v>
      </c>
      <c r="O32" s="66">
        <f t="shared" ref="O32:O40" si="9">RANK(N32,N$8:N$40,0)</f>
        <v>26</v>
      </c>
      <c r="P32" s="65">
        <f>VLOOKUP($A32,'Return Data'!$B$7:$R$1700,15,0)</f>
        <v>0.86109999999999998</v>
      </c>
      <c r="Q32" s="66">
        <f t="shared" ref="Q32:Q40" si="10">RANK(P32,P$8:P$40,0)</f>
        <v>21</v>
      </c>
      <c r="R32" s="65">
        <f>VLOOKUP($A32,'Return Data'!$B$7:$R$1700,16,0)</f>
        <v>10.1082</v>
      </c>
      <c r="S32" s="67">
        <f t="shared" si="4"/>
        <v>18</v>
      </c>
    </row>
    <row r="33" spans="1:19" x14ac:dyDescent="0.3">
      <c r="A33" s="63" t="s">
        <v>536</v>
      </c>
      <c r="B33" s="64">
        <f>VLOOKUP($A33,'Return Data'!$B$7:$R$1700,3,0)</f>
        <v>44032</v>
      </c>
      <c r="C33" s="65">
        <f>VLOOKUP($A33,'Return Data'!$B$7:$R$1700,4,0)</f>
        <v>65.67</v>
      </c>
      <c r="D33" s="65">
        <f>VLOOKUP($A33,'Return Data'!$B$7:$R$1700,10,0)</f>
        <v>13.832599999999999</v>
      </c>
      <c r="E33" s="66">
        <f t="shared" si="0"/>
        <v>3</v>
      </c>
      <c r="F33" s="65">
        <f>VLOOKUP($A33,'Return Data'!$B$7:$R$1700,11,0)</f>
        <v>-8.5503</v>
      </c>
      <c r="G33" s="66">
        <f t="shared" si="1"/>
        <v>26</v>
      </c>
      <c r="H33" s="65">
        <f>VLOOKUP($A33,'Return Data'!$B$7:$R$1700,12,0)</f>
        <v>-4.8811999999999998</v>
      </c>
      <c r="I33" s="66">
        <f t="shared" si="2"/>
        <v>27</v>
      </c>
      <c r="J33" s="65">
        <f>VLOOKUP($A33,'Return Data'!$B$7:$R$1700,13,0)</f>
        <v>-2.0728</v>
      </c>
      <c r="K33" s="66">
        <f t="shared" si="7"/>
        <v>23</v>
      </c>
      <c r="L33" s="65">
        <f>VLOOKUP($A33,'Return Data'!$B$7:$R$1700,17,0)</f>
        <v>-1.3265</v>
      </c>
      <c r="M33" s="66">
        <f t="shared" si="8"/>
        <v>20</v>
      </c>
      <c r="N33" s="65">
        <f>VLOOKUP($A33,'Return Data'!$B$7:$R$1700,14,0)</f>
        <v>0.35749999999999998</v>
      </c>
      <c r="O33" s="66">
        <f t="shared" si="9"/>
        <v>18</v>
      </c>
      <c r="P33" s="65">
        <f>VLOOKUP($A33,'Return Data'!$B$7:$R$1700,15,0)</f>
        <v>1.8916999999999999</v>
      </c>
      <c r="Q33" s="66">
        <f t="shared" si="10"/>
        <v>20</v>
      </c>
      <c r="R33" s="65">
        <f>VLOOKUP($A33,'Return Data'!$B$7:$R$1700,16,0)</f>
        <v>12.109</v>
      </c>
      <c r="S33" s="67">
        <f t="shared" si="4"/>
        <v>8</v>
      </c>
    </row>
    <row r="34" spans="1:19" x14ac:dyDescent="0.3">
      <c r="A34" s="63" t="s">
        <v>538</v>
      </c>
      <c r="B34" s="64">
        <f>VLOOKUP($A34,'Return Data'!$B$7:$R$1700,3,0)</f>
        <v>44032</v>
      </c>
      <c r="C34" s="65">
        <f>VLOOKUP($A34,'Return Data'!$B$7:$R$1700,4,0)</f>
        <v>74.12</v>
      </c>
      <c r="D34" s="65">
        <f>VLOOKUP($A34,'Return Data'!$B$7:$R$1700,10,0)</f>
        <v>12.269</v>
      </c>
      <c r="E34" s="66">
        <f t="shared" si="0"/>
        <v>13</v>
      </c>
      <c r="F34" s="65">
        <f>VLOOKUP($A34,'Return Data'!$B$7:$R$1700,11,0)</f>
        <v>-4.8156999999999996</v>
      </c>
      <c r="G34" s="66">
        <f t="shared" si="1"/>
        <v>10</v>
      </c>
      <c r="H34" s="65">
        <f>VLOOKUP($A34,'Return Data'!$B$7:$R$1700,12,0)</f>
        <v>-1.0282</v>
      </c>
      <c r="I34" s="66">
        <f t="shared" si="2"/>
        <v>11</v>
      </c>
      <c r="J34" s="65">
        <f>VLOOKUP($A34,'Return Data'!$B$7:$R$1700,13,0)</f>
        <v>-0.74990000000000001</v>
      </c>
      <c r="K34" s="66">
        <f t="shared" si="7"/>
        <v>19</v>
      </c>
      <c r="L34" s="65">
        <f>VLOOKUP($A34,'Return Data'!$B$7:$R$1700,17,0)</f>
        <v>-0.2082</v>
      </c>
      <c r="M34" s="66">
        <f t="shared" si="8"/>
        <v>18</v>
      </c>
      <c r="N34" s="65">
        <f>VLOOKUP($A34,'Return Data'!$B$7:$R$1700,14,0)</f>
        <v>2.4123999999999999</v>
      </c>
      <c r="O34" s="66">
        <f t="shared" si="9"/>
        <v>11</v>
      </c>
      <c r="P34" s="65">
        <f>VLOOKUP($A34,'Return Data'!$B$7:$R$1700,15,0)</f>
        <v>7.3914999999999997</v>
      </c>
      <c r="Q34" s="66">
        <f t="shared" si="10"/>
        <v>2</v>
      </c>
      <c r="R34" s="65">
        <f>VLOOKUP($A34,'Return Data'!$B$7:$R$1700,16,0)</f>
        <v>10.2494</v>
      </c>
      <c r="S34" s="67">
        <f t="shared" si="4"/>
        <v>17</v>
      </c>
    </row>
    <row r="35" spans="1:19" x14ac:dyDescent="0.3">
      <c r="A35" s="63" t="s">
        <v>540</v>
      </c>
      <c r="B35" s="64">
        <f>VLOOKUP($A35,'Return Data'!$B$7:$R$1700,3,0)</f>
        <v>44032</v>
      </c>
      <c r="C35" s="65">
        <f>VLOOKUP($A35,'Return Data'!$B$7:$R$1700,4,0)</f>
        <v>140.9914</v>
      </c>
      <c r="D35" s="65">
        <f>VLOOKUP($A35,'Return Data'!$B$7:$R$1700,10,0)</f>
        <v>18.082799999999999</v>
      </c>
      <c r="E35" s="66">
        <f t="shared" si="0"/>
        <v>2</v>
      </c>
      <c r="F35" s="65">
        <f>VLOOKUP($A35,'Return Data'!$B$7:$R$1700,11,0)</f>
        <v>-0.51119999999999999</v>
      </c>
      <c r="G35" s="66">
        <f t="shared" si="1"/>
        <v>2</v>
      </c>
      <c r="H35" s="65">
        <f>VLOOKUP($A35,'Return Data'!$B$7:$R$1700,12,0)</f>
        <v>1.4933000000000001</v>
      </c>
      <c r="I35" s="66">
        <f t="shared" si="2"/>
        <v>4</v>
      </c>
      <c r="J35" s="65">
        <f>VLOOKUP($A35,'Return Data'!$B$7:$R$1700,13,0)</f>
        <v>1.9484999999999999</v>
      </c>
      <c r="K35" s="66">
        <f t="shared" si="7"/>
        <v>10</v>
      </c>
      <c r="L35" s="65">
        <f>VLOOKUP($A35,'Return Data'!$B$7:$R$1700,17,0)</f>
        <v>4.9246999999999996</v>
      </c>
      <c r="M35" s="66">
        <f t="shared" si="8"/>
        <v>4</v>
      </c>
      <c r="N35" s="65">
        <f>VLOOKUP($A35,'Return Data'!$B$7:$R$1700,14,0)</f>
        <v>4.0697000000000001</v>
      </c>
      <c r="O35" s="66">
        <f t="shared" si="9"/>
        <v>7</v>
      </c>
      <c r="P35" s="65">
        <f>VLOOKUP($A35,'Return Data'!$B$7:$R$1700,15,0)</f>
        <v>6.8907999999999996</v>
      </c>
      <c r="Q35" s="66">
        <f t="shared" si="10"/>
        <v>5</v>
      </c>
      <c r="R35" s="65">
        <f>VLOOKUP($A35,'Return Data'!$B$7:$R$1700,16,0)</f>
        <v>14.655799999999999</v>
      </c>
      <c r="S35" s="67">
        <f t="shared" si="4"/>
        <v>3</v>
      </c>
    </row>
    <row r="36" spans="1:19" x14ac:dyDescent="0.3">
      <c r="A36" s="63" t="s">
        <v>543</v>
      </c>
      <c r="B36" s="64">
        <f>VLOOKUP($A36,'Return Data'!$B$7:$R$1700,3,0)</f>
        <v>44032</v>
      </c>
      <c r="C36" s="65">
        <f>VLOOKUP($A36,'Return Data'!$B$7:$R$1700,4,0)</f>
        <v>296.87169257534902</v>
      </c>
      <c r="D36" s="65">
        <f>VLOOKUP($A36,'Return Data'!$B$7:$R$1700,10,0)</f>
        <v>10.060700000000001</v>
      </c>
      <c r="E36" s="66">
        <f t="shared" si="0"/>
        <v>28</v>
      </c>
      <c r="F36" s="65">
        <f>VLOOKUP($A36,'Return Data'!$B$7:$R$1700,11,0)</f>
        <v>-6.5880999999999998</v>
      </c>
      <c r="G36" s="66">
        <f t="shared" si="1"/>
        <v>15</v>
      </c>
      <c r="H36" s="65">
        <f>VLOOKUP($A36,'Return Data'!$B$7:$R$1700,12,0)</f>
        <v>-2.5135999999999998</v>
      </c>
      <c r="I36" s="66">
        <f t="shared" si="2"/>
        <v>17</v>
      </c>
      <c r="J36" s="65">
        <f>VLOOKUP($A36,'Return Data'!$B$7:$R$1700,13,0)</f>
        <v>1.3031999999999999</v>
      </c>
      <c r="K36" s="66">
        <f t="shared" si="7"/>
        <v>12</v>
      </c>
      <c r="L36" s="65">
        <f>VLOOKUP($A36,'Return Data'!$B$7:$R$1700,17,0)</f>
        <v>4.4530000000000003</v>
      </c>
      <c r="M36" s="66">
        <f t="shared" si="8"/>
        <v>6</v>
      </c>
      <c r="N36" s="65">
        <f>VLOOKUP($A36,'Return Data'!$B$7:$R$1700,14,0)</f>
        <v>5.2572000000000001</v>
      </c>
      <c r="O36" s="66">
        <f t="shared" si="9"/>
        <v>3</v>
      </c>
      <c r="P36" s="65">
        <f>VLOOKUP($A36,'Return Data'!$B$7:$R$1700,15,0)</f>
        <v>7.1036999999999999</v>
      </c>
      <c r="Q36" s="66">
        <f t="shared" si="10"/>
        <v>3</v>
      </c>
      <c r="R36" s="65">
        <f>VLOOKUP($A36,'Return Data'!$B$7:$R$1700,16,0)</f>
        <v>14.7979</v>
      </c>
      <c r="S36" s="67">
        <f t="shared" si="4"/>
        <v>2</v>
      </c>
    </row>
    <row r="37" spans="1:19" x14ac:dyDescent="0.3">
      <c r="A37" s="63" t="s">
        <v>545</v>
      </c>
      <c r="B37" s="64">
        <f>VLOOKUP($A37,'Return Data'!$B$7:$R$1700,3,0)</f>
        <v>44032</v>
      </c>
      <c r="C37" s="65">
        <f>VLOOKUP($A37,'Return Data'!$B$7:$R$1700,4,0)</f>
        <v>16.879100000000001</v>
      </c>
      <c r="D37" s="65">
        <f>VLOOKUP($A37,'Return Data'!$B$7:$R$1700,10,0)</f>
        <v>11.4772</v>
      </c>
      <c r="E37" s="66">
        <f t="shared" si="0"/>
        <v>18</v>
      </c>
      <c r="F37" s="65">
        <f>VLOOKUP($A37,'Return Data'!$B$7:$R$1700,11,0)</f>
        <v>-4.4661999999999997</v>
      </c>
      <c r="G37" s="66">
        <f t="shared" si="1"/>
        <v>8</v>
      </c>
      <c r="H37" s="65">
        <f>VLOOKUP($A37,'Return Data'!$B$7:$R$1700,12,0)</f>
        <v>-2.1876000000000002</v>
      </c>
      <c r="I37" s="66">
        <f t="shared" si="2"/>
        <v>14</v>
      </c>
      <c r="J37" s="65">
        <f>VLOOKUP($A37,'Return Data'!$B$7:$R$1700,13,0)</f>
        <v>1.5217000000000001</v>
      </c>
      <c r="K37" s="66">
        <f t="shared" si="7"/>
        <v>11</v>
      </c>
      <c r="L37" s="65">
        <f>VLOOKUP($A37,'Return Data'!$B$7:$R$1700,17,0)</f>
        <v>1.9990000000000001</v>
      </c>
      <c r="M37" s="66">
        <f t="shared" si="8"/>
        <v>9</v>
      </c>
      <c r="N37" s="65">
        <f>VLOOKUP($A37,'Return Data'!$B$7:$R$1700,14,0)</f>
        <v>3.2317999999999998</v>
      </c>
      <c r="O37" s="66">
        <f t="shared" si="9"/>
        <v>8</v>
      </c>
      <c r="P37" s="65">
        <f>VLOOKUP($A37,'Return Data'!$B$7:$R$1700,15,0)</f>
        <v>4.4603999999999999</v>
      </c>
      <c r="Q37" s="66">
        <f t="shared" si="10"/>
        <v>10</v>
      </c>
      <c r="R37" s="65">
        <f>VLOOKUP($A37,'Return Data'!$B$7:$R$1700,16,0)</f>
        <v>8.2339000000000002</v>
      </c>
      <c r="S37" s="67">
        <f t="shared" si="4"/>
        <v>21</v>
      </c>
    </row>
    <row r="38" spans="1:19" x14ac:dyDescent="0.3">
      <c r="A38" s="63" t="s">
        <v>546</v>
      </c>
      <c r="B38" s="64">
        <f>VLOOKUP($A38,'Return Data'!$B$7:$R$1700,3,0)</f>
        <v>44032</v>
      </c>
      <c r="C38" s="65">
        <f>VLOOKUP($A38,'Return Data'!$B$7:$R$1700,4,0)</f>
        <v>90.773399999999995</v>
      </c>
      <c r="D38" s="65">
        <f>VLOOKUP($A38,'Return Data'!$B$7:$R$1700,10,0)</f>
        <v>11.023099999999999</v>
      </c>
      <c r="E38" s="66">
        <f t="shared" si="0"/>
        <v>21</v>
      </c>
      <c r="F38" s="65">
        <f>VLOOKUP($A38,'Return Data'!$B$7:$R$1700,11,0)</f>
        <v>-6.9097</v>
      </c>
      <c r="G38" s="66">
        <f t="shared" si="1"/>
        <v>18</v>
      </c>
      <c r="H38" s="65">
        <f>VLOOKUP($A38,'Return Data'!$B$7:$R$1700,12,0)</f>
        <v>-2.6394000000000002</v>
      </c>
      <c r="I38" s="66">
        <f t="shared" si="2"/>
        <v>18</v>
      </c>
      <c r="J38" s="65">
        <f>VLOOKUP($A38,'Return Data'!$B$7:$R$1700,13,0)</f>
        <v>1.0498000000000001</v>
      </c>
      <c r="K38" s="66">
        <f t="shared" si="7"/>
        <v>15</v>
      </c>
      <c r="L38" s="65">
        <f>VLOOKUP($A38,'Return Data'!$B$7:$R$1700,17,0)</f>
        <v>2.1343999999999999</v>
      </c>
      <c r="M38" s="66">
        <f t="shared" si="8"/>
        <v>8</v>
      </c>
      <c r="N38" s="65">
        <f>VLOOKUP($A38,'Return Data'!$B$7:$R$1700,14,0)</f>
        <v>4.4170999999999996</v>
      </c>
      <c r="O38" s="66">
        <f t="shared" si="9"/>
        <v>5</v>
      </c>
      <c r="P38" s="65">
        <f>VLOOKUP($A38,'Return Data'!$B$7:$R$1700,15,0)</f>
        <v>6.8465999999999996</v>
      </c>
      <c r="Q38" s="66">
        <f t="shared" si="10"/>
        <v>6</v>
      </c>
      <c r="R38" s="65">
        <f>VLOOKUP($A38,'Return Data'!$B$7:$R$1700,16,0)</f>
        <v>11.593</v>
      </c>
      <c r="S38" s="67">
        <f t="shared" si="4"/>
        <v>10</v>
      </c>
    </row>
    <row r="39" spans="1:19" x14ac:dyDescent="0.3">
      <c r="A39" s="63" t="s">
        <v>549</v>
      </c>
      <c r="B39" s="64">
        <f>VLOOKUP($A39,'Return Data'!$B$7:$R$1700,3,0)</f>
        <v>44032</v>
      </c>
      <c r="C39" s="65">
        <f>VLOOKUP($A39,'Return Data'!$B$7:$R$1700,4,0)</f>
        <v>278.14650365840401</v>
      </c>
      <c r="D39" s="65">
        <f>VLOOKUP($A39,'Return Data'!$B$7:$R$1700,10,0)</f>
        <v>13.187099999999999</v>
      </c>
      <c r="E39" s="66">
        <f t="shared" si="0"/>
        <v>5</v>
      </c>
      <c r="F39" s="65">
        <f>VLOOKUP($A39,'Return Data'!$B$7:$R$1700,11,0)</f>
        <v>-7.7502000000000004</v>
      </c>
      <c r="G39" s="66">
        <f t="shared" si="1"/>
        <v>19</v>
      </c>
      <c r="H39" s="65">
        <f>VLOOKUP($A39,'Return Data'!$B$7:$R$1700,12,0)</f>
        <v>-4.1527000000000003</v>
      </c>
      <c r="I39" s="66">
        <f t="shared" si="2"/>
        <v>23</v>
      </c>
      <c r="J39" s="65">
        <f>VLOOKUP($A39,'Return Data'!$B$7:$R$1700,13,0)</f>
        <v>-3.7854999999999999</v>
      </c>
      <c r="K39" s="66">
        <f t="shared" si="7"/>
        <v>26</v>
      </c>
      <c r="L39" s="65">
        <f>VLOOKUP($A39,'Return Data'!$B$7:$R$1700,17,0)</f>
        <v>-7.85E-2</v>
      </c>
      <c r="M39" s="66">
        <f t="shared" si="8"/>
        <v>16</v>
      </c>
      <c r="N39" s="65">
        <f>VLOOKUP($A39,'Return Data'!$B$7:$R$1700,14,0)</f>
        <v>0.3639</v>
      </c>
      <c r="O39" s="66">
        <f t="shared" si="9"/>
        <v>17</v>
      </c>
      <c r="P39" s="65">
        <f>VLOOKUP($A39,'Return Data'!$B$7:$R$1700,15,0)</f>
        <v>3.2248000000000001</v>
      </c>
      <c r="Q39" s="66">
        <f t="shared" si="10"/>
        <v>17</v>
      </c>
      <c r="R39" s="65">
        <f>VLOOKUP($A39,'Return Data'!$B$7:$R$1700,16,0)</f>
        <v>14.350199999999999</v>
      </c>
      <c r="S39" s="67">
        <f t="shared" si="4"/>
        <v>4</v>
      </c>
    </row>
    <row r="40" spans="1:19" x14ac:dyDescent="0.3">
      <c r="A40" s="63" t="s">
        <v>551</v>
      </c>
      <c r="B40" s="64">
        <f>VLOOKUP($A40,'Return Data'!$B$7:$R$1700,3,0)</f>
        <v>44032</v>
      </c>
      <c r="C40" s="65">
        <f>VLOOKUP($A40,'Return Data'!$B$7:$R$1700,4,0)</f>
        <v>161.68401029923001</v>
      </c>
      <c r="D40" s="65">
        <f>VLOOKUP($A40,'Return Data'!$B$7:$R$1700,10,0)</f>
        <v>13.560600000000001</v>
      </c>
      <c r="E40" s="66">
        <f t="shared" si="0"/>
        <v>4</v>
      </c>
      <c r="F40" s="65">
        <f>VLOOKUP($A40,'Return Data'!$B$7:$R$1700,11,0)</f>
        <v>-8.4558999999999997</v>
      </c>
      <c r="G40" s="66">
        <f t="shared" si="1"/>
        <v>24</v>
      </c>
      <c r="H40" s="65">
        <f>VLOOKUP($A40,'Return Data'!$B$7:$R$1700,12,0)</f>
        <v>-2.4841000000000002</v>
      </c>
      <c r="I40" s="66">
        <f t="shared" si="2"/>
        <v>16</v>
      </c>
      <c r="J40" s="65">
        <f>VLOOKUP($A40,'Return Data'!$B$7:$R$1700,13,0)</f>
        <v>-4.5580999999999996</v>
      </c>
      <c r="K40" s="66">
        <f t="shared" si="7"/>
        <v>27</v>
      </c>
      <c r="L40" s="65">
        <f>VLOOKUP($A40,'Return Data'!$B$7:$R$1700,17,0)</f>
        <v>-2.1718000000000002</v>
      </c>
      <c r="M40" s="66">
        <f t="shared" si="8"/>
        <v>22</v>
      </c>
      <c r="N40" s="65">
        <f>VLOOKUP($A40,'Return Data'!$B$7:$R$1700,14,0)</f>
        <v>-0.9415</v>
      </c>
      <c r="O40" s="66">
        <f t="shared" si="9"/>
        <v>21</v>
      </c>
      <c r="P40" s="65">
        <f>VLOOKUP($A40,'Return Data'!$B$7:$R$1700,15,0)</f>
        <v>3.9266999999999999</v>
      </c>
      <c r="Q40" s="66">
        <f t="shared" si="10"/>
        <v>13</v>
      </c>
      <c r="R40" s="65">
        <f>VLOOKUP($A40,'Return Data'!$B$7:$R$1700,16,0)</f>
        <v>11.501099999999999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12.198518181818184</v>
      </c>
      <c r="E42" s="74"/>
      <c r="F42" s="75">
        <f>AVERAGE(F8:F40)</f>
        <v>-6.5296454545454541</v>
      </c>
      <c r="G42" s="74"/>
      <c r="H42" s="75">
        <f>AVERAGE(H8:H40)</f>
        <v>-2.4471939393939381</v>
      </c>
      <c r="I42" s="74"/>
      <c r="J42" s="75">
        <f>AVERAGE(J8:J40)</f>
        <v>9.6065625000000182E-2</v>
      </c>
      <c r="K42" s="74"/>
      <c r="L42" s="75">
        <f>AVERAGE(L8:L40)</f>
        <v>0.53286666666666682</v>
      </c>
      <c r="M42" s="74"/>
      <c r="N42" s="75">
        <f>AVERAGE(N8:N40)</f>
        <v>1.6119884615384616</v>
      </c>
      <c r="O42" s="74"/>
      <c r="P42" s="75">
        <f>AVERAGE(P8:P40)</f>
        <v>4.7264761904761903</v>
      </c>
      <c r="Q42" s="74"/>
      <c r="R42" s="75">
        <f>AVERAGE(R8:R40)</f>
        <v>9.0433484848484866</v>
      </c>
      <c r="S42" s="76"/>
    </row>
    <row r="43" spans="1:19" x14ac:dyDescent="0.3">
      <c r="A43" s="73" t="s">
        <v>28</v>
      </c>
      <c r="B43" s="74"/>
      <c r="C43" s="74"/>
      <c r="D43" s="75">
        <f>MIN(D8:D40)</f>
        <v>7.6853999999999996</v>
      </c>
      <c r="E43" s="74"/>
      <c r="F43" s="75">
        <f>MIN(F8:F40)</f>
        <v>-21.848700000000001</v>
      </c>
      <c r="G43" s="74"/>
      <c r="H43" s="75">
        <f>MIN(H8:H40)</f>
        <v>-18.967300000000002</v>
      </c>
      <c r="I43" s="74"/>
      <c r="J43" s="75">
        <f>MIN(J8:J40)</f>
        <v>-19.012899999999998</v>
      </c>
      <c r="K43" s="74"/>
      <c r="L43" s="75">
        <f>MIN(L8:L40)</f>
        <v>-10.767899999999999</v>
      </c>
      <c r="M43" s="74"/>
      <c r="N43" s="75">
        <f>MIN(N8:N40)</f>
        <v>-6.2064000000000004</v>
      </c>
      <c r="O43" s="74"/>
      <c r="P43" s="75">
        <f>MIN(P8:P40)</f>
        <v>0.86109999999999998</v>
      </c>
      <c r="Q43" s="74"/>
      <c r="R43" s="75">
        <f>MIN(R8:R40)</f>
        <v>0.67330000000000001</v>
      </c>
      <c r="S43" s="76"/>
    </row>
    <row r="44" spans="1:19" ht="15" thickBot="1" x14ac:dyDescent="0.35">
      <c r="A44" s="77" t="s">
        <v>29</v>
      </c>
      <c r="B44" s="78"/>
      <c r="C44" s="78"/>
      <c r="D44" s="79">
        <f>MAX(D8:D40)</f>
        <v>32.114600000000003</v>
      </c>
      <c r="E44" s="78"/>
      <c r="F44" s="79">
        <f>MAX(F8:F40)</f>
        <v>8.3804999999999996</v>
      </c>
      <c r="G44" s="78"/>
      <c r="H44" s="79">
        <f>MAX(H8:H40)</f>
        <v>13.0471</v>
      </c>
      <c r="I44" s="78"/>
      <c r="J44" s="79">
        <f>MAX(J8:J40)</f>
        <v>12.322100000000001</v>
      </c>
      <c r="K44" s="78"/>
      <c r="L44" s="79">
        <f>MAX(L8:L40)</f>
        <v>7.4398</v>
      </c>
      <c r="M44" s="78"/>
      <c r="N44" s="79">
        <f>MAX(N8:N40)</f>
        <v>6.8818000000000001</v>
      </c>
      <c r="O44" s="78"/>
      <c r="P44" s="79">
        <f>MAX(P8:P40)</f>
        <v>7.6849999999999996</v>
      </c>
      <c r="Q44" s="78"/>
      <c r="R44" s="79">
        <f>MAX(R8:R40)</f>
        <v>18.1068</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44032</v>
      </c>
      <c r="C8" s="65">
        <f>VLOOKUP($A8,'Return Data'!$B$7:$R$1700,4,0)</f>
        <v>52.67</v>
      </c>
      <c r="D8" s="65">
        <f>VLOOKUP($A8,'Return Data'!$B$7:$R$1700,10,0)</f>
        <v>18.974499999999999</v>
      </c>
      <c r="E8" s="66">
        <f>RANK(D8,D$8:D$10,0)</f>
        <v>1</v>
      </c>
      <c r="F8" s="65">
        <f>VLOOKUP($A8,'Return Data'!$B$7:$R$1700,11,0)</f>
        <v>-4.9621000000000004</v>
      </c>
      <c r="G8" s="66">
        <f>RANK(F8,F$8:F$10,0)</f>
        <v>1</v>
      </c>
      <c r="H8" s="65">
        <f>VLOOKUP($A8,'Return Data'!$B$7:$R$1700,12,0)</f>
        <v>1.8958999999999999</v>
      </c>
      <c r="I8" s="66">
        <f>RANK(H8,H$8:H$10,0)</f>
        <v>1</v>
      </c>
      <c r="J8" s="65">
        <f>VLOOKUP($A8,'Return Data'!$B$7:$R$1700,13,0)</f>
        <v>4.8159000000000001</v>
      </c>
      <c r="K8" s="66">
        <f>RANK(J8,J$8:J$10,0)</f>
        <v>1</v>
      </c>
      <c r="L8" s="65">
        <f>VLOOKUP($A8,'Return Data'!$B$7:$R$1700,17,0)</f>
        <v>2.2951000000000001</v>
      </c>
      <c r="M8" s="66">
        <f>RANK(L8,L$8:L$10,0)</f>
        <v>1</v>
      </c>
      <c r="N8" s="65">
        <f>VLOOKUP($A8,'Return Data'!$B$7:$R$1700,14,0)</f>
        <v>6.5449999999999999</v>
      </c>
      <c r="O8" s="66">
        <f>RANK(N8,N$8:N$10,0)</f>
        <v>1</v>
      </c>
      <c r="P8" s="65">
        <f>VLOOKUP($A8,'Return Data'!$B$7:$R$1700,15,0)</f>
        <v>9.6978000000000009</v>
      </c>
      <c r="Q8" s="66">
        <f>RANK(P8,P$8:P$10,0)</f>
        <v>1</v>
      </c>
      <c r="R8" s="65">
        <f>VLOOKUP($A8,'Return Data'!$B$7:$R$1700,16,0)</f>
        <v>15.7225</v>
      </c>
      <c r="S8" s="67">
        <f>RANK(R8,R$8:R$10,0)</f>
        <v>1</v>
      </c>
    </row>
    <row r="9" spans="1:20" x14ac:dyDescent="0.3">
      <c r="A9" s="63" t="s">
        <v>619</v>
      </c>
      <c r="B9" s="64">
        <f>VLOOKUP($A9,'Return Data'!$B$7:$R$1700,3,0)</f>
        <v>44032</v>
      </c>
      <c r="C9" s="65">
        <f>VLOOKUP($A9,'Return Data'!$B$7:$R$1700,4,0)</f>
        <v>55.792000000000002</v>
      </c>
      <c r="D9" s="65">
        <f>VLOOKUP($A9,'Return Data'!$B$7:$R$1700,10,0)</f>
        <v>18.085799999999999</v>
      </c>
      <c r="E9" s="66">
        <f>RANK(D9,D$8:D$10,0)</f>
        <v>2</v>
      </c>
      <c r="F9" s="65">
        <f>VLOOKUP($A9,'Return Data'!$B$7:$R$1700,11,0)</f>
        <v>-9.65</v>
      </c>
      <c r="G9" s="66">
        <f>RANK(F9,F$8:F$10,0)</f>
        <v>3</v>
      </c>
      <c r="H9" s="65">
        <f>VLOOKUP($A9,'Return Data'!$B$7:$R$1700,12,0)</f>
        <v>-4.0450999999999997</v>
      </c>
      <c r="I9" s="66">
        <f>RANK(H9,H$8:H$10,0)</f>
        <v>3</v>
      </c>
      <c r="J9" s="65">
        <f>VLOOKUP($A9,'Return Data'!$B$7:$R$1700,13,0)</f>
        <v>-2.69E-2</v>
      </c>
      <c r="K9" s="66">
        <f>RANK(J9,J$8:J$10,0)</f>
        <v>2</v>
      </c>
      <c r="L9" s="65">
        <f>VLOOKUP($A9,'Return Data'!$B$7:$R$1700,17,0)</f>
        <v>1.0602</v>
      </c>
      <c r="M9" s="66">
        <f>RANK(L9,L$8:L$10,0)</f>
        <v>2</v>
      </c>
      <c r="N9" s="65">
        <f>VLOOKUP($A9,'Return Data'!$B$7:$R$1700,14,0)</f>
        <v>6.2686000000000002</v>
      </c>
      <c r="O9" s="66">
        <f>RANK(N9,N$8:N$10,0)</f>
        <v>2</v>
      </c>
      <c r="P9" s="65">
        <f>VLOOKUP($A9,'Return Data'!$B$7:$R$1700,15,0)</f>
        <v>8.1559000000000008</v>
      </c>
      <c r="Q9" s="66">
        <f>RANK(P9,P$8:P$10,0)</f>
        <v>2</v>
      </c>
      <c r="R9" s="65">
        <f>VLOOKUP($A9,'Return Data'!$B$7:$R$1700,16,0)</f>
        <v>12.1676</v>
      </c>
      <c r="S9" s="67">
        <f>RANK(R9,R$8:R$10,0)</f>
        <v>2</v>
      </c>
    </row>
    <row r="10" spans="1:20" x14ac:dyDescent="0.3">
      <c r="A10" s="63" t="s">
        <v>620</v>
      </c>
      <c r="B10" s="64">
        <f>VLOOKUP($A10,'Return Data'!$B$7:$R$1700,3,0)</f>
        <v>44032</v>
      </c>
      <c r="C10" s="65">
        <f>VLOOKUP($A10,'Return Data'!$B$7:$R$1700,4,0)</f>
        <v>29.7141024934764</v>
      </c>
      <c r="D10" s="65">
        <f>VLOOKUP($A10,'Return Data'!$B$7:$R$1700,10,0)</f>
        <v>17.395900000000001</v>
      </c>
      <c r="E10" s="66">
        <f>RANK(D10,D$8:D$10,0)</f>
        <v>3</v>
      </c>
      <c r="F10" s="65">
        <f>VLOOKUP($A10,'Return Data'!$B$7:$R$1700,11,0)</f>
        <v>-8.7322000000000006</v>
      </c>
      <c r="G10" s="66">
        <f>RANK(F10,F$8:F$10,0)</f>
        <v>2</v>
      </c>
      <c r="H10" s="65">
        <f>VLOOKUP($A10,'Return Data'!$B$7:$R$1700,12,0)</f>
        <v>-3.0072000000000001</v>
      </c>
      <c r="I10" s="66">
        <f>RANK(H10,H$8:H$10,0)</f>
        <v>2</v>
      </c>
      <c r="J10" s="65">
        <f>VLOOKUP($A10,'Return Data'!$B$7:$R$1700,13,0)</f>
        <v>-4.8918999999999997</v>
      </c>
      <c r="K10" s="66">
        <f>RANK(J10,J$8:J$10,0)</f>
        <v>3</v>
      </c>
      <c r="L10" s="65">
        <f>VLOOKUP($A10,'Return Data'!$B$7:$R$1700,17,0)</f>
        <v>-4.2718999999999996</v>
      </c>
      <c r="M10" s="66">
        <f>RANK(L10,L$8:L$10,0)</f>
        <v>3</v>
      </c>
      <c r="N10" s="65">
        <f>VLOOKUP($A10,'Return Data'!$B$7:$R$1700,14,0)</f>
        <v>-3.3883999999999999</v>
      </c>
      <c r="O10" s="66">
        <f>RANK(N10,N$8:N$10,0)</f>
        <v>3</v>
      </c>
      <c r="P10" s="65">
        <f>VLOOKUP($A10,'Return Data'!$B$7:$R$1700,15,0)</f>
        <v>2.2027999999999999</v>
      </c>
      <c r="Q10" s="66">
        <f>RANK(P10,P$8:P$10,0)</f>
        <v>3</v>
      </c>
      <c r="R10" s="65">
        <f>VLOOKUP($A10,'Return Data'!$B$7:$R$1700,16,0)</f>
        <v>7.4402999999999997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18.152066666666666</v>
      </c>
      <c r="E12" s="74"/>
      <c r="F12" s="75">
        <f>AVERAGE(F8:F10)</f>
        <v>-7.781433333333335</v>
      </c>
      <c r="G12" s="74"/>
      <c r="H12" s="75">
        <f>AVERAGE(H8:H10)</f>
        <v>-1.7187999999999999</v>
      </c>
      <c r="I12" s="74"/>
      <c r="J12" s="75">
        <f>AVERAGE(J8:J10)</f>
        <v>-3.4299999999999997E-2</v>
      </c>
      <c r="K12" s="74"/>
      <c r="L12" s="75">
        <f>AVERAGE(L8:L10)</f>
        <v>-0.30553333333333316</v>
      </c>
      <c r="M12" s="74"/>
      <c r="N12" s="75">
        <f>AVERAGE(N8:N10)</f>
        <v>3.1417333333333333</v>
      </c>
      <c r="O12" s="74"/>
      <c r="P12" s="75">
        <f>AVERAGE(P8:P10)</f>
        <v>6.6855000000000011</v>
      </c>
      <c r="Q12" s="74"/>
      <c r="R12" s="75">
        <f>AVERAGE(R8:R10)</f>
        <v>11.7768</v>
      </c>
      <c r="S12" s="76"/>
    </row>
    <row r="13" spans="1:20" x14ac:dyDescent="0.3">
      <c r="A13" s="73" t="s">
        <v>28</v>
      </c>
      <c r="B13" s="74"/>
      <c r="C13" s="74"/>
      <c r="D13" s="75">
        <f>MIN(D8:D10)</f>
        <v>17.395900000000001</v>
      </c>
      <c r="E13" s="74"/>
      <c r="F13" s="75">
        <f>MIN(F8:F10)</f>
        <v>-9.65</v>
      </c>
      <c r="G13" s="74"/>
      <c r="H13" s="75">
        <f>MIN(H8:H10)</f>
        <v>-4.0450999999999997</v>
      </c>
      <c r="I13" s="74"/>
      <c r="J13" s="75">
        <f>MIN(J8:J10)</f>
        <v>-4.8918999999999997</v>
      </c>
      <c r="K13" s="74"/>
      <c r="L13" s="75">
        <f>MIN(L8:L10)</f>
        <v>-4.2718999999999996</v>
      </c>
      <c r="M13" s="74"/>
      <c r="N13" s="75">
        <f>MIN(N8:N10)</f>
        <v>-3.3883999999999999</v>
      </c>
      <c r="O13" s="74"/>
      <c r="P13" s="75">
        <f>MIN(P8:P10)</f>
        <v>2.2027999999999999</v>
      </c>
      <c r="Q13" s="74"/>
      <c r="R13" s="75">
        <f>MIN(R8:R10)</f>
        <v>7.4402999999999997</v>
      </c>
      <c r="S13" s="76"/>
    </row>
    <row r="14" spans="1:20" ht="15" thickBot="1" x14ac:dyDescent="0.35">
      <c r="A14" s="77" t="s">
        <v>29</v>
      </c>
      <c r="B14" s="78"/>
      <c r="C14" s="78"/>
      <c r="D14" s="79">
        <f>MAX(D8:D10)</f>
        <v>18.974499999999999</v>
      </c>
      <c r="E14" s="78"/>
      <c r="F14" s="79">
        <f>MAX(F8:F10)</f>
        <v>-4.9621000000000004</v>
      </c>
      <c r="G14" s="78"/>
      <c r="H14" s="79">
        <f>MAX(H8:H10)</f>
        <v>1.8958999999999999</v>
      </c>
      <c r="I14" s="78"/>
      <c r="J14" s="79">
        <f>MAX(J8:J10)</f>
        <v>4.8159000000000001</v>
      </c>
      <c r="K14" s="78"/>
      <c r="L14" s="79">
        <f>MAX(L8:L10)</f>
        <v>2.2951000000000001</v>
      </c>
      <c r="M14" s="78"/>
      <c r="N14" s="79">
        <f>MAX(N8:N10)</f>
        <v>6.5449999999999999</v>
      </c>
      <c r="O14" s="78"/>
      <c r="P14" s="79">
        <f>MAX(P8:P10)</f>
        <v>9.6978000000000009</v>
      </c>
      <c r="Q14" s="78"/>
      <c r="R14" s="79">
        <f>MAX(R8:R10)</f>
        <v>15.7225</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44032</v>
      </c>
      <c r="C8" s="65">
        <f>VLOOKUP($A8,'Return Data'!$B$7:$R$1700,4,0)</f>
        <v>47.72</v>
      </c>
      <c r="D8" s="65">
        <f>VLOOKUP($A8,'Return Data'!$B$7:$R$1700,10,0)</f>
        <v>18.617899999999999</v>
      </c>
      <c r="E8" s="66">
        <f>RANK(D8,D$8:D$10,0)</f>
        <v>1</v>
      </c>
      <c r="F8" s="65">
        <f>VLOOKUP($A8,'Return Data'!$B$7:$R$1700,11,0)</f>
        <v>-5.4862000000000002</v>
      </c>
      <c r="G8" s="66">
        <f>RANK(F8,F$8:F$10,0)</f>
        <v>1</v>
      </c>
      <c r="H8" s="65">
        <f>VLOOKUP($A8,'Return Data'!$B$7:$R$1700,12,0)</f>
        <v>1.0589</v>
      </c>
      <c r="I8" s="66">
        <f>RANK(H8,H$8:H$10,0)</f>
        <v>1</v>
      </c>
      <c r="J8" s="65">
        <f>VLOOKUP($A8,'Return Data'!$B$7:$R$1700,13,0)</f>
        <v>3.6715</v>
      </c>
      <c r="K8" s="66">
        <f>RANK(J8,J$8:J$10,0)</f>
        <v>1</v>
      </c>
      <c r="L8" s="65">
        <f>VLOOKUP($A8,'Return Data'!$B$7:$R$1700,17,0)</f>
        <v>1.1604000000000001</v>
      </c>
      <c r="M8" s="66">
        <f>RANK(L8,L$8:L$10,0)</f>
        <v>1</v>
      </c>
      <c r="N8" s="65">
        <f>VLOOKUP($A8,'Return Data'!$B$7:$R$1700,14,0)</f>
        <v>5.2187999999999999</v>
      </c>
      <c r="O8" s="66">
        <f>RANK(N8,N$8:N$10,0)</f>
        <v>1</v>
      </c>
      <c r="P8" s="65">
        <f>VLOOKUP($A8,'Return Data'!$B$7:$R$1700,15,0)</f>
        <v>8.1963000000000008</v>
      </c>
      <c r="Q8" s="66">
        <f>RANK(P8,P$8:P$10,0)</f>
        <v>1</v>
      </c>
      <c r="R8" s="65">
        <f>VLOOKUP($A8,'Return Data'!$B$7:$R$1700,16,0)</f>
        <v>12.4833</v>
      </c>
      <c r="S8" s="67">
        <f>RANK(R8,R$8:R$10,0)</f>
        <v>2</v>
      </c>
    </row>
    <row r="9" spans="1:20" x14ac:dyDescent="0.3">
      <c r="A9" s="63" t="s">
        <v>618</v>
      </c>
      <c r="B9" s="64">
        <f>VLOOKUP($A9,'Return Data'!$B$7:$R$1700,3,0)</f>
        <v>44032</v>
      </c>
      <c r="C9" s="65">
        <f>VLOOKUP($A9,'Return Data'!$B$7:$R$1700,4,0)</f>
        <v>50.606999999999999</v>
      </c>
      <c r="D9" s="65">
        <f>VLOOKUP($A9,'Return Data'!$B$7:$R$1700,10,0)</f>
        <v>17.682500000000001</v>
      </c>
      <c r="E9" s="66">
        <f>RANK(D9,D$8:D$10,0)</f>
        <v>2</v>
      </c>
      <c r="F9" s="65">
        <f>VLOOKUP($A9,'Return Data'!$B$7:$R$1700,11,0)</f>
        <v>-10.242599999999999</v>
      </c>
      <c r="G9" s="66">
        <f>RANK(F9,F$8:F$10,0)</f>
        <v>3</v>
      </c>
      <c r="H9" s="65">
        <f>VLOOKUP($A9,'Return Data'!$B$7:$R$1700,12,0)</f>
        <v>-5.0026000000000002</v>
      </c>
      <c r="I9" s="66">
        <f>RANK(H9,H$8:H$10,0)</f>
        <v>3</v>
      </c>
      <c r="J9" s="65">
        <f>VLOOKUP($A9,'Return Data'!$B$7:$R$1700,13,0)</f>
        <v>-1.3989</v>
      </c>
      <c r="K9" s="66">
        <f>RANK(J9,J$8:J$10,0)</f>
        <v>2</v>
      </c>
      <c r="L9" s="65">
        <f>VLOOKUP($A9,'Return Data'!$B$7:$R$1700,17,0)</f>
        <v>-0.30149999999999999</v>
      </c>
      <c r="M9" s="66">
        <f>RANK(L9,L$8:L$10,0)</f>
        <v>2</v>
      </c>
      <c r="N9" s="65">
        <f>VLOOKUP($A9,'Return Data'!$B$7:$R$1700,14,0)</f>
        <v>4.8162000000000003</v>
      </c>
      <c r="O9" s="66">
        <f>RANK(N9,N$8:N$10,0)</f>
        <v>2</v>
      </c>
      <c r="P9" s="65">
        <f>VLOOKUP($A9,'Return Data'!$B$7:$R$1700,15,0)</f>
        <v>6.5446</v>
      </c>
      <c r="Q9" s="66">
        <f>RANK(P9,P$8:P$10,0)</f>
        <v>2</v>
      </c>
      <c r="R9" s="65">
        <f>VLOOKUP($A9,'Return Data'!$B$7:$R$1700,16,0)</f>
        <v>11.422599999999999</v>
      </c>
      <c r="S9" s="67">
        <f>RANK(R9,R$8:R$10,0)</f>
        <v>3</v>
      </c>
    </row>
    <row r="10" spans="1:20" x14ac:dyDescent="0.3">
      <c r="A10" s="63" t="s">
        <v>621</v>
      </c>
      <c r="B10" s="64">
        <f>VLOOKUP($A10,'Return Data'!$B$7:$R$1700,3,0)</f>
        <v>44032</v>
      </c>
      <c r="C10" s="65">
        <f>VLOOKUP($A10,'Return Data'!$B$7:$R$1700,4,0)</f>
        <v>246.82443231518599</v>
      </c>
      <c r="D10" s="65">
        <f>VLOOKUP($A10,'Return Data'!$B$7:$R$1700,10,0)</f>
        <v>17.2239</v>
      </c>
      <c r="E10" s="66">
        <f>RANK(D10,D$8:D$10,0)</f>
        <v>3</v>
      </c>
      <c r="F10" s="65">
        <f>VLOOKUP($A10,'Return Data'!$B$7:$R$1700,11,0)</f>
        <v>-8.9791000000000007</v>
      </c>
      <c r="G10" s="66">
        <f>RANK(F10,F$8:F$10,0)</f>
        <v>2</v>
      </c>
      <c r="H10" s="65">
        <f>VLOOKUP($A10,'Return Data'!$B$7:$R$1700,12,0)</f>
        <v>-3.4237000000000002</v>
      </c>
      <c r="I10" s="66">
        <f>RANK(H10,H$8:H$10,0)</f>
        <v>2</v>
      </c>
      <c r="J10" s="65">
        <f>VLOOKUP($A10,'Return Data'!$B$7:$R$1700,13,0)</f>
        <v>-5.4405000000000001</v>
      </c>
      <c r="K10" s="66">
        <f>RANK(J10,J$8:J$10,0)</f>
        <v>3</v>
      </c>
      <c r="L10" s="65">
        <f>VLOOKUP($A10,'Return Data'!$B$7:$R$1700,17,0)</f>
        <v>-4.8566000000000003</v>
      </c>
      <c r="M10" s="66">
        <f>RANK(L10,L$8:L$10,0)</f>
        <v>3</v>
      </c>
      <c r="N10" s="65">
        <f>VLOOKUP($A10,'Return Data'!$B$7:$R$1700,14,0)</f>
        <v>-4.0102000000000002</v>
      </c>
      <c r="O10" s="66">
        <f>RANK(N10,N$8:N$10,0)</f>
        <v>3</v>
      </c>
      <c r="P10" s="65">
        <f>VLOOKUP($A10,'Return Data'!$B$7:$R$1700,15,0)</f>
        <v>1.5366</v>
      </c>
      <c r="Q10" s="66">
        <f>RANK(P10,P$8:P$10,0)</f>
        <v>3</v>
      </c>
      <c r="R10" s="65">
        <f>VLOOKUP($A10,'Return Data'!$B$7:$R$1700,16,0)</f>
        <v>16.445599999999999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17.841433333333331</v>
      </c>
      <c r="E12" s="74"/>
      <c r="F12" s="75">
        <f>AVERAGE(F8:F10)</f>
        <v>-8.235966666666668</v>
      </c>
      <c r="G12" s="74"/>
      <c r="H12" s="75">
        <f>AVERAGE(H8:H10)</f>
        <v>-2.4558</v>
      </c>
      <c r="I12" s="74"/>
      <c r="J12" s="75">
        <f>AVERAGE(J8:J10)</f>
        <v>-1.0559666666666667</v>
      </c>
      <c r="K12" s="74"/>
      <c r="L12" s="75">
        <f>AVERAGE(L8:L10)</f>
        <v>-1.3325666666666667</v>
      </c>
      <c r="M12" s="74"/>
      <c r="N12" s="75">
        <f>AVERAGE(N8:N10)</f>
        <v>2.0082666666666666</v>
      </c>
      <c r="O12" s="74"/>
      <c r="P12" s="75">
        <f>AVERAGE(P8:P10)</f>
        <v>5.4258333333333333</v>
      </c>
      <c r="Q12" s="74"/>
      <c r="R12" s="75">
        <f>AVERAGE(R8:R10)</f>
        <v>13.4505</v>
      </c>
      <c r="S12" s="76"/>
    </row>
    <row r="13" spans="1:20" x14ac:dyDescent="0.3">
      <c r="A13" s="73" t="s">
        <v>28</v>
      </c>
      <c r="B13" s="74"/>
      <c r="C13" s="74"/>
      <c r="D13" s="75">
        <f>MIN(D8:D10)</f>
        <v>17.2239</v>
      </c>
      <c r="E13" s="74"/>
      <c r="F13" s="75">
        <f>MIN(F8:F10)</f>
        <v>-10.242599999999999</v>
      </c>
      <c r="G13" s="74"/>
      <c r="H13" s="75">
        <f>MIN(H8:H10)</f>
        <v>-5.0026000000000002</v>
      </c>
      <c r="I13" s="74"/>
      <c r="J13" s="75">
        <f>MIN(J8:J10)</f>
        <v>-5.4405000000000001</v>
      </c>
      <c r="K13" s="74"/>
      <c r="L13" s="75">
        <f>MIN(L8:L10)</f>
        <v>-4.8566000000000003</v>
      </c>
      <c r="M13" s="74"/>
      <c r="N13" s="75">
        <f>MIN(N8:N10)</f>
        <v>-4.0102000000000002</v>
      </c>
      <c r="O13" s="74"/>
      <c r="P13" s="75">
        <f>MIN(P8:P10)</f>
        <v>1.5366</v>
      </c>
      <c r="Q13" s="74"/>
      <c r="R13" s="75">
        <f>MIN(R8:R10)</f>
        <v>11.422599999999999</v>
      </c>
      <c r="S13" s="76"/>
    </row>
    <row r="14" spans="1:20" ht="15" thickBot="1" x14ac:dyDescent="0.35">
      <c r="A14" s="77" t="s">
        <v>29</v>
      </c>
      <c r="B14" s="78"/>
      <c r="C14" s="78"/>
      <c r="D14" s="79">
        <f>MAX(D8:D10)</f>
        <v>18.617899999999999</v>
      </c>
      <c r="E14" s="78"/>
      <c r="F14" s="79">
        <f>MAX(F8:F10)</f>
        <v>-5.4862000000000002</v>
      </c>
      <c r="G14" s="78"/>
      <c r="H14" s="79">
        <f>MAX(H8:H10)</f>
        <v>1.0589</v>
      </c>
      <c r="I14" s="78"/>
      <c r="J14" s="79">
        <f>MAX(J8:J10)</f>
        <v>3.6715</v>
      </c>
      <c r="K14" s="78"/>
      <c r="L14" s="79">
        <f>MAX(L8:L10)</f>
        <v>1.1604000000000001</v>
      </c>
      <c r="M14" s="78"/>
      <c r="N14" s="79">
        <f>MAX(N8:N10)</f>
        <v>5.2187999999999999</v>
      </c>
      <c r="O14" s="78"/>
      <c r="P14" s="79">
        <f>MAX(P8:P10)</f>
        <v>8.1963000000000008</v>
      </c>
      <c r="Q14" s="78"/>
      <c r="R14" s="79">
        <f>MAX(R8:R10)</f>
        <v>16.445599999999999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44032</v>
      </c>
      <c r="C8" s="65">
        <f>VLOOKUP($A8,'Return Data'!$B$7:$R$1700,4,0)</f>
        <v>163.68</v>
      </c>
      <c r="D8" s="65">
        <f>VLOOKUP($A8,'Return Data'!$B$7:$R$1700,10,0)</f>
        <v>16.655999999999999</v>
      </c>
      <c r="E8" s="66">
        <f t="shared" ref="E8:E13" si="0">RANK(D8,D$8:D$13,0)</f>
        <v>3</v>
      </c>
      <c r="F8" s="65">
        <f>VLOOKUP($A8,'Return Data'!$B$7:$R$1700,11,0)</f>
        <v>-8.1172000000000004</v>
      </c>
      <c r="G8" s="66">
        <f t="shared" ref="G8:G13" si="1">RANK(F8,F$8:F$13,0)</f>
        <v>4</v>
      </c>
      <c r="H8" s="65">
        <f>VLOOKUP($A8,'Return Data'!$B$7:$R$1700,12,0)</f>
        <v>0.42330000000000001</v>
      </c>
      <c r="I8" s="66">
        <f t="shared" ref="I8:I13" si="2">RANK(H8,H$8:H$13,0)</f>
        <v>2</v>
      </c>
      <c r="J8" s="65">
        <f>VLOOKUP($A8,'Return Data'!$B$7:$R$1700,13,0)</f>
        <v>2.8334000000000001</v>
      </c>
      <c r="K8" s="66">
        <f t="shared" ref="K8:K13" si="3">RANK(J8,J$8:J$13,0)</f>
        <v>4</v>
      </c>
      <c r="L8" s="65">
        <f>VLOOKUP($A8,'Return Data'!$B$7:$R$1700,17,0)</f>
        <v>-2.2065000000000001</v>
      </c>
      <c r="M8" s="66">
        <f>RANK(L8,L$8:L$13,0)</f>
        <v>3</v>
      </c>
      <c r="N8" s="65">
        <f>VLOOKUP($A8,'Return Data'!$B$7:$R$1700,14,0)</f>
        <v>-2.8797000000000001</v>
      </c>
      <c r="O8" s="66">
        <f>RANK(N8,N$8:N$13,0)</f>
        <v>4</v>
      </c>
      <c r="P8" s="65">
        <f>VLOOKUP($A8,'Return Data'!$B$7:$R$1700,15,0)</f>
        <v>2.3730000000000002</v>
      </c>
      <c r="Q8" s="66">
        <f>RANK(P8,P$8:P$13,0)</f>
        <v>5</v>
      </c>
      <c r="R8" s="65">
        <f>VLOOKUP($A8,'Return Data'!$B$7:$R$1700,16,0)</f>
        <v>7.3979999999999997</v>
      </c>
      <c r="S8" s="67">
        <f t="shared" ref="S8:S13" si="4">RANK(R8,R$8:R$13,0)</f>
        <v>4</v>
      </c>
    </row>
    <row r="9" spans="1:20" x14ac:dyDescent="0.3">
      <c r="A9" s="63" t="s">
        <v>786</v>
      </c>
      <c r="B9" s="64">
        <f>VLOOKUP($A9,'Return Data'!$B$7:$R$1700,3,0)</f>
        <v>44032</v>
      </c>
      <c r="C9" s="65">
        <f>VLOOKUP($A9,'Return Data'!$B$7:$R$1700,4,0)</f>
        <v>15.22</v>
      </c>
      <c r="D9" s="65">
        <f>VLOOKUP($A9,'Return Data'!$B$7:$R$1700,10,0)</f>
        <v>18.1677</v>
      </c>
      <c r="E9" s="66">
        <f t="shared" si="0"/>
        <v>1</v>
      </c>
      <c r="F9" s="65">
        <f>VLOOKUP($A9,'Return Data'!$B$7:$R$1700,11,0)</f>
        <v>-10.3651</v>
      </c>
      <c r="G9" s="66">
        <f t="shared" si="1"/>
        <v>5</v>
      </c>
      <c r="H9" s="65">
        <f>VLOOKUP($A9,'Return Data'!$B$7:$R$1700,12,0)</f>
        <v>-6.6829999999999998</v>
      </c>
      <c r="I9" s="66">
        <f t="shared" si="2"/>
        <v>6</v>
      </c>
      <c r="J9" s="65">
        <f>VLOOKUP($A9,'Return Data'!$B$7:$R$1700,13,0)</f>
        <v>-8.0363000000000007</v>
      </c>
      <c r="K9" s="66">
        <f t="shared" si="3"/>
        <v>6</v>
      </c>
      <c r="L9" s="65">
        <f>VLOOKUP($A9,'Return Data'!$B$7:$R$1700,17,0)</f>
        <v>-5.8692000000000002</v>
      </c>
      <c r="M9" s="66">
        <f>RANK(L9,L$8:L$13,0)</f>
        <v>5</v>
      </c>
      <c r="N9" s="65">
        <f>VLOOKUP($A9,'Return Data'!$B$7:$R$1700,14,0)</f>
        <v>-4.6872999999999996</v>
      </c>
      <c r="O9" s="66">
        <f>RANK(N9,N$8:N$13,0)</f>
        <v>5</v>
      </c>
      <c r="P9" s="65">
        <f>VLOOKUP($A9,'Return Data'!$B$7:$R$1700,15,0)</f>
        <v>3.9121999999999999</v>
      </c>
      <c r="Q9" s="66">
        <f>RANK(P9,P$8:P$13,0)</f>
        <v>4</v>
      </c>
      <c r="R9" s="65">
        <f>VLOOKUP($A9,'Return Data'!$B$7:$R$1700,16,0)</f>
        <v>7.0286</v>
      </c>
      <c r="S9" s="67">
        <f t="shared" si="4"/>
        <v>5</v>
      </c>
    </row>
    <row r="10" spans="1:20" x14ac:dyDescent="0.3">
      <c r="A10" s="63" t="s">
        <v>787</v>
      </c>
      <c r="B10" s="64">
        <f>VLOOKUP($A10,'Return Data'!$B$7:$R$1700,3,0)</f>
        <v>44032</v>
      </c>
      <c r="C10" s="65">
        <f>VLOOKUP($A10,'Return Data'!$B$7:$R$1700,4,0)</f>
        <v>11.03</v>
      </c>
      <c r="D10" s="65">
        <f>VLOOKUP($A10,'Return Data'!$B$7:$R$1700,10,0)</f>
        <v>14.3005</v>
      </c>
      <c r="E10" s="66">
        <f t="shared" si="0"/>
        <v>6</v>
      </c>
      <c r="F10" s="65">
        <f>VLOOKUP($A10,'Return Data'!$B$7:$R$1700,11,0)</f>
        <v>-3.4996</v>
      </c>
      <c r="G10" s="66">
        <f t="shared" si="1"/>
        <v>1</v>
      </c>
      <c r="H10" s="65">
        <f>VLOOKUP($A10,'Return Data'!$B$7:$R$1700,12,0)</f>
        <v>2.3191000000000002</v>
      </c>
      <c r="I10" s="66">
        <f t="shared" si="2"/>
        <v>1</v>
      </c>
      <c r="J10" s="65">
        <f>VLOOKUP($A10,'Return Data'!$B$7:$R$1700,13,0)</f>
        <v>9.5333000000000006</v>
      </c>
      <c r="K10" s="66">
        <f t="shared" si="3"/>
        <v>1</v>
      </c>
      <c r="L10" s="65"/>
      <c r="M10" s="66"/>
      <c r="N10" s="65"/>
      <c r="O10" s="66"/>
      <c r="P10" s="65"/>
      <c r="Q10" s="66"/>
      <c r="R10" s="65">
        <f>VLOOKUP($A10,'Return Data'!$B$7:$R$1700,16,0)</f>
        <v>6.3978000000000002</v>
      </c>
      <c r="S10" s="67">
        <f t="shared" si="4"/>
        <v>6</v>
      </c>
    </row>
    <row r="11" spans="1:20" x14ac:dyDescent="0.3">
      <c r="A11" s="63" t="s">
        <v>790</v>
      </c>
      <c r="B11" s="64">
        <f>VLOOKUP($A11,'Return Data'!$B$7:$R$1700,3,0)</f>
        <v>44032</v>
      </c>
      <c r="C11" s="65">
        <f>VLOOKUP($A11,'Return Data'!$B$7:$R$1700,4,0)</f>
        <v>54.95</v>
      </c>
      <c r="D11" s="65">
        <f>VLOOKUP($A11,'Return Data'!$B$7:$R$1700,10,0)</f>
        <v>15.0785</v>
      </c>
      <c r="E11" s="66">
        <f t="shared" si="0"/>
        <v>5</v>
      </c>
      <c r="F11" s="65">
        <f>VLOOKUP($A11,'Return Data'!$B$7:$R$1700,11,0)</f>
        <v>-5.1932</v>
      </c>
      <c r="G11" s="66">
        <f t="shared" si="1"/>
        <v>3</v>
      </c>
      <c r="H11" s="65">
        <f>VLOOKUP($A11,'Return Data'!$B$7:$R$1700,12,0)</f>
        <v>0.14580000000000001</v>
      </c>
      <c r="I11" s="66">
        <f t="shared" si="2"/>
        <v>3</v>
      </c>
      <c r="J11" s="65">
        <f>VLOOKUP($A11,'Return Data'!$B$7:$R$1700,13,0)</f>
        <v>5.7544000000000004</v>
      </c>
      <c r="K11" s="66">
        <f t="shared" si="3"/>
        <v>2</v>
      </c>
      <c r="L11" s="65">
        <f>VLOOKUP($A11,'Return Data'!$B$7:$R$1700,17,0)</f>
        <v>1.6483000000000001</v>
      </c>
      <c r="M11" s="66">
        <f>RANK(L11,L$8:L$13,0)</f>
        <v>2</v>
      </c>
      <c r="N11" s="65">
        <f>VLOOKUP($A11,'Return Data'!$B$7:$R$1700,14,0)</f>
        <v>4.5555000000000003</v>
      </c>
      <c r="O11" s="66">
        <f>RANK(N11,N$8:N$13,0)</f>
        <v>1</v>
      </c>
      <c r="P11" s="65">
        <f>VLOOKUP($A11,'Return Data'!$B$7:$R$1700,15,0)</f>
        <v>8.1694999999999993</v>
      </c>
      <c r="Q11" s="66">
        <f>RANK(P11,P$8:P$13,0)</f>
        <v>1</v>
      </c>
      <c r="R11" s="65">
        <f>VLOOKUP($A11,'Return Data'!$B$7:$R$1700,16,0)</f>
        <v>10.1584</v>
      </c>
      <c r="S11" s="67">
        <f t="shared" si="4"/>
        <v>1</v>
      </c>
    </row>
    <row r="12" spans="1:20" x14ac:dyDescent="0.3">
      <c r="A12" s="63" t="s">
        <v>792</v>
      </c>
      <c r="B12" s="64">
        <f>VLOOKUP($A12,'Return Data'!$B$7:$R$1700,3,0)</f>
        <v>44032</v>
      </c>
      <c r="C12" s="65">
        <f>VLOOKUP($A12,'Return Data'!$B$7:$R$1700,4,0)</f>
        <v>44.774900000000002</v>
      </c>
      <c r="D12" s="65">
        <f>VLOOKUP($A12,'Return Data'!$B$7:$R$1700,10,0)</f>
        <v>15.214499999999999</v>
      </c>
      <c r="E12" s="66">
        <f t="shared" si="0"/>
        <v>4</v>
      </c>
      <c r="F12" s="65">
        <f>VLOOKUP($A12,'Return Data'!$B$7:$R$1700,11,0)</f>
        <v>-10.514099999999999</v>
      </c>
      <c r="G12" s="66">
        <f t="shared" si="1"/>
        <v>6</v>
      </c>
      <c r="H12" s="65">
        <f>VLOOKUP($A12,'Return Data'!$B$7:$R$1700,12,0)</f>
        <v>-6.4850000000000003</v>
      </c>
      <c r="I12" s="66">
        <f t="shared" si="2"/>
        <v>5</v>
      </c>
      <c r="J12" s="65">
        <f>VLOOKUP($A12,'Return Data'!$B$7:$R$1700,13,0)</f>
        <v>-5.3350999999999997</v>
      </c>
      <c r="K12" s="66">
        <f t="shared" si="3"/>
        <v>5</v>
      </c>
      <c r="L12" s="65">
        <f>VLOOKUP($A12,'Return Data'!$B$7:$R$1700,17,0)</f>
        <v>-4.3845000000000001</v>
      </c>
      <c r="M12" s="66">
        <f>RANK(L12,L$8:L$13,0)</f>
        <v>4</v>
      </c>
      <c r="N12" s="65">
        <f>VLOOKUP($A12,'Return Data'!$B$7:$R$1700,14,0)</f>
        <v>-0.14699999999999999</v>
      </c>
      <c r="O12" s="66">
        <f>RANK(N12,N$8:N$13,0)</f>
        <v>3</v>
      </c>
      <c r="P12" s="65">
        <f>VLOOKUP($A12,'Return Data'!$B$7:$R$1700,15,0)</f>
        <v>5.1734999999999998</v>
      </c>
      <c r="Q12" s="66">
        <f>RANK(P12,P$8:P$13,0)</f>
        <v>3</v>
      </c>
      <c r="R12" s="65">
        <f>VLOOKUP($A12,'Return Data'!$B$7:$R$1700,16,0)</f>
        <v>8.9864999999999995</v>
      </c>
      <c r="S12" s="67">
        <f t="shared" si="4"/>
        <v>3</v>
      </c>
    </row>
    <row r="13" spans="1:20" x14ac:dyDescent="0.3">
      <c r="A13" s="63" t="s">
        <v>793</v>
      </c>
      <c r="B13" s="64">
        <f>VLOOKUP($A13,'Return Data'!$B$7:$R$1700,3,0)</f>
        <v>44032</v>
      </c>
      <c r="C13" s="65">
        <f>VLOOKUP($A13,'Return Data'!$B$7:$R$1700,4,0)</f>
        <v>67.499499999999998</v>
      </c>
      <c r="D13" s="65">
        <f>VLOOKUP($A13,'Return Data'!$B$7:$R$1700,10,0)</f>
        <v>16.7987</v>
      </c>
      <c r="E13" s="66">
        <f t="shared" si="0"/>
        <v>2</v>
      </c>
      <c r="F13" s="65">
        <f>VLOOKUP($A13,'Return Data'!$B$7:$R$1700,11,0)</f>
        <v>-3.7582</v>
      </c>
      <c r="G13" s="66">
        <f t="shared" si="1"/>
        <v>2</v>
      </c>
      <c r="H13" s="65">
        <f>VLOOKUP($A13,'Return Data'!$B$7:$R$1700,12,0)</f>
        <v>-1.3159000000000001</v>
      </c>
      <c r="I13" s="66">
        <f t="shared" si="2"/>
        <v>4</v>
      </c>
      <c r="J13" s="65">
        <f>VLOOKUP($A13,'Return Data'!$B$7:$R$1700,13,0)</f>
        <v>3.7513999999999998</v>
      </c>
      <c r="K13" s="66">
        <f t="shared" si="3"/>
        <v>3</v>
      </c>
      <c r="L13" s="65">
        <f>VLOOKUP($A13,'Return Data'!$B$7:$R$1700,17,0)</f>
        <v>2.536</v>
      </c>
      <c r="M13" s="66">
        <f>RANK(L13,L$8:L$13,0)</f>
        <v>1</v>
      </c>
      <c r="N13" s="65">
        <f>VLOOKUP($A13,'Return Data'!$B$7:$R$1700,14,0)</f>
        <v>4.0563000000000002</v>
      </c>
      <c r="O13" s="66">
        <f>RANK(N13,N$8:N$13,0)</f>
        <v>2</v>
      </c>
      <c r="P13" s="65">
        <f>VLOOKUP($A13,'Return Data'!$B$7:$R$1700,15,0)</f>
        <v>6.3098000000000001</v>
      </c>
      <c r="Q13" s="66">
        <f>RANK(P13,P$8:P$13,0)</f>
        <v>2</v>
      </c>
      <c r="R13" s="65">
        <f>VLOOKUP($A13,'Return Data'!$B$7:$R$1700,16,0)</f>
        <v>9.1669999999999998</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16.035983333333334</v>
      </c>
      <c r="E15" s="74"/>
      <c r="F15" s="75">
        <f>AVERAGE(F8:F13)</f>
        <v>-6.9079000000000006</v>
      </c>
      <c r="G15" s="74"/>
      <c r="H15" s="75">
        <f>AVERAGE(H8:H13)</f>
        <v>-1.9326166666666669</v>
      </c>
      <c r="I15" s="74"/>
      <c r="J15" s="75">
        <f>AVERAGE(J8:J13)</f>
        <v>1.4168500000000002</v>
      </c>
      <c r="K15" s="74"/>
      <c r="L15" s="75">
        <f>AVERAGE(L8:L13)</f>
        <v>-1.6551800000000003</v>
      </c>
      <c r="M15" s="74"/>
      <c r="N15" s="75">
        <f>AVERAGE(N8:N13)</f>
        <v>0.17956000000000011</v>
      </c>
      <c r="O15" s="74"/>
      <c r="P15" s="75">
        <f>AVERAGE(P8:P13)</f>
        <v>5.1875999999999998</v>
      </c>
      <c r="Q15" s="74"/>
      <c r="R15" s="75">
        <f>AVERAGE(R8:R13)</f>
        <v>8.1893833333333337</v>
      </c>
      <c r="S15" s="76"/>
    </row>
    <row r="16" spans="1:20" x14ac:dyDescent="0.3">
      <c r="A16" s="73" t="s">
        <v>28</v>
      </c>
      <c r="B16" s="74"/>
      <c r="C16" s="74"/>
      <c r="D16" s="75">
        <f>MIN(D8:D13)</f>
        <v>14.3005</v>
      </c>
      <c r="E16" s="74"/>
      <c r="F16" s="75">
        <f>MIN(F8:F13)</f>
        <v>-10.514099999999999</v>
      </c>
      <c r="G16" s="74"/>
      <c r="H16" s="75">
        <f>MIN(H8:H13)</f>
        <v>-6.6829999999999998</v>
      </c>
      <c r="I16" s="74"/>
      <c r="J16" s="75">
        <f>MIN(J8:J13)</f>
        <v>-8.0363000000000007</v>
      </c>
      <c r="K16" s="74"/>
      <c r="L16" s="75">
        <f>MIN(L8:L13)</f>
        <v>-5.8692000000000002</v>
      </c>
      <c r="M16" s="74"/>
      <c r="N16" s="75">
        <f>MIN(N8:N13)</f>
        <v>-4.6872999999999996</v>
      </c>
      <c r="O16" s="74"/>
      <c r="P16" s="75">
        <f>MIN(P8:P13)</f>
        <v>2.3730000000000002</v>
      </c>
      <c r="Q16" s="74"/>
      <c r="R16" s="75">
        <f>MIN(R8:R13)</f>
        <v>6.3978000000000002</v>
      </c>
      <c r="S16" s="76"/>
    </row>
    <row r="17" spans="1:19" ht="15" thickBot="1" x14ac:dyDescent="0.35">
      <c r="A17" s="77" t="s">
        <v>29</v>
      </c>
      <c r="B17" s="78"/>
      <c r="C17" s="78"/>
      <c r="D17" s="79">
        <f>MAX(D8:D13)</f>
        <v>18.1677</v>
      </c>
      <c r="E17" s="78"/>
      <c r="F17" s="79">
        <f>MAX(F8:F13)</f>
        <v>-3.4996</v>
      </c>
      <c r="G17" s="78"/>
      <c r="H17" s="79">
        <f>MAX(H8:H13)</f>
        <v>2.3191000000000002</v>
      </c>
      <c r="I17" s="78"/>
      <c r="J17" s="79">
        <f>MAX(J8:J13)</f>
        <v>9.5333000000000006</v>
      </c>
      <c r="K17" s="78"/>
      <c r="L17" s="79">
        <f>MAX(L8:L13)</f>
        <v>2.536</v>
      </c>
      <c r="M17" s="78"/>
      <c r="N17" s="79">
        <f>MAX(N8:N13)</f>
        <v>4.5555000000000003</v>
      </c>
      <c r="O17" s="78"/>
      <c r="P17" s="79">
        <f>MAX(P8:P13)</f>
        <v>8.1694999999999993</v>
      </c>
      <c r="Q17" s="78"/>
      <c r="R17" s="79">
        <f>MAX(R8:R13)</f>
        <v>10.1584</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44032</v>
      </c>
      <c r="C8" s="65">
        <f>VLOOKUP($A8,'Return Data'!$B$7:$R$1700,4,0)</f>
        <v>154.69</v>
      </c>
      <c r="D8" s="65">
        <f>VLOOKUP($A8,'Return Data'!$B$7:$R$1700,10,0)</f>
        <v>16.439599999999999</v>
      </c>
      <c r="E8" s="66">
        <f t="shared" ref="E8:E13" si="0">RANK(D8,D$8:D$13,0)</f>
        <v>3</v>
      </c>
      <c r="F8" s="65">
        <f>VLOOKUP($A8,'Return Data'!$B$7:$R$1700,11,0)</f>
        <v>-8.4783000000000008</v>
      </c>
      <c r="G8" s="66">
        <f t="shared" ref="G8:G13" si="1">RANK(F8,F$8:F$13,0)</f>
        <v>4</v>
      </c>
      <c r="H8" s="65">
        <f>VLOOKUP($A8,'Return Data'!$B$7:$R$1700,12,0)</f>
        <v>-9.0399999999999994E-2</v>
      </c>
      <c r="I8" s="66">
        <f t="shared" ref="I8:I13" si="2">RANK(H8,H$8:H$13,0)</f>
        <v>2</v>
      </c>
      <c r="J8" s="65">
        <f>VLOOKUP($A8,'Return Data'!$B$7:$R$1700,13,0)</f>
        <v>2.1798000000000002</v>
      </c>
      <c r="K8" s="66">
        <f t="shared" ref="K8:K13" si="3">RANK(J8,J$8:J$13,0)</f>
        <v>4</v>
      </c>
      <c r="L8" s="65">
        <f>VLOOKUP($A8,'Return Data'!$B$7:$R$1700,17,0)</f>
        <v>-2.8523000000000001</v>
      </c>
      <c r="M8" s="66">
        <f>RANK(L8,L$8:L$13,0)</f>
        <v>3</v>
      </c>
      <c r="N8" s="65">
        <f>VLOOKUP($A8,'Return Data'!$B$7:$R$1700,14,0)</f>
        <v>-3.5621999999999998</v>
      </c>
      <c r="O8" s="66">
        <f>RANK(N8,N$8:N$13,0)</f>
        <v>4</v>
      </c>
      <c r="P8" s="65">
        <f>VLOOKUP($A8,'Return Data'!$B$7:$R$1700,15,0)</f>
        <v>1.6092</v>
      </c>
      <c r="Q8" s="66">
        <f>RANK(P8,P$8:P$13,0)</f>
        <v>5</v>
      </c>
      <c r="R8" s="65">
        <f>VLOOKUP($A8,'Return Data'!$B$7:$R$1700,16,0)</f>
        <v>16.992000000000001</v>
      </c>
      <c r="S8" s="67">
        <f t="shared" ref="S8:S13" si="4">RANK(R8,R$8:R$13,0)</f>
        <v>1</v>
      </c>
    </row>
    <row r="9" spans="1:20" x14ac:dyDescent="0.3">
      <c r="A9" s="63" t="s">
        <v>785</v>
      </c>
      <c r="B9" s="64">
        <f>VLOOKUP($A9,'Return Data'!$B$7:$R$1700,3,0)</f>
        <v>44032</v>
      </c>
      <c r="C9" s="65">
        <f>VLOOKUP($A9,'Return Data'!$B$7:$R$1700,4,0)</f>
        <v>14.55</v>
      </c>
      <c r="D9" s="65">
        <f>VLOOKUP($A9,'Return Data'!$B$7:$R$1700,10,0)</f>
        <v>17.909199999999998</v>
      </c>
      <c r="E9" s="66">
        <f t="shared" si="0"/>
        <v>1</v>
      </c>
      <c r="F9" s="65">
        <f>VLOOKUP($A9,'Return Data'!$B$7:$R$1700,11,0)</f>
        <v>-10.6814</v>
      </c>
      <c r="G9" s="66">
        <f t="shared" si="1"/>
        <v>5</v>
      </c>
      <c r="H9" s="65">
        <f>VLOOKUP($A9,'Return Data'!$B$7:$R$1700,12,0)</f>
        <v>-7.2065999999999999</v>
      </c>
      <c r="I9" s="66">
        <f t="shared" si="2"/>
        <v>5</v>
      </c>
      <c r="J9" s="65">
        <f>VLOOKUP($A9,'Return Data'!$B$7:$R$1700,13,0)</f>
        <v>-8.7202000000000002</v>
      </c>
      <c r="K9" s="66">
        <f t="shared" si="3"/>
        <v>6</v>
      </c>
      <c r="L9" s="65">
        <f>VLOOKUP($A9,'Return Data'!$B$7:$R$1700,17,0)</f>
        <v>-6.5941999999999998</v>
      </c>
      <c r="M9" s="66">
        <f>RANK(L9,L$8:L$13,0)</f>
        <v>5</v>
      </c>
      <c r="N9" s="65">
        <f>VLOOKUP($A9,'Return Data'!$B$7:$R$1700,14,0)</f>
        <v>-5.4381000000000004</v>
      </c>
      <c r="O9" s="66">
        <f>RANK(N9,N$8:N$13,0)</f>
        <v>5</v>
      </c>
      <c r="P9" s="65">
        <f>VLOOKUP($A9,'Return Data'!$B$7:$R$1700,15,0)</f>
        <v>3.1629999999999998</v>
      </c>
      <c r="Q9" s="66">
        <f>RANK(P9,P$8:P$13,0)</f>
        <v>4</v>
      </c>
      <c r="R9" s="65">
        <f>VLOOKUP($A9,'Return Data'!$B$7:$R$1700,16,0)</f>
        <v>6.2522000000000002</v>
      </c>
      <c r="S9" s="67">
        <f t="shared" si="4"/>
        <v>5</v>
      </c>
    </row>
    <row r="10" spans="1:20" x14ac:dyDescent="0.3">
      <c r="A10" s="63" t="s">
        <v>788</v>
      </c>
      <c r="B10" s="64">
        <f>VLOOKUP($A10,'Return Data'!$B$7:$R$1700,3,0)</f>
        <v>44032</v>
      </c>
      <c r="C10" s="65">
        <f>VLOOKUP($A10,'Return Data'!$B$7:$R$1700,4,0)</f>
        <v>10.75</v>
      </c>
      <c r="D10" s="65">
        <f>VLOOKUP($A10,'Return Data'!$B$7:$R$1700,10,0)</f>
        <v>13.9979</v>
      </c>
      <c r="E10" s="66">
        <f t="shared" si="0"/>
        <v>6</v>
      </c>
      <c r="F10" s="65">
        <f>VLOOKUP($A10,'Return Data'!$B$7:$R$1700,11,0)</f>
        <v>-4.1035000000000004</v>
      </c>
      <c r="G10" s="66">
        <f t="shared" si="1"/>
        <v>2</v>
      </c>
      <c r="H10" s="65">
        <f>VLOOKUP($A10,'Return Data'!$B$7:$R$1700,12,0)</f>
        <v>1.3194999999999999</v>
      </c>
      <c r="I10" s="66">
        <f t="shared" si="2"/>
        <v>1</v>
      </c>
      <c r="J10" s="65">
        <f>VLOOKUP($A10,'Return Data'!$B$7:$R$1700,13,0)</f>
        <v>7.9317000000000002</v>
      </c>
      <c r="K10" s="66">
        <f t="shared" si="3"/>
        <v>1</v>
      </c>
      <c r="L10" s="65"/>
      <c r="M10" s="66"/>
      <c r="N10" s="65"/>
      <c r="O10" s="66"/>
      <c r="P10" s="65"/>
      <c r="Q10" s="66"/>
      <c r="R10" s="65">
        <f>VLOOKUP($A10,'Return Data'!$B$7:$R$1700,16,0)</f>
        <v>4.6810999999999998</v>
      </c>
      <c r="S10" s="67">
        <f t="shared" si="4"/>
        <v>6</v>
      </c>
    </row>
    <row r="11" spans="1:20" x14ac:dyDescent="0.3">
      <c r="A11" s="63" t="s">
        <v>789</v>
      </c>
      <c r="B11" s="64">
        <f>VLOOKUP($A11,'Return Data'!$B$7:$R$1700,3,0)</f>
        <v>44032</v>
      </c>
      <c r="C11" s="65">
        <f>VLOOKUP($A11,'Return Data'!$B$7:$R$1700,4,0)</f>
        <v>52.82</v>
      </c>
      <c r="D11" s="65">
        <f>VLOOKUP($A11,'Return Data'!$B$7:$R$1700,10,0)</f>
        <v>14.951000000000001</v>
      </c>
      <c r="E11" s="66">
        <f t="shared" si="0"/>
        <v>4</v>
      </c>
      <c r="F11" s="65">
        <f>VLOOKUP($A11,'Return Data'!$B$7:$R$1700,11,0)</f>
        <v>-5.4252000000000002</v>
      </c>
      <c r="G11" s="66">
        <f t="shared" si="1"/>
        <v>3</v>
      </c>
      <c r="H11" s="65">
        <f>VLOOKUP($A11,'Return Data'!$B$7:$R$1700,12,0)</f>
        <v>-0.2455</v>
      </c>
      <c r="I11" s="66">
        <f t="shared" si="2"/>
        <v>3</v>
      </c>
      <c r="J11" s="65">
        <f>VLOOKUP($A11,'Return Data'!$B$7:$R$1700,13,0)</f>
        <v>5.1981999999999999</v>
      </c>
      <c r="K11" s="66">
        <f t="shared" si="3"/>
        <v>2</v>
      </c>
      <c r="L11" s="65">
        <f>VLOOKUP($A11,'Return Data'!$B$7:$R$1700,17,0)</f>
        <v>0.96870000000000001</v>
      </c>
      <c r="M11" s="66">
        <f>RANK(L11,L$8:L$13,0)</f>
        <v>2</v>
      </c>
      <c r="N11" s="65">
        <f>VLOOKUP($A11,'Return Data'!$B$7:$R$1700,14,0)</f>
        <v>3.9497</v>
      </c>
      <c r="O11" s="66">
        <f>RANK(N11,N$8:N$13,0)</f>
        <v>1</v>
      </c>
      <c r="P11" s="65">
        <f>VLOOKUP($A11,'Return Data'!$B$7:$R$1700,15,0)</f>
        <v>7.6276000000000002</v>
      </c>
      <c r="Q11" s="66">
        <f>RANK(P11,P$8:P$13,0)</f>
        <v>1</v>
      </c>
      <c r="R11" s="65">
        <f>VLOOKUP($A11,'Return Data'!$B$7:$R$1700,16,0)</f>
        <v>11.1287</v>
      </c>
      <c r="S11" s="67">
        <f t="shared" si="4"/>
        <v>3</v>
      </c>
    </row>
    <row r="12" spans="1:20" x14ac:dyDescent="0.3">
      <c r="A12" s="63" t="s">
        <v>791</v>
      </c>
      <c r="B12" s="64">
        <f>VLOOKUP($A12,'Return Data'!$B$7:$R$1700,3,0)</f>
        <v>44032</v>
      </c>
      <c r="C12" s="65">
        <f>VLOOKUP($A12,'Return Data'!$B$7:$R$1700,4,0)</f>
        <v>42.587699999999998</v>
      </c>
      <c r="D12" s="65">
        <f>VLOOKUP($A12,'Return Data'!$B$7:$R$1700,10,0)</f>
        <v>14.860099999999999</v>
      </c>
      <c r="E12" s="66">
        <f t="shared" si="0"/>
        <v>5</v>
      </c>
      <c r="F12" s="65">
        <f>VLOOKUP($A12,'Return Data'!$B$7:$R$1700,11,0)</f>
        <v>-11.0542</v>
      </c>
      <c r="G12" s="66">
        <f t="shared" si="1"/>
        <v>6</v>
      </c>
      <c r="H12" s="65">
        <f>VLOOKUP($A12,'Return Data'!$B$7:$R$1700,12,0)</f>
        <v>-7.2591999999999999</v>
      </c>
      <c r="I12" s="66">
        <f t="shared" si="2"/>
        <v>6</v>
      </c>
      <c r="J12" s="65">
        <f>VLOOKUP($A12,'Return Data'!$B$7:$R$1700,13,0)</f>
        <v>-6.2754000000000003</v>
      </c>
      <c r="K12" s="66">
        <f t="shared" si="3"/>
        <v>5</v>
      </c>
      <c r="L12" s="65">
        <f>VLOOKUP($A12,'Return Data'!$B$7:$R$1700,17,0)</f>
        <v>-5.1464999999999996</v>
      </c>
      <c r="M12" s="66">
        <f>RANK(L12,L$8:L$13,0)</f>
        <v>4</v>
      </c>
      <c r="N12" s="65">
        <f>VLOOKUP($A12,'Return Data'!$B$7:$R$1700,14,0)</f>
        <v>-0.91590000000000005</v>
      </c>
      <c r="O12" s="66">
        <f>RANK(N12,N$8:N$13,0)</f>
        <v>3</v>
      </c>
      <c r="P12" s="65">
        <f>VLOOKUP($A12,'Return Data'!$B$7:$R$1700,15,0)</f>
        <v>4.4089999999999998</v>
      </c>
      <c r="Q12" s="66">
        <f>RANK(P12,P$8:P$13,0)</f>
        <v>3</v>
      </c>
      <c r="R12" s="65">
        <f>VLOOKUP($A12,'Return Data'!$B$7:$R$1700,16,0)</f>
        <v>10.756</v>
      </c>
      <c r="S12" s="67">
        <f t="shared" si="4"/>
        <v>4</v>
      </c>
    </row>
    <row r="13" spans="1:20" x14ac:dyDescent="0.3">
      <c r="A13" s="63" t="s">
        <v>794</v>
      </c>
      <c r="B13" s="64">
        <f>VLOOKUP($A13,'Return Data'!$B$7:$R$1700,3,0)</f>
        <v>44032</v>
      </c>
      <c r="C13" s="65">
        <f>VLOOKUP($A13,'Return Data'!$B$7:$R$1700,4,0)</f>
        <v>64.439300000000003</v>
      </c>
      <c r="D13" s="65">
        <f>VLOOKUP($A13,'Return Data'!$B$7:$R$1700,10,0)</f>
        <v>16.641500000000001</v>
      </c>
      <c r="E13" s="66">
        <f t="shared" si="0"/>
        <v>2</v>
      </c>
      <c r="F13" s="65">
        <f>VLOOKUP($A13,'Return Data'!$B$7:$R$1700,11,0)</f>
        <v>-4.0183</v>
      </c>
      <c r="G13" s="66">
        <f t="shared" si="1"/>
        <v>1</v>
      </c>
      <c r="H13" s="65">
        <f>VLOOKUP($A13,'Return Data'!$B$7:$R$1700,12,0)</f>
        <v>-1.7174</v>
      </c>
      <c r="I13" s="66">
        <f t="shared" si="2"/>
        <v>4</v>
      </c>
      <c r="J13" s="65">
        <f>VLOOKUP($A13,'Return Data'!$B$7:$R$1700,13,0)</f>
        <v>3.1871</v>
      </c>
      <c r="K13" s="66">
        <f t="shared" si="3"/>
        <v>3</v>
      </c>
      <c r="L13" s="65">
        <f>VLOOKUP($A13,'Return Data'!$B$7:$R$1700,17,0)</f>
        <v>1.9340999999999999</v>
      </c>
      <c r="M13" s="66">
        <f>RANK(L13,L$8:L$13,0)</f>
        <v>1</v>
      </c>
      <c r="N13" s="65">
        <f>VLOOKUP($A13,'Return Data'!$B$7:$R$1700,14,0)</f>
        <v>3.43</v>
      </c>
      <c r="O13" s="66">
        <f>RANK(N13,N$8:N$13,0)</f>
        <v>2</v>
      </c>
      <c r="P13" s="65">
        <f>VLOOKUP($A13,'Return Data'!$B$7:$R$1700,15,0)</f>
        <v>5.6574</v>
      </c>
      <c r="Q13" s="66">
        <f>RANK(P13,P$8:P$13,0)</f>
        <v>2</v>
      </c>
      <c r="R13" s="65">
        <f>VLOOKUP($A13,'Return Data'!$B$7:$R$1700,16,0)</f>
        <v>13.017899999999999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15.799883333333332</v>
      </c>
      <c r="E15" s="74"/>
      <c r="F15" s="75">
        <f>AVERAGE(F8:F13)</f>
        <v>-7.2934833333333344</v>
      </c>
      <c r="G15" s="74"/>
      <c r="H15" s="75">
        <f>AVERAGE(H8:H13)</f>
        <v>-2.5332666666666666</v>
      </c>
      <c r="I15" s="74"/>
      <c r="J15" s="75">
        <f>AVERAGE(J8:J13)</f>
        <v>0.58353333333333335</v>
      </c>
      <c r="K15" s="74"/>
      <c r="L15" s="75">
        <f>AVERAGE(L8:L13)</f>
        <v>-2.3380400000000003</v>
      </c>
      <c r="M15" s="74"/>
      <c r="N15" s="75">
        <f>AVERAGE(N8:N13)</f>
        <v>-0.50729999999999975</v>
      </c>
      <c r="O15" s="74"/>
      <c r="P15" s="75">
        <f>AVERAGE(P8:P13)</f>
        <v>4.4932399999999992</v>
      </c>
      <c r="Q15" s="74"/>
      <c r="R15" s="75">
        <f>AVERAGE(R8:R13)</f>
        <v>10.471316666666667</v>
      </c>
      <c r="S15" s="76"/>
    </row>
    <row r="16" spans="1:20" x14ac:dyDescent="0.3">
      <c r="A16" s="73" t="s">
        <v>28</v>
      </c>
      <c r="B16" s="74"/>
      <c r="C16" s="74"/>
      <c r="D16" s="75">
        <f>MIN(D8:D13)</f>
        <v>13.9979</v>
      </c>
      <c r="E16" s="74"/>
      <c r="F16" s="75">
        <f>MIN(F8:F13)</f>
        <v>-11.0542</v>
      </c>
      <c r="G16" s="74"/>
      <c r="H16" s="75">
        <f>MIN(H8:H13)</f>
        <v>-7.2591999999999999</v>
      </c>
      <c r="I16" s="74"/>
      <c r="J16" s="75">
        <f>MIN(J8:J13)</f>
        <v>-8.7202000000000002</v>
      </c>
      <c r="K16" s="74"/>
      <c r="L16" s="75">
        <f>MIN(L8:L13)</f>
        <v>-6.5941999999999998</v>
      </c>
      <c r="M16" s="74"/>
      <c r="N16" s="75">
        <f>MIN(N8:N13)</f>
        <v>-5.4381000000000004</v>
      </c>
      <c r="O16" s="74"/>
      <c r="P16" s="75">
        <f>MIN(P8:P13)</f>
        <v>1.6092</v>
      </c>
      <c r="Q16" s="74"/>
      <c r="R16" s="75">
        <f>MIN(R8:R13)</f>
        <v>4.6810999999999998</v>
      </c>
      <c r="S16" s="76"/>
    </row>
    <row r="17" spans="1:19" ht="15" thickBot="1" x14ac:dyDescent="0.35">
      <c r="A17" s="77" t="s">
        <v>29</v>
      </c>
      <c r="B17" s="78"/>
      <c r="C17" s="78"/>
      <c r="D17" s="79">
        <f>MAX(D8:D13)</f>
        <v>17.909199999999998</v>
      </c>
      <c r="E17" s="78"/>
      <c r="F17" s="79">
        <f>MAX(F8:F13)</f>
        <v>-4.0183</v>
      </c>
      <c r="G17" s="78"/>
      <c r="H17" s="79">
        <f>MAX(H8:H13)</f>
        <v>1.3194999999999999</v>
      </c>
      <c r="I17" s="78"/>
      <c r="J17" s="79">
        <f>MAX(J8:J13)</f>
        <v>7.9317000000000002</v>
      </c>
      <c r="K17" s="78"/>
      <c r="L17" s="79">
        <f>MAX(L8:L13)</f>
        <v>1.9340999999999999</v>
      </c>
      <c r="M17" s="78"/>
      <c r="N17" s="79">
        <f>MAX(N8:N13)</f>
        <v>3.9497</v>
      </c>
      <c r="O17" s="78"/>
      <c r="P17" s="79">
        <f>MAX(P8:P13)</f>
        <v>7.6276000000000002</v>
      </c>
      <c r="Q17" s="78"/>
      <c r="R17" s="79">
        <f>MAX(R8:R13)</f>
        <v>16.992000000000001</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44032</v>
      </c>
      <c r="C8" s="65">
        <f>VLOOKUP($A8,'Return Data'!$B$7:$R$1700,4,0)</f>
        <v>62.135300000000001</v>
      </c>
      <c r="D8" s="65">
        <f>VLOOKUP($A8,'Return Data'!$B$7:$R$1700,10,0)</f>
        <v>15.7</v>
      </c>
      <c r="E8" s="66">
        <f t="shared" ref="E8:E29" si="0">RANK(D8,D$8:D$29,0)</f>
        <v>12</v>
      </c>
      <c r="F8" s="65">
        <f>VLOOKUP($A8,'Return Data'!$B$7:$R$1700,11,0)</f>
        <v>-9.3892000000000007</v>
      </c>
      <c r="G8" s="66">
        <f t="shared" ref="G8:G29" si="1">RANK(F8,F$8:F$29,0)</f>
        <v>15</v>
      </c>
      <c r="H8" s="65">
        <f>VLOOKUP($A8,'Return Data'!$B$7:$R$1700,12,0)</f>
        <v>-2.9929999999999999</v>
      </c>
      <c r="I8" s="66">
        <f t="shared" ref="I8:I27" si="2">RANK(H8,H$8:H$29,0)</f>
        <v>13</v>
      </c>
      <c r="J8" s="65">
        <f>VLOOKUP($A8,'Return Data'!$B$7:$R$1700,13,0)</f>
        <v>-1.9085000000000001</v>
      </c>
      <c r="K8" s="66">
        <f t="shared" ref="K8:K18" si="3">RANK(J8,J$8:J$29,0)</f>
        <v>15</v>
      </c>
      <c r="L8" s="65">
        <f>VLOOKUP($A8,'Return Data'!$B$7:$R$1700,17,0)</f>
        <v>2.1004</v>
      </c>
      <c r="M8" s="66">
        <f t="shared" ref="M8:M18" si="4">RANK(L8,L$8:L$29,0)</f>
        <v>5</v>
      </c>
      <c r="N8" s="65">
        <f>VLOOKUP($A8,'Return Data'!$B$7:$R$1700,14,0)</f>
        <v>2.7570999999999999</v>
      </c>
      <c r="O8" s="66">
        <f>RANK(N8,N$8:N$29,0)</f>
        <v>9</v>
      </c>
      <c r="P8" s="65">
        <f>VLOOKUP($A8,'Return Data'!$B$7:$R$1700,15,0)</f>
        <v>6.3815</v>
      </c>
      <c r="Q8" s="66">
        <f>RANK(P8,P$8:P$29,0)</f>
        <v>10</v>
      </c>
      <c r="R8" s="65">
        <f>VLOOKUP($A8,'Return Data'!$B$7:$R$1700,16,0)</f>
        <v>12.096299999999999</v>
      </c>
      <c r="S8" s="67">
        <f t="shared" ref="S8:S29" si="5">RANK(R8,R$8:R$29,0)</f>
        <v>8</v>
      </c>
    </row>
    <row r="9" spans="1:20" x14ac:dyDescent="0.3">
      <c r="A9" s="63" t="s">
        <v>840</v>
      </c>
      <c r="B9" s="64">
        <f>VLOOKUP($A9,'Return Data'!$B$7:$R$1700,3,0)</f>
        <v>44032</v>
      </c>
      <c r="C9" s="65">
        <f>VLOOKUP($A9,'Return Data'!$B$7:$R$1700,4,0)</f>
        <v>31.05</v>
      </c>
      <c r="D9" s="65">
        <f>VLOOKUP($A9,'Return Data'!$B$7:$R$1700,10,0)</f>
        <v>15.2134</v>
      </c>
      <c r="E9" s="66">
        <f t="shared" si="0"/>
        <v>13</v>
      </c>
      <c r="F9" s="65">
        <f>VLOOKUP($A9,'Return Data'!$B$7:$R$1700,11,0)</f>
        <v>-8.7033000000000005</v>
      </c>
      <c r="G9" s="66">
        <f t="shared" si="1"/>
        <v>12</v>
      </c>
      <c r="H9" s="65">
        <f>VLOOKUP($A9,'Return Data'!$B$7:$R$1700,12,0)</f>
        <v>-4.4321000000000002</v>
      </c>
      <c r="I9" s="66">
        <f t="shared" si="2"/>
        <v>16</v>
      </c>
      <c r="J9" s="65">
        <f>VLOOKUP($A9,'Return Data'!$B$7:$R$1700,13,0)</f>
        <v>4.0201000000000002</v>
      </c>
      <c r="K9" s="66">
        <f t="shared" si="3"/>
        <v>6</v>
      </c>
      <c r="L9" s="65">
        <f>VLOOKUP($A9,'Return Data'!$B$7:$R$1700,17,0)</f>
        <v>0.38819999999999999</v>
      </c>
      <c r="M9" s="66">
        <f t="shared" si="4"/>
        <v>10</v>
      </c>
      <c r="N9" s="65">
        <f>VLOOKUP($A9,'Return Data'!$B$7:$R$1700,14,0)</f>
        <v>7.4271000000000003</v>
      </c>
      <c r="O9" s="66">
        <f>RANK(N9,N$8:N$29,0)</f>
        <v>2</v>
      </c>
      <c r="P9" s="65">
        <f>VLOOKUP($A9,'Return Data'!$B$7:$R$1700,15,0)</f>
        <v>10.0337</v>
      </c>
      <c r="Q9" s="66">
        <f>RANK(P9,P$8:P$29,0)</f>
        <v>3</v>
      </c>
      <c r="R9" s="65">
        <f>VLOOKUP($A9,'Return Data'!$B$7:$R$1700,16,0)</f>
        <v>13.845000000000001</v>
      </c>
      <c r="S9" s="67">
        <f t="shared" si="5"/>
        <v>2</v>
      </c>
    </row>
    <row r="10" spans="1:20" x14ac:dyDescent="0.3">
      <c r="A10" s="63" t="s">
        <v>842</v>
      </c>
      <c r="B10" s="64">
        <f>VLOOKUP($A10,'Return Data'!$B$7:$R$1700,3,0)</f>
        <v>44032</v>
      </c>
      <c r="C10" s="65">
        <f>VLOOKUP($A10,'Return Data'!$B$7:$R$1700,4,0)</f>
        <v>9.9030000000000005</v>
      </c>
      <c r="D10" s="65">
        <f>VLOOKUP($A10,'Return Data'!$B$7:$R$1700,10,0)</f>
        <v>14.011100000000001</v>
      </c>
      <c r="E10" s="66">
        <f t="shared" si="0"/>
        <v>16</v>
      </c>
      <c r="F10" s="65">
        <f>VLOOKUP($A10,'Return Data'!$B$7:$R$1700,11,0)</f>
        <v>-7.8875999999999999</v>
      </c>
      <c r="G10" s="66">
        <f t="shared" si="1"/>
        <v>10</v>
      </c>
      <c r="H10" s="65">
        <f>VLOOKUP($A10,'Return Data'!$B$7:$R$1700,12,0)</f>
        <v>-2.6444999999999999</v>
      </c>
      <c r="I10" s="66">
        <f t="shared" si="2"/>
        <v>11</v>
      </c>
      <c r="J10" s="65">
        <f>VLOOKUP($A10,'Return Data'!$B$7:$R$1700,13,0)</f>
        <v>2.1981000000000002</v>
      </c>
      <c r="K10" s="66">
        <f t="shared" si="3"/>
        <v>8</v>
      </c>
      <c r="L10" s="65">
        <f>VLOOKUP($A10,'Return Data'!$B$7:$R$1700,17,0)</f>
        <v>0.87870000000000004</v>
      </c>
      <c r="M10" s="66">
        <f t="shared" si="4"/>
        <v>9</v>
      </c>
      <c r="N10" s="65"/>
      <c r="O10" s="66"/>
      <c r="P10" s="65"/>
      <c r="Q10" s="66"/>
      <c r="R10" s="65">
        <f>VLOOKUP($A10,'Return Data'!$B$7:$R$1700,16,0)</f>
        <v>-0.34889999999999999</v>
      </c>
      <c r="S10" s="67">
        <f t="shared" si="5"/>
        <v>21</v>
      </c>
    </row>
    <row r="11" spans="1:20" x14ac:dyDescent="0.3">
      <c r="A11" s="63" t="s">
        <v>844</v>
      </c>
      <c r="B11" s="64">
        <f>VLOOKUP($A11,'Return Data'!$B$7:$R$1700,3,0)</f>
        <v>44032</v>
      </c>
      <c r="C11" s="65">
        <f>VLOOKUP($A11,'Return Data'!$B$7:$R$1700,4,0)</f>
        <v>24.052</v>
      </c>
      <c r="D11" s="65">
        <f>VLOOKUP($A11,'Return Data'!$B$7:$R$1700,10,0)</f>
        <v>18.377800000000001</v>
      </c>
      <c r="E11" s="66">
        <f t="shared" si="0"/>
        <v>3</v>
      </c>
      <c r="F11" s="65">
        <f>VLOOKUP($A11,'Return Data'!$B$7:$R$1700,11,0)</f>
        <v>-12.5573</v>
      </c>
      <c r="G11" s="66">
        <f t="shared" si="1"/>
        <v>19</v>
      </c>
      <c r="H11" s="65">
        <f>VLOOKUP($A11,'Return Data'!$B$7:$R$1700,12,0)</f>
        <v>-5.5747</v>
      </c>
      <c r="I11" s="66">
        <f t="shared" si="2"/>
        <v>18</v>
      </c>
      <c r="J11" s="65">
        <f>VLOOKUP($A11,'Return Data'!$B$7:$R$1700,13,0)</f>
        <v>0.88080000000000003</v>
      </c>
      <c r="K11" s="66">
        <f t="shared" si="3"/>
        <v>12</v>
      </c>
      <c r="L11" s="65">
        <f>VLOOKUP($A11,'Return Data'!$B$7:$R$1700,17,0)</f>
        <v>1.0266</v>
      </c>
      <c r="M11" s="66">
        <f t="shared" si="4"/>
        <v>8</v>
      </c>
      <c r="N11" s="65">
        <f>VLOOKUP($A11,'Return Data'!$B$7:$R$1700,14,0)</f>
        <v>2.7351999999999999</v>
      </c>
      <c r="O11" s="66">
        <f>RANK(N11,N$8:N$29,0)</f>
        <v>10</v>
      </c>
      <c r="P11" s="65">
        <f>VLOOKUP($A11,'Return Data'!$B$7:$R$1700,15,0)</f>
        <v>5.0404999999999998</v>
      </c>
      <c r="Q11" s="66">
        <f>RANK(P11,P$8:P$29,0)</f>
        <v>13</v>
      </c>
      <c r="R11" s="65">
        <f>VLOOKUP($A11,'Return Data'!$B$7:$R$1700,16,0)</f>
        <v>10.816599999999999</v>
      </c>
      <c r="S11" s="67">
        <f t="shared" si="5"/>
        <v>12</v>
      </c>
    </row>
    <row r="12" spans="1:20" x14ac:dyDescent="0.3">
      <c r="A12" s="63" t="s">
        <v>847</v>
      </c>
      <c r="B12" s="64">
        <f>VLOOKUP($A12,'Return Data'!$B$7:$R$1700,3,0)</f>
        <v>44032</v>
      </c>
      <c r="C12" s="65">
        <f>VLOOKUP($A12,'Return Data'!$B$7:$R$1700,4,0)</f>
        <v>39.421599999999998</v>
      </c>
      <c r="D12" s="65">
        <f>VLOOKUP($A12,'Return Data'!$B$7:$R$1700,10,0)</f>
        <v>11.250500000000001</v>
      </c>
      <c r="E12" s="66">
        <f t="shared" si="0"/>
        <v>21</v>
      </c>
      <c r="F12" s="65">
        <f>VLOOKUP($A12,'Return Data'!$B$7:$R$1700,11,0)</f>
        <v>-14.0002</v>
      </c>
      <c r="G12" s="66">
        <f t="shared" si="1"/>
        <v>20</v>
      </c>
      <c r="H12" s="65">
        <f>VLOOKUP($A12,'Return Data'!$B$7:$R$1700,12,0)</f>
        <v>-8.6545000000000005</v>
      </c>
      <c r="I12" s="66">
        <f t="shared" si="2"/>
        <v>19</v>
      </c>
      <c r="J12" s="65">
        <f>VLOOKUP($A12,'Return Data'!$B$7:$R$1700,13,0)</f>
        <v>-10.757400000000001</v>
      </c>
      <c r="K12" s="66">
        <f t="shared" si="3"/>
        <v>18</v>
      </c>
      <c r="L12" s="65">
        <f>VLOOKUP($A12,'Return Data'!$B$7:$R$1700,17,0)</f>
        <v>6.5000000000000002E-2</v>
      </c>
      <c r="M12" s="66">
        <f t="shared" si="4"/>
        <v>11</v>
      </c>
      <c r="N12" s="65">
        <f>VLOOKUP($A12,'Return Data'!$B$7:$R$1700,14,0)</f>
        <v>5.8400000000000001E-2</v>
      </c>
      <c r="O12" s="66">
        <f>RANK(N12,N$8:N$29,0)</f>
        <v>13</v>
      </c>
      <c r="P12" s="65">
        <f>VLOOKUP($A12,'Return Data'!$B$7:$R$1700,15,0)</f>
        <v>4.5808</v>
      </c>
      <c r="Q12" s="66">
        <f>RANK(P12,P$8:P$29,0)</f>
        <v>14</v>
      </c>
      <c r="R12" s="65">
        <f>VLOOKUP($A12,'Return Data'!$B$7:$R$1700,16,0)</f>
        <v>14.035399999999999</v>
      </c>
      <c r="S12" s="67">
        <f t="shared" si="5"/>
        <v>1</v>
      </c>
    </row>
    <row r="13" spans="1:20" x14ac:dyDescent="0.3">
      <c r="A13" s="63" t="s">
        <v>849</v>
      </c>
      <c r="B13" s="64">
        <f>VLOOKUP($A13,'Return Data'!$B$7:$R$1700,3,0)</f>
        <v>44032</v>
      </c>
      <c r="C13" s="65">
        <f>VLOOKUP($A13,'Return Data'!$B$7:$R$1700,4,0)</f>
        <v>70.527000000000001</v>
      </c>
      <c r="D13" s="65">
        <f>VLOOKUP($A13,'Return Data'!$B$7:$R$1700,10,0)</f>
        <v>13.0603</v>
      </c>
      <c r="E13" s="66">
        <f t="shared" si="0"/>
        <v>18</v>
      </c>
      <c r="F13" s="65">
        <f>VLOOKUP($A13,'Return Data'!$B$7:$R$1700,11,0)</f>
        <v>-15.3469</v>
      </c>
      <c r="G13" s="66">
        <f t="shared" si="1"/>
        <v>21</v>
      </c>
      <c r="H13" s="65">
        <f>VLOOKUP($A13,'Return Data'!$B$7:$R$1700,12,0)</f>
        <v>-12.5366</v>
      </c>
      <c r="I13" s="66">
        <f t="shared" si="2"/>
        <v>20</v>
      </c>
      <c r="J13" s="65">
        <f>VLOOKUP($A13,'Return Data'!$B$7:$R$1700,13,0)</f>
        <v>-12.5398</v>
      </c>
      <c r="K13" s="66">
        <f t="shared" si="3"/>
        <v>19</v>
      </c>
      <c r="L13" s="65">
        <f>VLOOKUP($A13,'Return Data'!$B$7:$R$1700,17,0)</f>
        <v>-4.7782</v>
      </c>
      <c r="M13" s="66">
        <f t="shared" si="4"/>
        <v>17</v>
      </c>
      <c r="N13" s="65">
        <f>VLOOKUP($A13,'Return Data'!$B$7:$R$1700,14,0)</f>
        <v>-4.1449999999999996</v>
      </c>
      <c r="O13" s="66">
        <f>RANK(N13,N$8:N$29,0)</f>
        <v>15</v>
      </c>
      <c r="P13" s="65">
        <f>VLOOKUP($A13,'Return Data'!$B$7:$R$1700,15,0)</f>
        <v>2.3698000000000001</v>
      </c>
      <c r="Q13" s="66">
        <f>RANK(P13,P$8:P$29,0)</f>
        <v>15</v>
      </c>
      <c r="R13" s="65">
        <f>VLOOKUP($A13,'Return Data'!$B$7:$R$1700,16,0)</f>
        <v>7.8728999999999996</v>
      </c>
      <c r="S13" s="67">
        <f t="shared" si="5"/>
        <v>17</v>
      </c>
    </row>
    <row r="14" spans="1:20" x14ac:dyDescent="0.3">
      <c r="A14" s="63" t="s">
        <v>852</v>
      </c>
      <c r="B14" s="64">
        <f>VLOOKUP($A14,'Return Data'!$B$7:$R$1700,3,0)</f>
        <v>44032</v>
      </c>
      <c r="C14" s="65">
        <f>VLOOKUP($A14,'Return Data'!$B$7:$R$1700,4,0)</f>
        <v>32.17</v>
      </c>
      <c r="D14" s="65">
        <f>VLOOKUP($A14,'Return Data'!$B$7:$R$1700,10,0)</f>
        <v>18.2286</v>
      </c>
      <c r="E14" s="66">
        <f t="shared" si="0"/>
        <v>4</v>
      </c>
      <c r="F14" s="65">
        <f>VLOOKUP($A14,'Return Data'!$B$7:$R$1700,11,0)</f>
        <v>0.62560000000000004</v>
      </c>
      <c r="G14" s="66">
        <f t="shared" si="1"/>
        <v>1</v>
      </c>
      <c r="H14" s="65">
        <f>VLOOKUP($A14,'Return Data'!$B$7:$R$1700,12,0)</f>
        <v>3.9418000000000002</v>
      </c>
      <c r="I14" s="66">
        <f t="shared" si="2"/>
        <v>1</v>
      </c>
      <c r="J14" s="65">
        <f>VLOOKUP($A14,'Return Data'!$B$7:$R$1700,13,0)</f>
        <v>2.7795999999999998</v>
      </c>
      <c r="K14" s="66">
        <f t="shared" si="3"/>
        <v>7</v>
      </c>
      <c r="L14" s="65">
        <f>VLOOKUP($A14,'Return Data'!$B$7:$R$1700,17,0)</f>
        <v>1.8015000000000001</v>
      </c>
      <c r="M14" s="66">
        <f t="shared" si="4"/>
        <v>7</v>
      </c>
      <c r="N14" s="65">
        <f>VLOOKUP($A14,'Return Data'!$B$7:$R$1700,14,0)</f>
        <v>3.5747</v>
      </c>
      <c r="O14" s="66">
        <f>RANK(N14,N$8:N$29,0)</f>
        <v>7</v>
      </c>
      <c r="P14" s="65">
        <f>VLOOKUP($A14,'Return Data'!$B$7:$R$1700,15,0)</f>
        <v>6.3665000000000003</v>
      </c>
      <c r="Q14" s="66">
        <f>RANK(P14,P$8:P$29,0)</f>
        <v>11</v>
      </c>
      <c r="R14" s="65">
        <f>VLOOKUP($A14,'Return Data'!$B$7:$R$1700,16,0)</f>
        <v>10.3231</v>
      </c>
      <c r="S14" s="67">
        <f t="shared" si="5"/>
        <v>13</v>
      </c>
    </row>
    <row r="15" spans="1:20" x14ac:dyDescent="0.3">
      <c r="A15" s="63" t="s">
        <v>853</v>
      </c>
      <c r="B15" s="64">
        <f>VLOOKUP($A15,'Return Data'!$B$7:$R$1700,3,0)</f>
        <v>44032</v>
      </c>
      <c r="C15" s="65">
        <f>VLOOKUP($A15,'Return Data'!$B$7:$R$1700,4,0)</f>
        <v>10.15</v>
      </c>
      <c r="D15" s="65">
        <f>VLOOKUP($A15,'Return Data'!$B$7:$R$1700,10,0)</f>
        <v>16.800899999999999</v>
      </c>
      <c r="E15" s="66">
        <f t="shared" si="0"/>
        <v>6</v>
      </c>
      <c r="F15" s="65">
        <f>VLOOKUP($A15,'Return Data'!$B$7:$R$1700,11,0)</f>
        <v>-6.3653000000000004</v>
      </c>
      <c r="G15" s="66">
        <f t="shared" si="1"/>
        <v>7</v>
      </c>
      <c r="H15" s="65">
        <f>VLOOKUP($A15,'Return Data'!$B$7:$R$1700,12,0)</f>
        <v>-2.4037999999999999</v>
      </c>
      <c r="I15" s="66">
        <f t="shared" si="2"/>
        <v>8</v>
      </c>
      <c r="J15" s="65">
        <f>VLOOKUP($A15,'Return Data'!$B$7:$R$1700,13,0)</f>
        <v>1.9076</v>
      </c>
      <c r="K15" s="66">
        <f t="shared" si="3"/>
        <v>10</v>
      </c>
      <c r="L15" s="65">
        <f>VLOOKUP($A15,'Return Data'!$B$7:$R$1700,17,0)</f>
        <v>-0.48830000000000001</v>
      </c>
      <c r="M15" s="66">
        <f t="shared" si="4"/>
        <v>13</v>
      </c>
      <c r="N15" s="65"/>
      <c r="O15" s="66"/>
      <c r="P15" s="65"/>
      <c r="Q15" s="66"/>
      <c r="R15" s="65">
        <f>VLOOKUP($A15,'Return Data'!$B$7:$R$1700,16,0)</f>
        <v>0.55840000000000001</v>
      </c>
      <c r="S15" s="67">
        <f t="shared" si="5"/>
        <v>20</v>
      </c>
    </row>
    <row r="16" spans="1:20" x14ac:dyDescent="0.3">
      <c r="A16" s="63" t="s">
        <v>855</v>
      </c>
      <c r="B16" s="64">
        <f>VLOOKUP($A16,'Return Data'!$B$7:$R$1700,3,0)</f>
        <v>44032</v>
      </c>
      <c r="C16" s="65">
        <f>VLOOKUP($A16,'Return Data'!$B$7:$R$1700,4,0)</f>
        <v>40.049999999999997</v>
      </c>
      <c r="D16" s="65">
        <f>VLOOKUP($A16,'Return Data'!$B$7:$R$1700,10,0)</f>
        <v>19.802600000000002</v>
      </c>
      <c r="E16" s="66">
        <f t="shared" si="0"/>
        <v>2</v>
      </c>
      <c r="F16" s="65">
        <f>VLOOKUP($A16,'Return Data'!$B$7:$R$1700,11,0)</f>
        <v>-6.7953999999999999</v>
      </c>
      <c r="G16" s="66">
        <f t="shared" si="1"/>
        <v>9</v>
      </c>
      <c r="H16" s="65">
        <f>VLOOKUP($A16,'Return Data'!$B$7:$R$1700,12,0)</f>
        <v>0.95789999999999997</v>
      </c>
      <c r="I16" s="66">
        <f t="shared" si="2"/>
        <v>5</v>
      </c>
      <c r="J16" s="65">
        <f>VLOOKUP($A16,'Return Data'!$B$7:$R$1700,13,0)</f>
        <v>6.601</v>
      </c>
      <c r="K16" s="66">
        <f t="shared" si="3"/>
        <v>3</v>
      </c>
      <c r="L16" s="65">
        <f>VLOOKUP($A16,'Return Data'!$B$7:$R$1700,17,0)</f>
        <v>-2.0190999999999999</v>
      </c>
      <c r="M16" s="66">
        <f t="shared" si="4"/>
        <v>14</v>
      </c>
      <c r="N16" s="65">
        <f>VLOOKUP($A16,'Return Data'!$B$7:$R$1700,14,0)</f>
        <v>1.6067</v>
      </c>
      <c r="O16" s="66">
        <f>RANK(N16,N$8:N$29,0)</f>
        <v>11</v>
      </c>
      <c r="P16" s="65">
        <f>VLOOKUP($A16,'Return Data'!$B$7:$R$1700,15,0)</f>
        <v>6.8280000000000003</v>
      </c>
      <c r="Q16" s="66">
        <f>RANK(P16,P$8:P$29,0)</f>
        <v>8</v>
      </c>
      <c r="R16" s="65">
        <f>VLOOKUP($A16,'Return Data'!$B$7:$R$1700,16,0)</f>
        <v>9.6428999999999991</v>
      </c>
      <c r="S16" s="67">
        <f t="shared" si="5"/>
        <v>15</v>
      </c>
    </row>
    <row r="17" spans="1:19" x14ac:dyDescent="0.3">
      <c r="A17" s="63" t="s">
        <v>857</v>
      </c>
      <c r="B17" s="64">
        <f>VLOOKUP($A17,'Return Data'!$B$7:$R$1700,3,0)</f>
        <v>44032</v>
      </c>
      <c r="C17" s="65">
        <f>VLOOKUP($A17,'Return Data'!$B$7:$R$1700,4,0)</f>
        <v>18.710599999999999</v>
      </c>
      <c r="D17" s="65">
        <f>VLOOKUP($A17,'Return Data'!$B$7:$R$1700,10,0)</f>
        <v>16.618400000000001</v>
      </c>
      <c r="E17" s="66">
        <f t="shared" si="0"/>
        <v>7</v>
      </c>
      <c r="F17" s="65">
        <f>VLOOKUP($A17,'Return Data'!$B$7:$R$1700,11,0)</f>
        <v>-5.5682999999999998</v>
      </c>
      <c r="G17" s="66">
        <f t="shared" si="1"/>
        <v>6</v>
      </c>
      <c r="H17" s="65">
        <f>VLOOKUP($A17,'Return Data'!$B$7:$R$1700,12,0)</f>
        <v>2.6459000000000001</v>
      </c>
      <c r="I17" s="66">
        <f t="shared" si="2"/>
        <v>2</v>
      </c>
      <c r="J17" s="65">
        <f>VLOOKUP($A17,'Return Data'!$B$7:$R$1700,13,0)</f>
        <v>8.5313999999999997</v>
      </c>
      <c r="K17" s="66">
        <f t="shared" si="3"/>
        <v>2</v>
      </c>
      <c r="L17" s="65">
        <f>VLOOKUP($A17,'Return Data'!$B$7:$R$1700,17,0)</f>
        <v>10.6028</v>
      </c>
      <c r="M17" s="66">
        <f t="shared" si="4"/>
        <v>1</v>
      </c>
      <c r="N17" s="65">
        <f>VLOOKUP($A17,'Return Data'!$B$7:$R$1700,14,0)</f>
        <v>7.8135000000000003</v>
      </c>
      <c r="O17" s="66">
        <f>RANK(N17,N$8:N$29,0)</f>
        <v>1</v>
      </c>
      <c r="P17" s="65">
        <f>VLOOKUP($A17,'Return Data'!$B$7:$R$1700,15,0)</f>
        <v>10.7125</v>
      </c>
      <c r="Q17" s="66">
        <f>RANK(P17,P$8:P$29,0)</f>
        <v>1</v>
      </c>
      <c r="R17" s="65">
        <f>VLOOKUP($A17,'Return Data'!$B$7:$R$1700,16,0)</f>
        <v>11.5624</v>
      </c>
      <c r="S17" s="67">
        <f t="shared" si="5"/>
        <v>9</v>
      </c>
    </row>
    <row r="18" spans="1:19" x14ac:dyDescent="0.3">
      <c r="A18" s="63" t="s">
        <v>860</v>
      </c>
      <c r="B18" s="64">
        <f>VLOOKUP($A18,'Return Data'!$B$7:$R$1700,3,0)</f>
        <v>44032</v>
      </c>
      <c r="C18" s="65">
        <f>VLOOKUP($A18,'Return Data'!$B$7:$R$1700,4,0)</f>
        <v>8.7053999999999991</v>
      </c>
      <c r="D18" s="65">
        <f>VLOOKUP($A18,'Return Data'!$B$7:$R$1700,10,0)</f>
        <v>10.8742</v>
      </c>
      <c r="E18" s="66">
        <f t="shared" si="0"/>
        <v>22</v>
      </c>
      <c r="F18" s="65">
        <f>VLOOKUP($A18,'Return Data'!$B$7:$R$1700,11,0)</f>
        <v>-16.558199999999999</v>
      </c>
      <c r="G18" s="66">
        <f t="shared" si="1"/>
        <v>22</v>
      </c>
      <c r="H18" s="65">
        <f>VLOOKUP($A18,'Return Data'!$B$7:$R$1700,12,0)</f>
        <v>-14.8325</v>
      </c>
      <c r="I18" s="66">
        <f t="shared" si="2"/>
        <v>21</v>
      </c>
      <c r="J18" s="65">
        <f>VLOOKUP($A18,'Return Data'!$B$7:$R$1700,13,0)</f>
        <v>-4.5628000000000002</v>
      </c>
      <c r="K18" s="66">
        <f t="shared" si="3"/>
        <v>16</v>
      </c>
      <c r="L18" s="65">
        <f>VLOOKUP($A18,'Return Data'!$B$7:$R$1700,17,0)</f>
        <v>-4.7560000000000002</v>
      </c>
      <c r="M18" s="66">
        <f t="shared" si="4"/>
        <v>16</v>
      </c>
      <c r="N18" s="65">
        <f>VLOOKUP($A18,'Return Data'!$B$7:$R$1700,14,0)</f>
        <v>0.4657</v>
      </c>
      <c r="O18" s="66">
        <f>RANK(N18,N$8:N$29,0)</f>
        <v>12</v>
      </c>
      <c r="P18" s="65">
        <f>VLOOKUP($A18,'Return Data'!$B$7:$R$1700,15,0)</f>
        <v>7.1102999999999996</v>
      </c>
      <c r="Q18" s="66">
        <f>RANK(P18,P$8:P$29,0)</f>
        <v>5</v>
      </c>
      <c r="R18" s="65">
        <f>VLOOKUP($A18,'Return Data'!$B$7:$R$1700,16,0)</f>
        <v>11.2706</v>
      </c>
      <c r="S18" s="67">
        <f t="shared" si="5"/>
        <v>11</v>
      </c>
    </row>
    <row r="19" spans="1:19" x14ac:dyDescent="0.3">
      <c r="A19" s="63" t="s">
        <v>861</v>
      </c>
      <c r="B19" s="64">
        <f>VLOOKUP($A19,'Return Data'!$B$7:$R$1700,3,0)</f>
        <v>44032</v>
      </c>
      <c r="C19" s="65">
        <f>VLOOKUP($A19,'Return Data'!$B$7:$R$1700,4,0)</f>
        <v>10.252000000000001</v>
      </c>
      <c r="D19" s="65">
        <f>VLOOKUP($A19,'Return Data'!$B$7:$R$1700,10,0)</f>
        <v>16.288599999999999</v>
      </c>
      <c r="E19" s="66">
        <f t="shared" si="0"/>
        <v>9</v>
      </c>
      <c r="F19" s="65">
        <f>VLOOKUP($A19,'Return Data'!$B$7:$R$1700,11,0)</f>
        <v>-8.7819000000000003</v>
      </c>
      <c r="G19" s="66">
        <f t="shared" si="1"/>
        <v>13</v>
      </c>
      <c r="H19" s="65">
        <f>VLOOKUP($A19,'Return Data'!$B$7:$R$1700,12,0)</f>
        <v>-2.5383</v>
      </c>
      <c r="I19" s="66">
        <f t="shared" si="2"/>
        <v>10</v>
      </c>
      <c r="J19" s="65"/>
      <c r="K19" s="66"/>
      <c r="L19" s="65"/>
      <c r="M19" s="66"/>
      <c r="N19" s="65"/>
      <c r="O19" s="66"/>
      <c r="P19" s="65"/>
      <c r="Q19" s="66"/>
      <c r="R19" s="65">
        <f>VLOOKUP($A19,'Return Data'!$B$7:$R$1700,16,0)</f>
        <v>2.4855</v>
      </c>
      <c r="S19" s="67">
        <f t="shared" si="5"/>
        <v>19</v>
      </c>
    </row>
    <row r="20" spans="1:19" x14ac:dyDescent="0.3">
      <c r="A20" s="63" t="s">
        <v>863</v>
      </c>
      <c r="B20" s="64">
        <f>VLOOKUP($A20,'Return Data'!$B$7:$R$1700,3,0)</f>
        <v>44032</v>
      </c>
      <c r="C20" s="65">
        <f>VLOOKUP($A20,'Return Data'!$B$7:$R$1700,4,0)</f>
        <v>10.9</v>
      </c>
      <c r="D20" s="65">
        <f>VLOOKUP($A20,'Return Data'!$B$7:$R$1700,10,0)</f>
        <v>13.141</v>
      </c>
      <c r="E20" s="66">
        <f t="shared" si="0"/>
        <v>17</v>
      </c>
      <c r="F20" s="65">
        <f>VLOOKUP($A20,'Return Data'!$B$7:$R$1700,11,0)</f>
        <v>-8.4110999999999994</v>
      </c>
      <c r="G20" s="66">
        <f t="shared" si="1"/>
        <v>11</v>
      </c>
      <c r="H20" s="65">
        <f>VLOOKUP($A20,'Return Data'!$B$7:$R$1700,12,0)</f>
        <v>-2.9645000000000001</v>
      </c>
      <c r="I20" s="66">
        <f t="shared" si="2"/>
        <v>12</v>
      </c>
      <c r="J20" s="65">
        <f>VLOOKUP($A20,'Return Data'!$B$7:$R$1700,13,0)</f>
        <v>2.0695000000000001</v>
      </c>
      <c r="K20" s="66">
        <f t="shared" ref="K20:K27" si="6">RANK(J20,J$8:J$29,0)</f>
        <v>9</v>
      </c>
      <c r="L20" s="65"/>
      <c r="M20" s="66"/>
      <c r="N20" s="65"/>
      <c r="O20" s="66"/>
      <c r="P20" s="65"/>
      <c r="Q20" s="66"/>
      <c r="R20" s="65">
        <f>VLOOKUP($A20,'Return Data'!$B$7:$R$1700,16,0)</f>
        <v>5.1786000000000003</v>
      </c>
      <c r="S20" s="67">
        <f t="shared" si="5"/>
        <v>18</v>
      </c>
    </row>
    <row r="21" spans="1:19" x14ac:dyDescent="0.3">
      <c r="A21" s="63" t="s">
        <v>865</v>
      </c>
      <c r="B21" s="64">
        <f>VLOOKUP($A21,'Return Data'!$B$7:$R$1700,3,0)</f>
        <v>44032</v>
      </c>
      <c r="C21" s="65">
        <f>VLOOKUP($A21,'Return Data'!$B$7:$R$1700,4,0)</f>
        <v>11.536</v>
      </c>
      <c r="D21" s="65">
        <f>VLOOKUP($A21,'Return Data'!$B$7:$R$1700,10,0)</f>
        <v>22.048200000000001</v>
      </c>
      <c r="E21" s="66">
        <f t="shared" si="0"/>
        <v>1</v>
      </c>
      <c r="F21" s="65">
        <f>VLOOKUP($A21,'Return Data'!$B$7:$R$1700,11,0)</f>
        <v>-5.5201000000000002</v>
      </c>
      <c r="G21" s="66">
        <f t="shared" si="1"/>
        <v>5</v>
      </c>
      <c r="H21" s="65">
        <f>VLOOKUP($A21,'Return Data'!$B$7:$R$1700,12,0)</f>
        <v>1.1840999999999999</v>
      </c>
      <c r="I21" s="66">
        <f t="shared" si="2"/>
        <v>4</v>
      </c>
      <c r="J21" s="65">
        <f>VLOOKUP($A21,'Return Data'!$B$7:$R$1700,13,0)</f>
        <v>10.1709</v>
      </c>
      <c r="K21" s="66">
        <f t="shared" si="6"/>
        <v>1</v>
      </c>
      <c r="L21" s="65"/>
      <c r="M21" s="66"/>
      <c r="N21" s="65"/>
      <c r="O21" s="66"/>
      <c r="P21" s="65"/>
      <c r="Q21" s="66"/>
      <c r="R21" s="65">
        <f>VLOOKUP($A21,'Return Data'!$B$7:$R$1700,16,0)</f>
        <v>12.8002</v>
      </c>
      <c r="S21" s="67">
        <f t="shared" si="5"/>
        <v>6</v>
      </c>
    </row>
    <row r="22" spans="1:19" x14ac:dyDescent="0.3">
      <c r="A22" s="63" t="s">
        <v>867</v>
      </c>
      <c r="B22" s="64">
        <f>VLOOKUP($A22,'Return Data'!$B$7:$R$1700,3,0)</f>
        <v>44032</v>
      </c>
      <c r="C22" s="65">
        <f>VLOOKUP($A22,'Return Data'!$B$7:$R$1700,4,0)</f>
        <v>24.729299999999999</v>
      </c>
      <c r="D22" s="65">
        <f>VLOOKUP($A22,'Return Data'!$B$7:$R$1700,10,0)</f>
        <v>11.7638</v>
      </c>
      <c r="E22" s="66">
        <f t="shared" si="0"/>
        <v>19</v>
      </c>
      <c r="F22" s="65">
        <f>VLOOKUP($A22,'Return Data'!$B$7:$R$1700,11,0)</f>
        <v>-6.7634999999999996</v>
      </c>
      <c r="G22" s="66">
        <f t="shared" si="1"/>
        <v>8</v>
      </c>
      <c r="H22" s="65">
        <f>VLOOKUP($A22,'Return Data'!$B$7:$R$1700,12,0)</f>
        <v>-2.4478</v>
      </c>
      <c r="I22" s="66">
        <f t="shared" si="2"/>
        <v>9</v>
      </c>
      <c r="J22" s="65">
        <f>VLOOKUP($A22,'Return Data'!$B$7:$R$1700,13,0)</f>
        <v>6.4055999999999997</v>
      </c>
      <c r="K22" s="66">
        <f t="shared" si="6"/>
        <v>5</v>
      </c>
      <c r="L22" s="65">
        <f>VLOOKUP($A22,'Return Data'!$B$7:$R$1700,17,0)</f>
        <v>2.2608000000000001</v>
      </c>
      <c r="M22" s="66">
        <f t="shared" ref="M22:M27" si="7">RANK(L22,L$8:L$29,0)</f>
        <v>4</v>
      </c>
      <c r="N22" s="65">
        <f>VLOOKUP($A22,'Return Data'!$B$7:$R$1700,14,0)</f>
        <v>4.6757999999999997</v>
      </c>
      <c r="O22" s="66">
        <f t="shared" ref="O22:O27" si="8">RANK(N22,N$8:N$29,0)</f>
        <v>6</v>
      </c>
      <c r="P22" s="65">
        <f>VLOOKUP($A22,'Return Data'!$B$7:$R$1700,15,0)</f>
        <v>6.9859999999999998</v>
      </c>
      <c r="Q22" s="66">
        <f t="shared" ref="Q22:Q27" si="9">RANK(P22,P$8:P$29,0)</f>
        <v>7</v>
      </c>
      <c r="R22" s="65">
        <f>VLOOKUP($A22,'Return Data'!$B$7:$R$1700,16,0)</f>
        <v>13.4162</v>
      </c>
      <c r="S22" s="67">
        <f t="shared" si="5"/>
        <v>4</v>
      </c>
    </row>
    <row r="23" spans="1:19" x14ac:dyDescent="0.3">
      <c r="A23" s="63" t="s">
        <v>870</v>
      </c>
      <c r="B23" s="64">
        <f>VLOOKUP($A23,'Return Data'!$B$7:$R$1700,3,0)</f>
        <v>44032</v>
      </c>
      <c r="C23" s="65">
        <f>VLOOKUP($A23,'Return Data'!$B$7:$R$1700,4,0)</f>
        <v>45.305300000000003</v>
      </c>
      <c r="D23" s="65">
        <f>VLOOKUP($A23,'Return Data'!$B$7:$R$1700,10,0)</f>
        <v>17.691400000000002</v>
      </c>
      <c r="E23" s="66">
        <f t="shared" si="0"/>
        <v>5</v>
      </c>
      <c r="F23" s="65">
        <f>VLOOKUP($A23,'Return Data'!$B$7:$R$1700,11,0)</f>
        <v>-11.242000000000001</v>
      </c>
      <c r="G23" s="66">
        <f t="shared" si="1"/>
        <v>18</v>
      </c>
      <c r="H23" s="65">
        <f>VLOOKUP($A23,'Return Data'!$B$7:$R$1700,12,0)</f>
        <v>-4.4413999999999998</v>
      </c>
      <c r="I23" s="66">
        <f t="shared" si="2"/>
        <v>17</v>
      </c>
      <c r="J23" s="65">
        <f>VLOOKUP($A23,'Return Data'!$B$7:$R$1700,13,0)</f>
        <v>-6.1071</v>
      </c>
      <c r="K23" s="66">
        <f t="shared" si="6"/>
        <v>17</v>
      </c>
      <c r="L23" s="65">
        <f>VLOOKUP($A23,'Return Data'!$B$7:$R$1700,17,0)</f>
        <v>-2.2174999999999998</v>
      </c>
      <c r="M23" s="66">
        <f t="shared" si="7"/>
        <v>15</v>
      </c>
      <c r="N23" s="65">
        <f>VLOOKUP($A23,'Return Data'!$B$7:$R$1700,14,0)</f>
        <v>-1.4292</v>
      </c>
      <c r="O23" s="66">
        <f t="shared" si="8"/>
        <v>14</v>
      </c>
      <c r="P23" s="65">
        <f>VLOOKUP($A23,'Return Data'!$B$7:$R$1700,15,0)</f>
        <v>5.2371999999999996</v>
      </c>
      <c r="Q23" s="66">
        <f t="shared" si="9"/>
        <v>12</v>
      </c>
      <c r="R23" s="65">
        <f>VLOOKUP($A23,'Return Data'!$B$7:$R$1700,16,0)</f>
        <v>13.6037</v>
      </c>
      <c r="S23" s="67">
        <f t="shared" si="5"/>
        <v>3</v>
      </c>
    </row>
    <row r="24" spans="1:19" x14ac:dyDescent="0.3">
      <c r="A24" s="63" t="s">
        <v>872</v>
      </c>
      <c r="B24" s="64">
        <f>VLOOKUP($A24,'Return Data'!$B$7:$R$1700,3,0)</f>
        <v>44032</v>
      </c>
      <c r="C24" s="65">
        <f>VLOOKUP($A24,'Return Data'!$B$7:$R$1700,4,0)</f>
        <v>69.63</v>
      </c>
      <c r="D24" s="65">
        <f>VLOOKUP($A24,'Return Data'!$B$7:$R$1700,10,0)</f>
        <v>14.7684</v>
      </c>
      <c r="E24" s="66">
        <f t="shared" si="0"/>
        <v>14</v>
      </c>
      <c r="F24" s="65">
        <f>VLOOKUP($A24,'Return Data'!$B$7:$R$1700,11,0)</f>
        <v>-4.7729999999999997</v>
      </c>
      <c r="G24" s="66">
        <f t="shared" si="1"/>
        <v>3</v>
      </c>
      <c r="H24" s="65">
        <f>VLOOKUP($A24,'Return Data'!$B$7:$R$1700,12,0)</f>
        <v>1.7685</v>
      </c>
      <c r="I24" s="66">
        <f t="shared" si="2"/>
        <v>3</v>
      </c>
      <c r="J24" s="65">
        <f>VLOOKUP($A24,'Return Data'!$B$7:$R$1700,13,0)</f>
        <v>6.5330000000000004</v>
      </c>
      <c r="K24" s="66">
        <f t="shared" si="6"/>
        <v>4</v>
      </c>
      <c r="L24" s="65">
        <f>VLOOKUP($A24,'Return Data'!$B$7:$R$1700,17,0)</f>
        <v>4.0242000000000004</v>
      </c>
      <c r="M24" s="66">
        <f t="shared" si="7"/>
        <v>3</v>
      </c>
      <c r="N24" s="65">
        <f>VLOOKUP($A24,'Return Data'!$B$7:$R$1700,14,0)</f>
        <v>5.1521999999999997</v>
      </c>
      <c r="O24" s="66">
        <f t="shared" si="8"/>
        <v>5</v>
      </c>
      <c r="P24" s="65">
        <f>VLOOKUP($A24,'Return Data'!$B$7:$R$1700,15,0)</f>
        <v>7.4390000000000001</v>
      </c>
      <c r="Q24" s="66">
        <f t="shared" si="9"/>
        <v>4</v>
      </c>
      <c r="R24" s="65">
        <f>VLOOKUP($A24,'Return Data'!$B$7:$R$1700,16,0)</f>
        <v>11.3033</v>
      </c>
      <c r="S24" s="67">
        <f t="shared" si="5"/>
        <v>10</v>
      </c>
    </row>
    <row r="25" spans="1:19" x14ac:dyDescent="0.3">
      <c r="A25" s="63" t="s">
        <v>874</v>
      </c>
      <c r="B25" s="64">
        <f>VLOOKUP($A25,'Return Data'!$B$7:$R$1700,3,0)</f>
        <v>44032</v>
      </c>
      <c r="C25" s="65">
        <f>VLOOKUP($A25,'Return Data'!$B$7:$R$1700,4,0)</f>
        <v>31.462599999999998</v>
      </c>
      <c r="D25" s="65">
        <f>VLOOKUP($A25,'Return Data'!$B$7:$R$1700,10,0)</f>
        <v>16.164200000000001</v>
      </c>
      <c r="E25" s="66">
        <f t="shared" si="0"/>
        <v>11</v>
      </c>
      <c r="F25" s="65">
        <f>VLOOKUP($A25,'Return Data'!$B$7:$R$1700,11,0)</f>
        <v>-3.8123</v>
      </c>
      <c r="G25" s="66">
        <f t="shared" si="1"/>
        <v>2</v>
      </c>
      <c r="H25" s="65">
        <f>VLOOKUP($A25,'Return Data'!$B$7:$R$1700,12,0)</f>
        <v>-1.7684</v>
      </c>
      <c r="I25" s="66">
        <f t="shared" si="2"/>
        <v>7</v>
      </c>
      <c r="J25" s="65">
        <f>VLOOKUP($A25,'Return Data'!$B$7:$R$1700,13,0)</f>
        <v>0.16520000000000001</v>
      </c>
      <c r="K25" s="66">
        <f t="shared" si="6"/>
        <v>13</v>
      </c>
      <c r="L25" s="65">
        <f>VLOOKUP($A25,'Return Data'!$B$7:$R$1700,17,0)</f>
        <v>5.8799999999999998E-2</v>
      </c>
      <c r="M25" s="66">
        <f t="shared" si="7"/>
        <v>12</v>
      </c>
      <c r="N25" s="65">
        <f>VLOOKUP($A25,'Return Data'!$B$7:$R$1700,14,0)</f>
        <v>3.2121</v>
      </c>
      <c r="O25" s="66">
        <f t="shared" si="8"/>
        <v>8</v>
      </c>
      <c r="P25" s="65">
        <f>VLOOKUP($A25,'Return Data'!$B$7:$R$1700,15,0)</f>
        <v>6.6505000000000001</v>
      </c>
      <c r="Q25" s="66">
        <f t="shared" si="9"/>
        <v>9</v>
      </c>
      <c r="R25" s="65">
        <f>VLOOKUP($A25,'Return Data'!$B$7:$R$1700,16,0)</f>
        <v>12.898999999999999</v>
      </c>
      <c r="S25" s="67">
        <f t="shared" si="5"/>
        <v>5</v>
      </c>
    </row>
    <row r="26" spans="1:19" x14ac:dyDescent="0.3">
      <c r="A26" s="63" t="s">
        <v>875</v>
      </c>
      <c r="B26" s="64">
        <f>VLOOKUP($A26,'Return Data'!$B$7:$R$1700,3,0)</f>
        <v>44032</v>
      </c>
      <c r="C26" s="65">
        <f>VLOOKUP($A26,'Return Data'!$B$7:$R$1700,4,0)</f>
        <v>152.06489999999999</v>
      </c>
      <c r="D26" s="65">
        <f>VLOOKUP($A26,'Return Data'!$B$7:$R$1700,10,0)</f>
        <v>11.253</v>
      </c>
      <c r="E26" s="66">
        <f t="shared" si="0"/>
        <v>20</v>
      </c>
      <c r="F26" s="65">
        <f>VLOOKUP($A26,'Return Data'!$B$7:$R$1700,11,0)</f>
        <v>-9.5542999999999996</v>
      </c>
      <c r="G26" s="66">
        <f t="shared" si="1"/>
        <v>16</v>
      </c>
      <c r="H26" s="65">
        <f>VLOOKUP($A26,'Return Data'!$B$7:$R$1700,12,0)</f>
        <v>-3.0798999999999999</v>
      </c>
      <c r="I26" s="66">
        <f t="shared" si="2"/>
        <v>14</v>
      </c>
      <c r="J26" s="65">
        <f>VLOOKUP($A26,'Return Data'!$B$7:$R$1700,13,0)</f>
        <v>1.1943999999999999</v>
      </c>
      <c r="K26" s="66">
        <f t="shared" si="6"/>
        <v>11</v>
      </c>
      <c r="L26" s="65">
        <f>VLOOKUP($A26,'Return Data'!$B$7:$R$1700,17,0)</f>
        <v>4.6398999999999999</v>
      </c>
      <c r="M26" s="66">
        <f t="shared" si="7"/>
        <v>2</v>
      </c>
      <c r="N26" s="65">
        <f>VLOOKUP($A26,'Return Data'!$B$7:$R$1700,14,0)</f>
        <v>7.4253999999999998</v>
      </c>
      <c r="O26" s="66">
        <f t="shared" si="8"/>
        <v>3</v>
      </c>
      <c r="P26" s="65">
        <f>VLOOKUP($A26,'Return Data'!$B$7:$R$1700,15,0)</f>
        <v>10.063800000000001</v>
      </c>
      <c r="Q26" s="66">
        <f t="shared" si="9"/>
        <v>2</v>
      </c>
      <c r="R26" s="65">
        <f>VLOOKUP($A26,'Return Data'!$B$7:$R$1700,16,0)</f>
        <v>12.7424</v>
      </c>
      <c r="S26" s="67">
        <f t="shared" si="5"/>
        <v>7</v>
      </c>
    </row>
    <row r="27" spans="1:19" x14ac:dyDescent="0.3">
      <c r="A27" s="63" t="s">
        <v>878</v>
      </c>
      <c r="B27" s="64">
        <f>VLOOKUP($A27,'Return Data'!$B$7:$R$1700,3,0)</f>
        <v>44032</v>
      </c>
      <c r="C27" s="65">
        <f>VLOOKUP($A27,'Return Data'!$B$7:$R$1700,4,0)</f>
        <v>186.53030000000001</v>
      </c>
      <c r="D27" s="65">
        <f>VLOOKUP($A27,'Return Data'!$B$7:$R$1700,10,0)</f>
        <v>14.0113</v>
      </c>
      <c r="E27" s="66">
        <f t="shared" si="0"/>
        <v>15</v>
      </c>
      <c r="F27" s="65">
        <f>VLOOKUP($A27,'Return Data'!$B$7:$R$1700,11,0)</f>
        <v>-9.0289999999999999</v>
      </c>
      <c r="G27" s="66">
        <f t="shared" si="1"/>
        <v>14</v>
      </c>
      <c r="H27" s="65">
        <f>VLOOKUP($A27,'Return Data'!$B$7:$R$1700,12,0)</f>
        <v>-3.9782000000000002</v>
      </c>
      <c r="I27" s="66">
        <f t="shared" si="2"/>
        <v>15</v>
      </c>
      <c r="J27" s="65">
        <f>VLOOKUP($A27,'Return Data'!$B$7:$R$1700,13,0)</f>
        <v>-0.43469999999999998</v>
      </c>
      <c r="K27" s="66">
        <f t="shared" si="6"/>
        <v>14</v>
      </c>
      <c r="L27" s="65">
        <f>VLOOKUP($A27,'Return Data'!$B$7:$R$1700,17,0)</f>
        <v>2.0426000000000002</v>
      </c>
      <c r="M27" s="66">
        <f t="shared" si="7"/>
        <v>6</v>
      </c>
      <c r="N27" s="65">
        <f>VLOOKUP($A27,'Return Data'!$B$7:$R$1700,14,0)</f>
        <v>5.8746</v>
      </c>
      <c r="O27" s="66">
        <f t="shared" si="8"/>
        <v>4</v>
      </c>
      <c r="P27" s="65">
        <f>VLOOKUP($A27,'Return Data'!$B$7:$R$1700,15,0)</f>
        <v>7.0864000000000003</v>
      </c>
      <c r="Q27" s="66">
        <f t="shared" si="9"/>
        <v>6</v>
      </c>
      <c r="R27" s="65">
        <f>VLOOKUP($A27,'Return Data'!$B$7:$R$1700,16,0)</f>
        <v>9.9093999999999998</v>
      </c>
      <c r="S27" s="67">
        <f t="shared" si="5"/>
        <v>14</v>
      </c>
    </row>
    <row r="28" spans="1:19" x14ac:dyDescent="0.3">
      <c r="A28" s="63" t="s">
        <v>879</v>
      </c>
      <c r="B28" s="64">
        <f>VLOOKUP($A28,'Return Data'!$B$7:$R$1700,3,0)</f>
        <v>44032</v>
      </c>
      <c r="C28" s="65">
        <f>VLOOKUP($A28,'Return Data'!$B$7:$R$1700,4,0)</f>
        <v>9.0661000000000005</v>
      </c>
      <c r="D28" s="65">
        <f>VLOOKUP($A28,'Return Data'!$B$7:$R$1700,10,0)</f>
        <v>16.2425</v>
      </c>
      <c r="E28" s="66">
        <f t="shared" si="0"/>
        <v>10</v>
      </c>
      <c r="F28" s="65">
        <f>VLOOKUP($A28,'Return Data'!$B$7:$R$1700,11,0)</f>
        <v>-10.67</v>
      </c>
      <c r="G28" s="66">
        <f t="shared" si="1"/>
        <v>17</v>
      </c>
      <c r="H28" s="65"/>
      <c r="I28" s="66"/>
      <c r="J28" s="65"/>
      <c r="K28" s="66"/>
      <c r="L28" s="65"/>
      <c r="M28" s="66"/>
      <c r="N28" s="65"/>
      <c r="O28" s="66"/>
      <c r="P28" s="65"/>
      <c r="Q28" s="66"/>
      <c r="R28" s="65">
        <f>VLOOKUP($A28,'Return Data'!$B$7:$R$1700,16,0)</f>
        <v>-9.3390000000000004</v>
      </c>
      <c r="S28" s="67">
        <f t="shared" si="5"/>
        <v>22</v>
      </c>
    </row>
    <row r="29" spans="1:19" x14ac:dyDescent="0.3">
      <c r="A29" s="63" t="s">
        <v>881</v>
      </c>
      <c r="B29" s="64">
        <f>VLOOKUP($A29,'Return Data'!$B$7:$R$1700,3,0)</f>
        <v>44032</v>
      </c>
      <c r="C29" s="65">
        <f>VLOOKUP($A29,'Return Data'!$B$7:$R$1700,4,0)</f>
        <v>10.84</v>
      </c>
      <c r="D29" s="65">
        <f>VLOOKUP($A29,'Return Data'!$B$7:$R$1700,10,0)</f>
        <v>16.433900000000001</v>
      </c>
      <c r="E29" s="66">
        <f t="shared" si="0"/>
        <v>8</v>
      </c>
      <c r="F29" s="65">
        <f>VLOOKUP($A29,'Return Data'!$B$7:$R$1700,11,0)</f>
        <v>-4.9955999999999996</v>
      </c>
      <c r="G29" s="66">
        <f t="shared" si="1"/>
        <v>4</v>
      </c>
      <c r="H29" s="65">
        <f>VLOOKUP($A29,'Return Data'!$B$7:$R$1700,12,0)</f>
        <v>0.37040000000000001</v>
      </c>
      <c r="I29" s="66">
        <f>RANK(H29,H$8:H$29,0)</f>
        <v>6</v>
      </c>
      <c r="J29" s="65"/>
      <c r="K29" s="66"/>
      <c r="L29" s="65"/>
      <c r="M29" s="66"/>
      <c r="N29" s="65"/>
      <c r="O29" s="66"/>
      <c r="P29" s="65"/>
      <c r="Q29" s="66"/>
      <c r="R29" s="65">
        <f>VLOOKUP($A29,'Return Data'!$B$7:$R$1700,16,0)</f>
        <v>8.4</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15.442913636363636</v>
      </c>
      <c r="E31" s="74"/>
      <c r="F31" s="75">
        <f>AVERAGE(F8:F29)</f>
        <v>-8.4590409090909091</v>
      </c>
      <c r="G31" s="74"/>
      <c r="H31" s="75">
        <f>AVERAGE(H8:H29)</f>
        <v>-3.0676952380952374</v>
      </c>
      <c r="I31" s="74"/>
      <c r="J31" s="75">
        <f>AVERAGE(J8:J29)</f>
        <v>0.9024684210526317</v>
      </c>
      <c r="K31" s="74"/>
      <c r="L31" s="75">
        <f>AVERAGE(L8:L29)</f>
        <v>0.91943529411764713</v>
      </c>
      <c r="M31" s="74"/>
      <c r="N31" s="75">
        <f>AVERAGE(N8:N29)</f>
        <v>3.1469533333333337</v>
      </c>
      <c r="O31" s="74"/>
      <c r="P31" s="75">
        <f>AVERAGE(P8:P29)</f>
        <v>6.8590999999999998</v>
      </c>
      <c r="Q31" s="74"/>
      <c r="R31" s="75">
        <f>AVERAGE(R8:R29)</f>
        <v>8.8670000000000027</v>
      </c>
      <c r="S31" s="76"/>
    </row>
    <row r="32" spans="1:19" x14ac:dyDescent="0.3">
      <c r="A32" s="73" t="s">
        <v>28</v>
      </c>
      <c r="B32" s="74"/>
      <c r="C32" s="74"/>
      <c r="D32" s="75">
        <f>MIN(D8:D29)</f>
        <v>10.8742</v>
      </c>
      <c r="E32" s="74"/>
      <c r="F32" s="75">
        <f>MIN(F8:F29)</f>
        <v>-16.558199999999999</v>
      </c>
      <c r="G32" s="74"/>
      <c r="H32" s="75">
        <f>MIN(H8:H29)</f>
        <v>-14.8325</v>
      </c>
      <c r="I32" s="74"/>
      <c r="J32" s="75">
        <f>MIN(J8:J29)</f>
        <v>-12.5398</v>
      </c>
      <c r="K32" s="74"/>
      <c r="L32" s="75">
        <f>MIN(L8:L29)</f>
        <v>-4.7782</v>
      </c>
      <c r="M32" s="74"/>
      <c r="N32" s="75">
        <f>MIN(N8:N29)</f>
        <v>-4.1449999999999996</v>
      </c>
      <c r="O32" s="74"/>
      <c r="P32" s="75">
        <f>MIN(P8:P29)</f>
        <v>2.3698000000000001</v>
      </c>
      <c r="Q32" s="74"/>
      <c r="R32" s="75">
        <f>MIN(R8:R29)</f>
        <v>-9.3390000000000004</v>
      </c>
      <c r="S32" s="76"/>
    </row>
    <row r="33" spans="1:19" ht="15" thickBot="1" x14ac:dyDescent="0.35">
      <c r="A33" s="77" t="s">
        <v>29</v>
      </c>
      <c r="B33" s="78"/>
      <c r="C33" s="78"/>
      <c r="D33" s="79">
        <f>MAX(D8:D29)</f>
        <v>22.048200000000001</v>
      </c>
      <c r="E33" s="78"/>
      <c r="F33" s="79">
        <f>MAX(F8:F29)</f>
        <v>0.62560000000000004</v>
      </c>
      <c r="G33" s="78"/>
      <c r="H33" s="79">
        <f>MAX(H8:H29)</f>
        <v>3.9418000000000002</v>
      </c>
      <c r="I33" s="78"/>
      <c r="J33" s="79">
        <f>MAX(J8:J29)</f>
        <v>10.1709</v>
      </c>
      <c r="K33" s="78"/>
      <c r="L33" s="79">
        <f>MAX(L8:L29)</f>
        <v>10.6028</v>
      </c>
      <c r="M33" s="78"/>
      <c r="N33" s="79">
        <f>MAX(N8:N29)</f>
        <v>7.8135000000000003</v>
      </c>
      <c r="O33" s="78"/>
      <c r="P33" s="79">
        <f>MAX(P8:P29)</f>
        <v>10.7125</v>
      </c>
      <c r="Q33" s="78"/>
      <c r="R33" s="79">
        <f>MAX(R8:R29)</f>
        <v>14.035399999999999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44032</v>
      </c>
      <c r="C8" s="65">
        <f>VLOOKUP($A8,'Return Data'!$B$7:$R$1700,4,0)</f>
        <v>57.807200000000002</v>
      </c>
      <c r="D8" s="65">
        <f>VLOOKUP($A8,'Return Data'!$B$7:$R$1700,10,0)</f>
        <v>15.418900000000001</v>
      </c>
      <c r="E8" s="66">
        <f t="shared" ref="E8:E29" si="0">RANK(D8,D$8:D$29,0)</f>
        <v>12</v>
      </c>
      <c r="F8" s="65">
        <f>VLOOKUP($A8,'Return Data'!$B$7:$R$1700,11,0)</f>
        <v>-9.7843999999999998</v>
      </c>
      <c r="G8" s="66">
        <f t="shared" ref="G8:G29" si="1">RANK(F8,F$8:F$29,0)</f>
        <v>15</v>
      </c>
      <c r="H8" s="65">
        <f>VLOOKUP($A8,'Return Data'!$B$7:$R$1700,12,0)</f>
        <v>-3.6326999999999998</v>
      </c>
      <c r="I8" s="66">
        <f t="shared" ref="I8:I27" si="2">RANK(H8,H$8:H$29,0)</f>
        <v>10</v>
      </c>
      <c r="J8" s="65">
        <f>VLOOKUP($A8,'Return Data'!$B$7:$R$1700,13,0)</f>
        <v>-2.7725</v>
      </c>
      <c r="K8" s="66">
        <f t="shared" ref="K8:K18" si="3">RANK(J8,J$8:J$29,0)</f>
        <v>15</v>
      </c>
      <c r="L8" s="65">
        <f>VLOOKUP($A8,'Return Data'!$B$7:$R$1700,17,0)</f>
        <v>1.1939</v>
      </c>
      <c r="M8" s="66">
        <f t="shared" ref="M8:M18" si="4">RANK(L8,L$8:L$29,0)</f>
        <v>4</v>
      </c>
      <c r="N8" s="65">
        <f>VLOOKUP($A8,'Return Data'!$B$7:$R$1700,14,0)</f>
        <v>1.7270000000000001</v>
      </c>
      <c r="O8" s="66">
        <f>RANK(N8,N$8:N$29,0)</f>
        <v>10</v>
      </c>
      <c r="P8" s="65">
        <f>VLOOKUP($A8,'Return Data'!$B$7:$R$1700,15,0)</f>
        <v>5.2717000000000001</v>
      </c>
      <c r="Q8" s="66">
        <f>RANK(P8,P$8:P$29,0)</f>
        <v>9</v>
      </c>
      <c r="R8" s="65">
        <f>VLOOKUP($A8,'Return Data'!$B$7:$R$1700,16,0)</f>
        <v>12.6333</v>
      </c>
      <c r="S8" s="67">
        <f t="shared" ref="S8:S29" si="5">RANK(R8,R$8:R$29,0)</f>
        <v>6</v>
      </c>
    </row>
    <row r="9" spans="1:20" x14ac:dyDescent="0.3">
      <c r="A9" s="63" t="s">
        <v>841</v>
      </c>
      <c r="B9" s="64">
        <f>VLOOKUP($A9,'Return Data'!$B$7:$R$1700,3,0)</f>
        <v>44032</v>
      </c>
      <c r="C9" s="65">
        <f>VLOOKUP($A9,'Return Data'!$B$7:$R$1700,4,0)</f>
        <v>28.33</v>
      </c>
      <c r="D9" s="65">
        <f>VLOOKUP($A9,'Return Data'!$B$7:$R$1700,10,0)</f>
        <v>14.835800000000001</v>
      </c>
      <c r="E9" s="66">
        <f t="shared" si="0"/>
        <v>13</v>
      </c>
      <c r="F9" s="65">
        <f>VLOOKUP($A9,'Return Data'!$B$7:$R$1700,11,0)</f>
        <v>-9.2278000000000002</v>
      </c>
      <c r="G9" s="66">
        <f t="shared" si="1"/>
        <v>12</v>
      </c>
      <c r="H9" s="65">
        <f>VLOOKUP($A9,'Return Data'!$B$7:$R$1700,12,0)</f>
        <v>-5.2824999999999998</v>
      </c>
      <c r="I9" s="66">
        <f t="shared" si="2"/>
        <v>17</v>
      </c>
      <c r="J9" s="65">
        <f>VLOOKUP($A9,'Return Data'!$B$7:$R$1700,13,0)</f>
        <v>2.7938999999999998</v>
      </c>
      <c r="K9" s="66">
        <f t="shared" si="3"/>
        <v>6</v>
      </c>
      <c r="L9" s="65">
        <f>VLOOKUP($A9,'Return Data'!$B$7:$R$1700,17,0)</f>
        <v>-0.86980000000000002</v>
      </c>
      <c r="M9" s="66">
        <f t="shared" si="4"/>
        <v>10</v>
      </c>
      <c r="N9" s="65">
        <f>VLOOKUP($A9,'Return Data'!$B$7:$R$1700,14,0)</f>
        <v>6.1228999999999996</v>
      </c>
      <c r="O9" s="66">
        <f>RANK(N9,N$8:N$29,0)</f>
        <v>3</v>
      </c>
      <c r="P9" s="65">
        <f>VLOOKUP($A9,'Return Data'!$B$7:$R$1700,15,0)</f>
        <v>8.6994000000000007</v>
      </c>
      <c r="Q9" s="66">
        <f>RANK(P9,P$8:P$29,0)</f>
        <v>3</v>
      </c>
      <c r="R9" s="65">
        <f>VLOOKUP($A9,'Return Data'!$B$7:$R$1700,16,0)</f>
        <v>13.786099999999999</v>
      </c>
      <c r="S9" s="67">
        <f t="shared" si="5"/>
        <v>3</v>
      </c>
    </row>
    <row r="10" spans="1:20" x14ac:dyDescent="0.3">
      <c r="A10" s="63" t="s">
        <v>843</v>
      </c>
      <c r="B10" s="64">
        <f>VLOOKUP($A10,'Return Data'!$B$7:$R$1700,3,0)</f>
        <v>44032</v>
      </c>
      <c r="C10" s="65">
        <f>VLOOKUP($A10,'Return Data'!$B$7:$R$1700,4,0)</f>
        <v>9.5299999999999994</v>
      </c>
      <c r="D10" s="65">
        <f>VLOOKUP($A10,'Return Data'!$B$7:$R$1700,10,0)</f>
        <v>13.6282</v>
      </c>
      <c r="E10" s="66">
        <f t="shared" si="0"/>
        <v>16</v>
      </c>
      <c r="F10" s="65">
        <f>VLOOKUP($A10,'Return Data'!$B$7:$R$1700,11,0)</f>
        <v>-8.5500000000000007</v>
      </c>
      <c r="G10" s="66">
        <f t="shared" si="1"/>
        <v>10</v>
      </c>
      <c r="H10" s="65">
        <f>VLOOKUP($A10,'Return Data'!$B$7:$R$1700,12,0)</f>
        <v>-3.6789999999999998</v>
      </c>
      <c r="I10" s="66">
        <f t="shared" si="2"/>
        <v>11</v>
      </c>
      <c r="J10" s="65">
        <f>VLOOKUP($A10,'Return Data'!$B$7:$R$1700,13,0)</f>
        <v>0.80389999999999995</v>
      </c>
      <c r="K10" s="66">
        <f t="shared" si="3"/>
        <v>10</v>
      </c>
      <c r="L10" s="65">
        <f>VLOOKUP($A10,'Return Data'!$B$7:$R$1700,17,0)</f>
        <v>-0.45269999999999999</v>
      </c>
      <c r="M10" s="66">
        <f t="shared" si="4"/>
        <v>9</v>
      </c>
      <c r="N10" s="65"/>
      <c r="O10" s="66"/>
      <c r="P10" s="65"/>
      <c r="Q10" s="66"/>
      <c r="R10" s="65">
        <f>VLOOKUP($A10,'Return Data'!$B$7:$R$1700,16,0)</f>
        <v>-1.7112000000000001</v>
      </c>
      <c r="S10" s="67">
        <f t="shared" si="5"/>
        <v>20</v>
      </c>
    </row>
    <row r="11" spans="1:20" x14ac:dyDescent="0.3">
      <c r="A11" s="63" t="s">
        <v>845</v>
      </c>
      <c r="B11" s="64">
        <f>VLOOKUP($A11,'Return Data'!$B$7:$R$1700,3,0)</f>
        <v>44032</v>
      </c>
      <c r="C11" s="65">
        <f>VLOOKUP($A11,'Return Data'!$B$7:$R$1700,4,0)</f>
        <v>22.709</v>
      </c>
      <c r="D11" s="65">
        <f>VLOOKUP($A11,'Return Data'!$B$7:$R$1700,10,0)</f>
        <v>18.0547</v>
      </c>
      <c r="E11" s="66">
        <f t="shared" si="0"/>
        <v>3</v>
      </c>
      <c r="F11" s="65">
        <f>VLOOKUP($A11,'Return Data'!$B$7:$R$1700,11,0)</f>
        <v>-13.039</v>
      </c>
      <c r="G11" s="66">
        <f t="shared" si="1"/>
        <v>19</v>
      </c>
      <c r="H11" s="65">
        <f>VLOOKUP($A11,'Return Data'!$B$7:$R$1700,12,0)</f>
        <v>-6.3468999999999998</v>
      </c>
      <c r="I11" s="66">
        <f t="shared" si="2"/>
        <v>18</v>
      </c>
      <c r="J11" s="65">
        <f>VLOOKUP($A11,'Return Data'!$B$7:$R$1700,13,0)</f>
        <v>-0.20649999999999999</v>
      </c>
      <c r="K11" s="66">
        <f t="shared" si="3"/>
        <v>12</v>
      </c>
      <c r="L11" s="65">
        <f>VLOOKUP($A11,'Return Data'!$B$7:$R$1700,17,0)</f>
        <v>-1.32E-2</v>
      </c>
      <c r="M11" s="66">
        <f t="shared" si="4"/>
        <v>8</v>
      </c>
      <c r="N11" s="65">
        <f>VLOOKUP($A11,'Return Data'!$B$7:$R$1700,14,0)</f>
        <v>1.7693000000000001</v>
      </c>
      <c r="O11" s="66">
        <f>RANK(N11,N$8:N$29,0)</f>
        <v>9</v>
      </c>
      <c r="P11" s="65">
        <f>VLOOKUP($A11,'Return Data'!$B$7:$R$1700,15,0)</f>
        <v>4.1534000000000004</v>
      </c>
      <c r="Q11" s="66">
        <f>RANK(P11,P$8:P$29,0)</f>
        <v>13</v>
      </c>
      <c r="R11" s="65">
        <f>VLOOKUP($A11,'Return Data'!$B$7:$R$1700,16,0)</f>
        <v>8.4438999999999993</v>
      </c>
      <c r="S11" s="67">
        <f t="shared" si="5"/>
        <v>15</v>
      </c>
    </row>
    <row r="12" spans="1:20" x14ac:dyDescent="0.3">
      <c r="A12" s="63" t="s">
        <v>846</v>
      </c>
      <c r="B12" s="64">
        <f>VLOOKUP($A12,'Return Data'!$B$7:$R$1700,3,0)</f>
        <v>44032</v>
      </c>
      <c r="C12" s="65">
        <f>VLOOKUP($A12,'Return Data'!$B$7:$R$1700,4,0)</f>
        <v>36.442700000000002</v>
      </c>
      <c r="D12" s="65">
        <f>VLOOKUP($A12,'Return Data'!$B$7:$R$1700,10,0)</f>
        <v>11.0185</v>
      </c>
      <c r="E12" s="66">
        <f t="shared" si="0"/>
        <v>20</v>
      </c>
      <c r="F12" s="65">
        <f>VLOOKUP($A12,'Return Data'!$B$7:$R$1700,11,0)</f>
        <v>-14.3613</v>
      </c>
      <c r="G12" s="66">
        <f t="shared" si="1"/>
        <v>20</v>
      </c>
      <c r="H12" s="65">
        <f>VLOOKUP($A12,'Return Data'!$B$7:$R$1700,12,0)</f>
        <v>-9.2436000000000007</v>
      </c>
      <c r="I12" s="66">
        <f t="shared" si="2"/>
        <v>19</v>
      </c>
      <c r="J12" s="65">
        <f>VLOOKUP($A12,'Return Data'!$B$7:$R$1700,13,0)</f>
        <v>-11.5219</v>
      </c>
      <c r="K12" s="66">
        <f t="shared" si="3"/>
        <v>18</v>
      </c>
      <c r="L12" s="65">
        <f>VLOOKUP($A12,'Return Data'!$B$7:$R$1700,17,0)</f>
        <v>-0.88580000000000003</v>
      </c>
      <c r="M12" s="66">
        <f t="shared" si="4"/>
        <v>11</v>
      </c>
      <c r="N12" s="65">
        <f>VLOOKUP($A12,'Return Data'!$B$7:$R$1700,14,0)</f>
        <v>-0.94779999999999998</v>
      </c>
      <c r="O12" s="66">
        <f>RANK(N12,N$8:N$29,0)</f>
        <v>13</v>
      </c>
      <c r="P12" s="65">
        <f>VLOOKUP($A12,'Return Data'!$B$7:$R$1700,15,0)</f>
        <v>3.4262999999999999</v>
      </c>
      <c r="Q12" s="66">
        <f>RANK(P12,P$8:P$29,0)</f>
        <v>14</v>
      </c>
      <c r="R12" s="65">
        <f>VLOOKUP($A12,'Return Data'!$B$7:$R$1700,16,0)</f>
        <v>10.4636</v>
      </c>
      <c r="S12" s="67">
        <f t="shared" si="5"/>
        <v>10</v>
      </c>
    </row>
    <row r="13" spans="1:20" x14ac:dyDescent="0.3">
      <c r="A13" s="63" t="s">
        <v>848</v>
      </c>
      <c r="B13" s="64">
        <f>VLOOKUP($A13,'Return Data'!$B$7:$R$1700,3,0)</f>
        <v>44032</v>
      </c>
      <c r="C13" s="65">
        <f>VLOOKUP($A13,'Return Data'!$B$7:$R$1700,4,0)</f>
        <v>66.087999999999994</v>
      </c>
      <c r="D13" s="65">
        <f>VLOOKUP($A13,'Return Data'!$B$7:$R$1700,10,0)</f>
        <v>12.812799999999999</v>
      </c>
      <c r="E13" s="66">
        <f t="shared" si="0"/>
        <v>18</v>
      </c>
      <c r="F13" s="65">
        <f>VLOOKUP($A13,'Return Data'!$B$7:$R$1700,11,0)</f>
        <v>-15.7524</v>
      </c>
      <c r="G13" s="66">
        <f t="shared" si="1"/>
        <v>21</v>
      </c>
      <c r="H13" s="65">
        <f>VLOOKUP($A13,'Return Data'!$B$7:$R$1700,12,0)</f>
        <v>-13.146100000000001</v>
      </c>
      <c r="I13" s="66">
        <f t="shared" si="2"/>
        <v>20</v>
      </c>
      <c r="J13" s="65">
        <f>VLOOKUP($A13,'Return Data'!$B$7:$R$1700,13,0)</f>
        <v>-13.3283</v>
      </c>
      <c r="K13" s="66">
        <f t="shared" si="3"/>
        <v>19</v>
      </c>
      <c r="L13" s="65">
        <f>VLOOKUP($A13,'Return Data'!$B$7:$R$1700,17,0)</f>
        <v>-5.6195000000000004</v>
      </c>
      <c r="M13" s="66">
        <f t="shared" si="4"/>
        <v>16</v>
      </c>
      <c r="N13" s="65">
        <f>VLOOKUP($A13,'Return Data'!$B$7:$R$1700,14,0)</f>
        <v>-5.0518000000000001</v>
      </c>
      <c r="O13" s="66">
        <f>RANK(N13,N$8:N$29,0)</f>
        <v>15</v>
      </c>
      <c r="P13" s="65">
        <f>VLOOKUP($A13,'Return Data'!$B$7:$R$1700,15,0)</f>
        <v>1.3299000000000001</v>
      </c>
      <c r="Q13" s="66">
        <f>RANK(P13,P$8:P$29,0)</f>
        <v>15</v>
      </c>
      <c r="R13" s="65">
        <f>VLOOKUP($A13,'Return Data'!$B$7:$R$1700,16,0)</f>
        <v>12.653600000000001</v>
      </c>
      <c r="S13" s="67">
        <f t="shared" si="5"/>
        <v>5</v>
      </c>
    </row>
    <row r="14" spans="1:20" x14ac:dyDescent="0.3">
      <c r="A14" s="63" t="s">
        <v>851</v>
      </c>
      <c r="B14" s="64">
        <f>VLOOKUP($A14,'Return Data'!$B$7:$R$1700,3,0)</f>
        <v>44032</v>
      </c>
      <c r="C14" s="65">
        <f>VLOOKUP($A14,'Return Data'!$B$7:$R$1700,4,0)</f>
        <v>29.84</v>
      </c>
      <c r="D14" s="65">
        <f>VLOOKUP($A14,'Return Data'!$B$7:$R$1700,10,0)</f>
        <v>17.851500000000001</v>
      </c>
      <c r="E14" s="66">
        <f t="shared" si="0"/>
        <v>4</v>
      </c>
      <c r="F14" s="65">
        <f>VLOOKUP($A14,'Return Data'!$B$7:$R$1700,11,0)</f>
        <v>0.10059999999999999</v>
      </c>
      <c r="G14" s="66">
        <f t="shared" si="1"/>
        <v>1</v>
      </c>
      <c r="H14" s="65">
        <f>VLOOKUP($A14,'Return Data'!$B$7:$R$1700,12,0)</f>
        <v>3.1455000000000002</v>
      </c>
      <c r="I14" s="66">
        <f t="shared" si="2"/>
        <v>1</v>
      </c>
      <c r="J14" s="65">
        <f>VLOOKUP($A14,'Return Data'!$B$7:$R$1700,13,0)</f>
        <v>1.7387999999999999</v>
      </c>
      <c r="K14" s="66">
        <f t="shared" si="3"/>
        <v>7</v>
      </c>
      <c r="L14" s="65">
        <f>VLOOKUP($A14,'Return Data'!$B$7:$R$1700,17,0)</f>
        <v>0.74450000000000005</v>
      </c>
      <c r="M14" s="66">
        <f t="shared" si="4"/>
        <v>7</v>
      </c>
      <c r="N14" s="65">
        <f>VLOOKUP($A14,'Return Data'!$B$7:$R$1700,14,0)</f>
        <v>2.5093000000000001</v>
      </c>
      <c r="O14" s="66">
        <f>RANK(N14,N$8:N$29,0)</f>
        <v>7</v>
      </c>
      <c r="P14" s="65">
        <f>VLOOKUP($A14,'Return Data'!$B$7:$R$1700,15,0)</f>
        <v>5.1661000000000001</v>
      </c>
      <c r="Q14" s="66">
        <f>RANK(P14,P$8:P$29,0)</f>
        <v>10</v>
      </c>
      <c r="R14" s="65">
        <f>VLOOKUP($A14,'Return Data'!$B$7:$R$1700,16,0)</f>
        <v>10.298500000000001</v>
      </c>
      <c r="S14" s="67">
        <f t="shared" si="5"/>
        <v>11</v>
      </c>
    </row>
    <row r="15" spans="1:20" x14ac:dyDescent="0.3">
      <c r="A15" s="63" t="s">
        <v>854</v>
      </c>
      <c r="B15" s="64">
        <f>VLOOKUP($A15,'Return Data'!$B$7:$R$1700,3,0)</f>
        <v>44032</v>
      </c>
      <c r="C15" s="65">
        <f>VLOOKUP($A15,'Return Data'!$B$7:$R$1700,4,0)</f>
        <v>9.66</v>
      </c>
      <c r="D15" s="65">
        <f>VLOOKUP($A15,'Return Data'!$B$7:$R$1700,10,0)</f>
        <v>16.3855</v>
      </c>
      <c r="E15" s="66">
        <f t="shared" si="0"/>
        <v>6</v>
      </c>
      <c r="F15" s="65">
        <f>VLOOKUP($A15,'Return Data'!$B$7:$R$1700,11,0)</f>
        <v>-6.8467000000000002</v>
      </c>
      <c r="G15" s="66">
        <f t="shared" si="1"/>
        <v>7</v>
      </c>
      <c r="H15" s="65">
        <f>VLOOKUP($A15,'Return Data'!$B$7:$R$1700,12,0)</f>
        <v>-3.1093000000000002</v>
      </c>
      <c r="I15" s="66">
        <f t="shared" si="2"/>
        <v>8</v>
      </c>
      <c r="J15" s="65">
        <f>VLOOKUP($A15,'Return Data'!$B$7:$R$1700,13,0)</f>
        <v>0.94040000000000001</v>
      </c>
      <c r="K15" s="66">
        <f t="shared" si="3"/>
        <v>8</v>
      </c>
      <c r="L15" s="65">
        <f>VLOOKUP($A15,'Return Data'!$B$7:$R$1700,17,0)</f>
        <v>-2.0541</v>
      </c>
      <c r="M15" s="66">
        <f t="shared" si="4"/>
        <v>13</v>
      </c>
      <c r="N15" s="65"/>
      <c r="O15" s="66"/>
      <c r="P15" s="65"/>
      <c r="Q15" s="66"/>
      <c r="R15" s="65">
        <f>VLOOKUP($A15,'Return Data'!$B$7:$R$1700,16,0)</f>
        <v>-1.2853000000000001</v>
      </c>
      <c r="S15" s="67">
        <f t="shared" si="5"/>
        <v>19</v>
      </c>
    </row>
    <row r="16" spans="1:20" x14ac:dyDescent="0.3">
      <c r="A16" s="63" t="s">
        <v>856</v>
      </c>
      <c r="B16" s="64">
        <f>VLOOKUP($A16,'Return Data'!$B$7:$R$1700,3,0)</f>
        <v>44032</v>
      </c>
      <c r="C16" s="65">
        <f>VLOOKUP($A16,'Return Data'!$B$7:$R$1700,4,0)</f>
        <v>36.33</v>
      </c>
      <c r="D16" s="65">
        <f>VLOOKUP($A16,'Return Data'!$B$7:$R$1700,10,0)</f>
        <v>19.3888</v>
      </c>
      <c r="E16" s="66">
        <f t="shared" si="0"/>
        <v>2</v>
      </c>
      <c r="F16" s="65">
        <f>VLOOKUP($A16,'Return Data'!$B$7:$R$1700,11,0)</f>
        <v>-7.4158999999999997</v>
      </c>
      <c r="G16" s="66">
        <f t="shared" si="1"/>
        <v>9</v>
      </c>
      <c r="H16" s="65">
        <f>VLOOKUP($A16,'Return Data'!$B$7:$R$1700,12,0)</f>
        <v>-5.5E-2</v>
      </c>
      <c r="I16" s="66">
        <f t="shared" si="2"/>
        <v>4</v>
      </c>
      <c r="J16" s="65">
        <f>VLOOKUP($A16,'Return Data'!$B$7:$R$1700,13,0)</f>
        <v>5.1824000000000003</v>
      </c>
      <c r="K16" s="66">
        <f t="shared" si="3"/>
        <v>4</v>
      </c>
      <c r="L16" s="65">
        <f>VLOOKUP($A16,'Return Data'!$B$7:$R$1700,17,0)</f>
        <v>-3.3429000000000002</v>
      </c>
      <c r="M16" s="66">
        <f t="shared" si="4"/>
        <v>15</v>
      </c>
      <c r="N16" s="65">
        <f>VLOOKUP($A16,'Return Data'!$B$7:$R$1700,14,0)</f>
        <v>4.6100000000000002E-2</v>
      </c>
      <c r="O16" s="66">
        <f>RANK(N16,N$8:N$29,0)</f>
        <v>11</v>
      </c>
      <c r="P16" s="65">
        <f>VLOOKUP($A16,'Return Data'!$B$7:$R$1700,15,0)</f>
        <v>5.1605999999999996</v>
      </c>
      <c r="Q16" s="66">
        <f>RANK(P16,P$8:P$29,0)</f>
        <v>11</v>
      </c>
      <c r="R16" s="65">
        <f>VLOOKUP($A16,'Return Data'!$B$7:$R$1700,16,0)</f>
        <v>9.4022000000000006</v>
      </c>
      <c r="S16" s="67">
        <f t="shared" si="5"/>
        <v>14</v>
      </c>
    </row>
    <row r="17" spans="1:19" x14ac:dyDescent="0.3">
      <c r="A17" s="63" t="s">
        <v>858</v>
      </c>
      <c r="B17" s="64">
        <f>VLOOKUP($A17,'Return Data'!$B$7:$R$1700,3,0)</f>
        <v>44032</v>
      </c>
      <c r="C17" s="65">
        <f>VLOOKUP($A17,'Return Data'!$B$7:$R$1700,4,0)</f>
        <v>17.3874</v>
      </c>
      <c r="D17" s="65">
        <f>VLOOKUP($A17,'Return Data'!$B$7:$R$1700,10,0)</f>
        <v>16.218900000000001</v>
      </c>
      <c r="E17" s="66">
        <f t="shared" si="0"/>
        <v>7</v>
      </c>
      <c r="F17" s="65">
        <f>VLOOKUP($A17,'Return Data'!$B$7:$R$1700,11,0)</f>
        <v>-6.2218999999999998</v>
      </c>
      <c r="G17" s="66">
        <f t="shared" si="1"/>
        <v>5</v>
      </c>
      <c r="H17" s="65">
        <f>VLOOKUP($A17,'Return Data'!$B$7:$R$1700,12,0)</f>
        <v>1.5459000000000001</v>
      </c>
      <c r="I17" s="66">
        <f t="shared" si="2"/>
        <v>2</v>
      </c>
      <c r="J17" s="65">
        <f>VLOOKUP($A17,'Return Data'!$B$7:$R$1700,13,0)</f>
        <v>6.9698000000000002</v>
      </c>
      <c r="K17" s="66">
        <f t="shared" si="3"/>
        <v>2</v>
      </c>
      <c r="L17" s="65">
        <f>VLOOKUP($A17,'Return Data'!$B$7:$R$1700,17,0)</f>
        <v>8.9809000000000001</v>
      </c>
      <c r="M17" s="66">
        <f t="shared" si="4"/>
        <v>1</v>
      </c>
      <c r="N17" s="65">
        <f>VLOOKUP($A17,'Return Data'!$B$7:$R$1700,14,0)</f>
        <v>6.2156000000000002</v>
      </c>
      <c r="O17" s="66">
        <f>RANK(N17,N$8:N$29,0)</f>
        <v>2</v>
      </c>
      <c r="P17" s="65">
        <f>VLOOKUP($A17,'Return Data'!$B$7:$R$1700,15,0)</f>
        <v>9.2990999999999993</v>
      </c>
      <c r="Q17" s="66">
        <f>RANK(P17,P$8:P$29,0)</f>
        <v>1</v>
      </c>
      <c r="R17" s="65">
        <f>VLOOKUP($A17,'Return Data'!$B$7:$R$1700,16,0)</f>
        <v>10.1425</v>
      </c>
      <c r="S17" s="67">
        <f t="shared" si="5"/>
        <v>12</v>
      </c>
    </row>
    <row r="18" spans="1:19" x14ac:dyDescent="0.3">
      <c r="A18" s="63" t="s">
        <v>859</v>
      </c>
      <c r="B18" s="64">
        <f>VLOOKUP($A18,'Return Data'!$B$7:$R$1700,3,0)</f>
        <v>44032</v>
      </c>
      <c r="C18" s="65">
        <f>VLOOKUP($A18,'Return Data'!$B$7:$R$1700,4,0)</f>
        <v>7.8960999999999997</v>
      </c>
      <c r="D18" s="65">
        <f>VLOOKUP($A18,'Return Data'!$B$7:$R$1700,10,0)</f>
        <v>10.478199999999999</v>
      </c>
      <c r="E18" s="66">
        <f t="shared" si="0"/>
        <v>22</v>
      </c>
      <c r="F18" s="65">
        <f>VLOOKUP($A18,'Return Data'!$B$7:$R$1700,11,0)</f>
        <v>-17.2377</v>
      </c>
      <c r="G18" s="66">
        <f t="shared" si="1"/>
        <v>22</v>
      </c>
      <c r="H18" s="65">
        <f>VLOOKUP($A18,'Return Data'!$B$7:$R$1700,12,0)</f>
        <v>-15.9274</v>
      </c>
      <c r="I18" s="66">
        <f t="shared" si="2"/>
        <v>21</v>
      </c>
      <c r="J18" s="65">
        <f>VLOOKUP($A18,'Return Data'!$B$7:$R$1700,13,0)</f>
        <v>-6.2221000000000002</v>
      </c>
      <c r="K18" s="66">
        <f t="shared" si="3"/>
        <v>16</v>
      </c>
      <c r="L18" s="65">
        <f>VLOOKUP($A18,'Return Data'!$B$7:$R$1700,17,0)</f>
        <v>-6.3659999999999997</v>
      </c>
      <c r="M18" s="66">
        <f t="shared" si="4"/>
        <v>17</v>
      </c>
      <c r="N18" s="65">
        <f>VLOOKUP($A18,'Return Data'!$B$7:$R$1700,14,0)</f>
        <v>-0.93779999999999997</v>
      </c>
      <c r="O18" s="66">
        <f>RANK(N18,N$8:N$29,0)</f>
        <v>12</v>
      </c>
      <c r="P18" s="65">
        <f>VLOOKUP($A18,'Return Data'!$B$7:$R$1700,15,0)</f>
        <v>5.4901999999999997</v>
      </c>
      <c r="Q18" s="66">
        <f>RANK(P18,P$8:P$29,0)</f>
        <v>8</v>
      </c>
      <c r="R18" s="65">
        <f>VLOOKUP($A18,'Return Data'!$B$7:$R$1700,16,0)</f>
        <v>-1.8894</v>
      </c>
      <c r="S18" s="67">
        <f t="shared" si="5"/>
        <v>21</v>
      </c>
    </row>
    <row r="19" spans="1:19" x14ac:dyDescent="0.3">
      <c r="A19" s="63" t="s">
        <v>862</v>
      </c>
      <c r="B19" s="64">
        <f>VLOOKUP($A19,'Return Data'!$B$7:$R$1700,3,0)</f>
        <v>44032</v>
      </c>
      <c r="C19" s="65">
        <f>VLOOKUP($A19,'Return Data'!$B$7:$R$1700,4,0)</f>
        <v>10.07</v>
      </c>
      <c r="D19" s="65">
        <f>VLOOKUP($A19,'Return Data'!$B$7:$R$1700,10,0)</f>
        <v>15.787100000000001</v>
      </c>
      <c r="E19" s="66">
        <f t="shared" si="0"/>
        <v>9</v>
      </c>
      <c r="F19" s="65">
        <f>VLOOKUP($A19,'Return Data'!$B$7:$R$1700,11,0)</f>
        <v>-9.5725999999999996</v>
      </c>
      <c r="G19" s="66">
        <f t="shared" si="1"/>
        <v>14</v>
      </c>
      <c r="H19" s="65">
        <f>VLOOKUP($A19,'Return Data'!$B$7:$R$1700,12,0)</f>
        <v>-3.8203999999999998</v>
      </c>
      <c r="I19" s="66">
        <f t="shared" si="2"/>
        <v>13</v>
      </c>
      <c r="J19" s="65"/>
      <c r="K19" s="66"/>
      <c r="L19" s="65"/>
      <c r="M19" s="66"/>
      <c r="N19" s="65"/>
      <c r="O19" s="66"/>
      <c r="P19" s="65"/>
      <c r="Q19" s="66"/>
      <c r="R19" s="65">
        <f>VLOOKUP($A19,'Return Data'!$B$7:$R$1700,16,0)</f>
        <v>0.6905</v>
      </c>
      <c r="S19" s="67">
        <f t="shared" si="5"/>
        <v>18</v>
      </c>
    </row>
    <row r="20" spans="1:19" x14ac:dyDescent="0.3">
      <c r="A20" s="63" t="s">
        <v>864</v>
      </c>
      <c r="B20" s="64">
        <f>VLOOKUP($A20,'Return Data'!$B$7:$R$1700,3,0)</f>
        <v>44032</v>
      </c>
      <c r="C20" s="65">
        <f>VLOOKUP($A20,'Return Data'!$B$7:$R$1700,4,0)</f>
        <v>10.696999999999999</v>
      </c>
      <c r="D20" s="65">
        <f>VLOOKUP($A20,'Return Data'!$B$7:$R$1700,10,0)</f>
        <v>12.825699999999999</v>
      </c>
      <c r="E20" s="66">
        <f t="shared" si="0"/>
        <v>17</v>
      </c>
      <c r="F20" s="65">
        <f>VLOOKUP($A20,'Return Data'!$B$7:$R$1700,11,0)</f>
        <v>-8.9384999999999994</v>
      </c>
      <c r="G20" s="66">
        <f t="shared" si="1"/>
        <v>11</v>
      </c>
      <c r="H20" s="65">
        <f>VLOOKUP($A20,'Return Data'!$B$7:$R$1700,12,0)</f>
        <v>-3.8039999999999998</v>
      </c>
      <c r="I20" s="66">
        <f t="shared" si="2"/>
        <v>12</v>
      </c>
      <c r="J20" s="65">
        <f>VLOOKUP($A20,'Return Data'!$B$7:$R$1700,13,0)</f>
        <v>0.90559999999999996</v>
      </c>
      <c r="K20" s="66">
        <f t="shared" ref="K20:K27" si="6">RANK(J20,J$8:J$29,0)</f>
        <v>9</v>
      </c>
      <c r="L20" s="65"/>
      <c r="M20" s="66"/>
      <c r="N20" s="65"/>
      <c r="O20" s="66"/>
      <c r="P20" s="65"/>
      <c r="Q20" s="66"/>
      <c r="R20" s="65">
        <f>VLOOKUP($A20,'Return Data'!$B$7:$R$1700,16,0)</f>
        <v>4.0265000000000004</v>
      </c>
      <c r="S20" s="67">
        <f t="shared" si="5"/>
        <v>17</v>
      </c>
    </row>
    <row r="21" spans="1:19" x14ac:dyDescent="0.3">
      <c r="A21" s="63" t="s">
        <v>866</v>
      </c>
      <c r="B21" s="64">
        <f>VLOOKUP($A21,'Return Data'!$B$7:$R$1700,3,0)</f>
        <v>44032</v>
      </c>
      <c r="C21" s="65">
        <f>VLOOKUP($A21,'Return Data'!$B$7:$R$1700,4,0)</f>
        <v>11.307</v>
      </c>
      <c r="D21" s="65">
        <f>VLOOKUP($A21,'Return Data'!$B$7:$R$1700,10,0)</f>
        <v>21.554500000000001</v>
      </c>
      <c r="E21" s="66">
        <f t="shared" si="0"/>
        <v>1</v>
      </c>
      <c r="F21" s="65">
        <f>VLOOKUP($A21,'Return Data'!$B$7:$R$1700,11,0)</f>
        <v>-6.2671000000000001</v>
      </c>
      <c r="G21" s="66">
        <f t="shared" si="1"/>
        <v>6</v>
      </c>
      <c r="H21" s="65">
        <f>VLOOKUP($A21,'Return Data'!$B$7:$R$1700,12,0)</f>
        <v>-6.1899999999999997E-2</v>
      </c>
      <c r="I21" s="66">
        <f t="shared" si="2"/>
        <v>5</v>
      </c>
      <c r="J21" s="65">
        <f>VLOOKUP($A21,'Return Data'!$B$7:$R$1700,13,0)</f>
        <v>8.3460999999999999</v>
      </c>
      <c r="K21" s="66">
        <f t="shared" si="6"/>
        <v>1</v>
      </c>
      <c r="L21" s="65"/>
      <c r="M21" s="66"/>
      <c r="N21" s="65"/>
      <c r="O21" s="66"/>
      <c r="P21" s="65"/>
      <c r="Q21" s="66"/>
      <c r="R21" s="65">
        <f>VLOOKUP($A21,'Return Data'!$B$7:$R$1700,16,0)</f>
        <v>10.909700000000001</v>
      </c>
      <c r="S21" s="67">
        <f t="shared" si="5"/>
        <v>9</v>
      </c>
    </row>
    <row r="22" spans="1:19" x14ac:dyDescent="0.3">
      <c r="A22" s="63" t="s">
        <v>868</v>
      </c>
      <c r="B22" s="64">
        <f>VLOOKUP($A22,'Return Data'!$B$7:$R$1700,3,0)</f>
        <v>44032</v>
      </c>
      <c r="C22" s="65">
        <f>VLOOKUP($A22,'Return Data'!$B$7:$R$1700,4,0)</f>
        <v>22.432099999999998</v>
      </c>
      <c r="D22" s="65">
        <f>VLOOKUP($A22,'Return Data'!$B$7:$R$1700,10,0)</f>
        <v>11.3842</v>
      </c>
      <c r="E22" s="66">
        <f t="shared" si="0"/>
        <v>19</v>
      </c>
      <c r="F22" s="65">
        <f>VLOOKUP($A22,'Return Data'!$B$7:$R$1700,11,0)</f>
        <v>-7.3830999999999998</v>
      </c>
      <c r="G22" s="66">
        <f t="shared" si="1"/>
        <v>8</v>
      </c>
      <c r="H22" s="65">
        <f>VLOOKUP($A22,'Return Data'!$B$7:$R$1700,12,0)</f>
        <v>-3.3923999999999999</v>
      </c>
      <c r="I22" s="66">
        <f t="shared" si="2"/>
        <v>9</v>
      </c>
      <c r="J22" s="65">
        <f>VLOOKUP($A22,'Return Data'!$B$7:$R$1700,13,0)</f>
        <v>5.093</v>
      </c>
      <c r="K22" s="66">
        <f t="shared" si="6"/>
        <v>5</v>
      </c>
      <c r="L22" s="65">
        <f>VLOOKUP($A22,'Return Data'!$B$7:$R$1700,17,0)</f>
        <v>1.028</v>
      </c>
      <c r="M22" s="66">
        <f t="shared" ref="M22:M27" si="7">RANK(L22,L$8:L$29,0)</f>
        <v>6</v>
      </c>
      <c r="N22" s="65">
        <f>VLOOKUP($A22,'Return Data'!$B$7:$R$1700,14,0)</f>
        <v>3.3582000000000001</v>
      </c>
      <c r="O22" s="66">
        <f t="shared" ref="O22:O27" si="8">RANK(N22,N$8:N$29,0)</f>
        <v>6</v>
      </c>
      <c r="P22" s="65">
        <f>VLOOKUP($A22,'Return Data'!$B$7:$R$1700,15,0)</f>
        <v>5.6032000000000002</v>
      </c>
      <c r="Q22" s="66">
        <f t="shared" ref="Q22:Q27" si="9">RANK(P22,P$8:P$29,0)</f>
        <v>7</v>
      </c>
      <c r="R22" s="65">
        <f>VLOOKUP($A22,'Return Data'!$B$7:$R$1700,16,0)</f>
        <v>11.889099999999999</v>
      </c>
      <c r="S22" s="67">
        <f t="shared" si="5"/>
        <v>7</v>
      </c>
    </row>
    <row r="23" spans="1:19" x14ac:dyDescent="0.3">
      <c r="A23" s="63" t="s">
        <v>869</v>
      </c>
      <c r="B23" s="64">
        <f>VLOOKUP($A23,'Return Data'!$B$7:$R$1700,3,0)</f>
        <v>44032</v>
      </c>
      <c r="C23" s="65">
        <f>VLOOKUP($A23,'Return Data'!$B$7:$R$1700,4,0)</f>
        <v>42.619100000000003</v>
      </c>
      <c r="D23" s="65">
        <f>VLOOKUP($A23,'Return Data'!$B$7:$R$1700,10,0)</f>
        <v>17.513200000000001</v>
      </c>
      <c r="E23" s="66">
        <f t="shared" si="0"/>
        <v>5</v>
      </c>
      <c r="F23" s="65">
        <f>VLOOKUP($A23,'Return Data'!$B$7:$R$1700,11,0)</f>
        <v>-11.5425</v>
      </c>
      <c r="G23" s="66">
        <f t="shared" si="1"/>
        <v>17</v>
      </c>
      <c r="H23" s="65">
        <f>VLOOKUP($A23,'Return Data'!$B$7:$R$1700,12,0)</f>
        <v>-4.9211</v>
      </c>
      <c r="I23" s="66">
        <f t="shared" si="2"/>
        <v>16</v>
      </c>
      <c r="J23" s="65">
        <f>VLOOKUP($A23,'Return Data'!$B$7:$R$1700,13,0)</f>
        <v>-6.7199</v>
      </c>
      <c r="K23" s="66">
        <f t="shared" si="6"/>
        <v>17</v>
      </c>
      <c r="L23" s="65">
        <f>VLOOKUP($A23,'Return Data'!$B$7:$R$1700,17,0)</f>
        <v>-2.8831000000000002</v>
      </c>
      <c r="M23" s="66">
        <f t="shared" si="7"/>
        <v>14</v>
      </c>
      <c r="N23" s="65">
        <f>VLOOKUP($A23,'Return Data'!$B$7:$R$1700,14,0)</f>
        <v>-2.2305000000000001</v>
      </c>
      <c r="O23" s="66">
        <f t="shared" si="8"/>
        <v>14</v>
      </c>
      <c r="P23" s="65">
        <f>VLOOKUP($A23,'Return Data'!$B$7:$R$1700,15,0)</f>
        <v>4.3346</v>
      </c>
      <c r="Q23" s="66">
        <f t="shared" si="9"/>
        <v>12</v>
      </c>
      <c r="R23" s="65">
        <f>VLOOKUP($A23,'Return Data'!$B$7:$R$1700,16,0)</f>
        <v>11.270099999999999</v>
      </c>
      <c r="S23" s="67">
        <f t="shared" si="5"/>
        <v>8</v>
      </c>
    </row>
    <row r="24" spans="1:19" x14ac:dyDescent="0.3">
      <c r="A24" s="63" t="s">
        <v>871</v>
      </c>
      <c r="B24" s="64">
        <f>VLOOKUP($A24,'Return Data'!$B$7:$R$1700,3,0)</f>
        <v>44032</v>
      </c>
      <c r="C24" s="65">
        <f>VLOOKUP($A24,'Return Data'!$B$7:$R$1700,4,0)</f>
        <v>66.12</v>
      </c>
      <c r="D24" s="65">
        <f>VLOOKUP($A24,'Return Data'!$B$7:$R$1700,10,0)</f>
        <v>14.533200000000001</v>
      </c>
      <c r="E24" s="66">
        <f t="shared" si="0"/>
        <v>14</v>
      </c>
      <c r="F24" s="65">
        <f>VLOOKUP($A24,'Return Data'!$B$7:$R$1700,11,0)</f>
        <v>-5.1363000000000003</v>
      </c>
      <c r="G24" s="66">
        <f t="shared" si="1"/>
        <v>3</v>
      </c>
      <c r="H24" s="65">
        <f>VLOOKUP($A24,'Return Data'!$B$7:$R$1700,12,0)</f>
        <v>1.1938</v>
      </c>
      <c r="I24" s="66">
        <f t="shared" si="2"/>
        <v>3</v>
      </c>
      <c r="J24" s="65">
        <f>VLOOKUP($A24,'Return Data'!$B$7:$R$1700,13,0)</f>
        <v>5.8089000000000004</v>
      </c>
      <c r="K24" s="66">
        <f t="shared" si="6"/>
        <v>3</v>
      </c>
      <c r="L24" s="65">
        <f>VLOOKUP($A24,'Return Data'!$B$7:$R$1700,17,0)</f>
        <v>3.2728999999999999</v>
      </c>
      <c r="M24" s="66">
        <f t="shared" si="7"/>
        <v>3</v>
      </c>
      <c r="N24" s="65">
        <f>VLOOKUP($A24,'Return Data'!$B$7:$R$1700,14,0)</f>
        <v>4.3643999999999998</v>
      </c>
      <c r="O24" s="66">
        <f t="shared" si="8"/>
        <v>5</v>
      </c>
      <c r="P24" s="65">
        <f>VLOOKUP($A24,'Return Data'!$B$7:$R$1700,15,0)</f>
        <v>6.6608999999999998</v>
      </c>
      <c r="Q24" s="66">
        <f t="shared" si="9"/>
        <v>4</v>
      </c>
      <c r="R24" s="65">
        <f>VLOOKUP($A24,'Return Data'!$B$7:$R$1700,16,0)</f>
        <v>13.712999999999999</v>
      </c>
      <c r="S24" s="67">
        <f t="shared" si="5"/>
        <v>4</v>
      </c>
    </row>
    <row r="25" spans="1:19" x14ac:dyDescent="0.3">
      <c r="A25" s="63" t="s">
        <v>873</v>
      </c>
      <c r="B25" s="64">
        <f>VLOOKUP($A25,'Return Data'!$B$7:$R$1700,3,0)</f>
        <v>44032</v>
      </c>
      <c r="C25" s="65">
        <f>VLOOKUP($A25,'Return Data'!$B$7:$R$1700,4,0)</f>
        <v>31.010899999999999</v>
      </c>
      <c r="D25" s="65">
        <f>VLOOKUP($A25,'Return Data'!$B$7:$R$1700,10,0)</f>
        <v>15.6648</v>
      </c>
      <c r="E25" s="66">
        <f t="shared" si="0"/>
        <v>11</v>
      </c>
      <c r="F25" s="65">
        <f>VLOOKUP($A25,'Return Data'!$B$7:$R$1700,11,0)</f>
        <v>-4.3997999999999999</v>
      </c>
      <c r="G25" s="66">
        <f t="shared" si="1"/>
        <v>2</v>
      </c>
      <c r="H25" s="65">
        <f>VLOOKUP($A25,'Return Data'!$B$7:$R$1700,12,0)</f>
        <v>-2.7978000000000001</v>
      </c>
      <c r="I25" s="66">
        <f t="shared" si="2"/>
        <v>7</v>
      </c>
      <c r="J25" s="65">
        <f>VLOOKUP($A25,'Return Data'!$B$7:$R$1700,13,0)</f>
        <v>-1.3124</v>
      </c>
      <c r="K25" s="66">
        <f t="shared" si="6"/>
        <v>14</v>
      </c>
      <c r="L25" s="65">
        <f>VLOOKUP($A25,'Return Data'!$B$7:$R$1700,17,0)</f>
        <v>-1.02</v>
      </c>
      <c r="M25" s="66">
        <f t="shared" si="7"/>
        <v>12</v>
      </c>
      <c r="N25" s="65">
        <f>VLOOKUP($A25,'Return Data'!$B$7:$R$1700,14,0)</f>
        <v>2.3471000000000002</v>
      </c>
      <c r="O25" s="66">
        <f t="shared" si="8"/>
        <v>8</v>
      </c>
      <c r="P25" s="65">
        <f>VLOOKUP($A25,'Return Data'!$B$7:$R$1700,15,0)</f>
        <v>6.1130000000000004</v>
      </c>
      <c r="Q25" s="66">
        <f t="shared" si="9"/>
        <v>6</v>
      </c>
      <c r="R25" s="65">
        <f>VLOOKUP($A25,'Return Data'!$B$7:$R$1700,16,0)</f>
        <v>9.9116999999999997</v>
      </c>
      <c r="S25" s="67">
        <f t="shared" si="5"/>
        <v>13</v>
      </c>
    </row>
    <row r="26" spans="1:19" x14ac:dyDescent="0.3">
      <c r="A26" s="63" t="s">
        <v>876</v>
      </c>
      <c r="B26" s="64">
        <f>VLOOKUP($A26,'Return Data'!$B$7:$R$1700,3,0)</f>
        <v>44032</v>
      </c>
      <c r="C26" s="65">
        <f>VLOOKUP($A26,'Return Data'!$B$7:$R$1700,4,0)</f>
        <v>141.99080000000001</v>
      </c>
      <c r="D26" s="65">
        <f>VLOOKUP($A26,'Return Data'!$B$7:$R$1700,10,0)</f>
        <v>10.943</v>
      </c>
      <c r="E26" s="66">
        <f t="shared" si="0"/>
        <v>21</v>
      </c>
      <c r="F26" s="65">
        <f>VLOOKUP($A26,'Return Data'!$B$7:$R$1700,11,0)</f>
        <v>-10.0418</v>
      </c>
      <c r="G26" s="66">
        <f t="shared" si="1"/>
        <v>16</v>
      </c>
      <c r="H26" s="65">
        <f>VLOOKUP($A26,'Return Data'!$B$7:$R$1700,12,0)</f>
        <v>-3.8597000000000001</v>
      </c>
      <c r="I26" s="66">
        <f t="shared" si="2"/>
        <v>14</v>
      </c>
      <c r="J26" s="65">
        <f>VLOOKUP($A26,'Return Data'!$B$7:$R$1700,13,0)</f>
        <v>0.1278</v>
      </c>
      <c r="K26" s="66">
        <f t="shared" si="6"/>
        <v>11</v>
      </c>
      <c r="L26" s="65">
        <f>VLOOKUP($A26,'Return Data'!$B$7:$R$1700,17,0)</f>
        <v>3.5949</v>
      </c>
      <c r="M26" s="66">
        <f t="shared" si="7"/>
        <v>2</v>
      </c>
      <c r="N26" s="65">
        <f>VLOOKUP($A26,'Return Data'!$B$7:$R$1700,14,0)</f>
        <v>6.3463000000000003</v>
      </c>
      <c r="O26" s="66">
        <f t="shared" si="8"/>
        <v>1</v>
      </c>
      <c r="P26" s="65">
        <f>VLOOKUP($A26,'Return Data'!$B$7:$R$1700,15,0)</f>
        <v>9.0210000000000008</v>
      </c>
      <c r="Q26" s="66">
        <f t="shared" si="9"/>
        <v>2</v>
      </c>
      <c r="R26" s="65">
        <f>VLOOKUP($A26,'Return Data'!$B$7:$R$1700,16,0)</f>
        <v>18.305199999999999</v>
      </c>
      <c r="S26" s="67">
        <f t="shared" si="5"/>
        <v>1</v>
      </c>
    </row>
    <row r="27" spans="1:19" x14ac:dyDescent="0.3">
      <c r="A27" s="63" t="s">
        <v>877</v>
      </c>
      <c r="B27" s="64">
        <f>VLOOKUP($A27,'Return Data'!$B$7:$R$1700,3,0)</f>
        <v>44032</v>
      </c>
      <c r="C27" s="65">
        <f>VLOOKUP($A27,'Return Data'!$B$7:$R$1700,4,0)</f>
        <v>176.79</v>
      </c>
      <c r="D27" s="65">
        <f>VLOOKUP($A27,'Return Data'!$B$7:$R$1700,10,0)</f>
        <v>13.746600000000001</v>
      </c>
      <c r="E27" s="66">
        <f t="shared" si="0"/>
        <v>15</v>
      </c>
      <c r="F27" s="65">
        <f>VLOOKUP($A27,'Return Data'!$B$7:$R$1700,11,0)</f>
        <v>-9.4343000000000004</v>
      </c>
      <c r="G27" s="66">
        <f t="shared" si="1"/>
        <v>13</v>
      </c>
      <c r="H27" s="65">
        <f>VLOOKUP($A27,'Return Data'!$B$7:$R$1700,12,0)</f>
        <v>-4.5876000000000001</v>
      </c>
      <c r="I27" s="66">
        <f t="shared" si="2"/>
        <v>15</v>
      </c>
      <c r="J27" s="65">
        <f>VLOOKUP($A27,'Return Data'!$B$7:$R$1700,13,0)</f>
        <v>-1.2434000000000001</v>
      </c>
      <c r="K27" s="66">
        <f t="shared" si="6"/>
        <v>13</v>
      </c>
      <c r="L27" s="65">
        <f>VLOOKUP($A27,'Return Data'!$B$7:$R$1700,17,0)</f>
        <v>1.1055999999999999</v>
      </c>
      <c r="M27" s="66">
        <f t="shared" si="7"/>
        <v>5</v>
      </c>
      <c r="N27" s="65">
        <f>VLOOKUP($A27,'Return Data'!$B$7:$R$1700,14,0)</f>
        <v>4.6584000000000003</v>
      </c>
      <c r="O27" s="66">
        <f t="shared" si="8"/>
        <v>4</v>
      </c>
      <c r="P27" s="65">
        <f>VLOOKUP($A27,'Return Data'!$B$7:$R$1700,15,0)</f>
        <v>6.2210999999999999</v>
      </c>
      <c r="Q27" s="66">
        <f t="shared" si="9"/>
        <v>5</v>
      </c>
      <c r="R27" s="65">
        <f>VLOOKUP($A27,'Return Data'!$B$7:$R$1700,16,0)</f>
        <v>17.3157</v>
      </c>
      <c r="S27" s="67">
        <f t="shared" si="5"/>
        <v>2</v>
      </c>
    </row>
    <row r="28" spans="1:19" x14ac:dyDescent="0.3">
      <c r="A28" s="63" t="s">
        <v>880</v>
      </c>
      <c r="B28" s="64">
        <f>VLOOKUP($A28,'Return Data'!$B$7:$R$1700,3,0)</f>
        <v>44032</v>
      </c>
      <c r="C28" s="65">
        <f>VLOOKUP($A28,'Return Data'!$B$7:$R$1700,4,0)</f>
        <v>8.9357000000000006</v>
      </c>
      <c r="D28" s="65">
        <f>VLOOKUP($A28,'Return Data'!$B$7:$R$1700,10,0)</f>
        <v>15.748900000000001</v>
      </c>
      <c r="E28" s="66">
        <f t="shared" si="0"/>
        <v>10</v>
      </c>
      <c r="F28" s="65">
        <f>VLOOKUP($A28,'Return Data'!$B$7:$R$1700,11,0)</f>
        <v>-11.7584</v>
      </c>
      <c r="G28" s="66">
        <f t="shared" si="1"/>
        <v>18</v>
      </c>
      <c r="H28" s="65"/>
      <c r="I28" s="66"/>
      <c r="J28" s="65"/>
      <c r="K28" s="66"/>
      <c r="L28" s="65"/>
      <c r="M28" s="66"/>
      <c r="N28" s="65"/>
      <c r="O28" s="66"/>
      <c r="P28" s="65"/>
      <c r="Q28" s="66"/>
      <c r="R28" s="65">
        <f>VLOOKUP($A28,'Return Data'!$B$7:$R$1700,16,0)</f>
        <v>-10.643000000000001</v>
      </c>
      <c r="S28" s="67">
        <f t="shared" si="5"/>
        <v>22</v>
      </c>
    </row>
    <row r="29" spans="1:19" x14ac:dyDescent="0.3">
      <c r="A29" s="63" t="s">
        <v>882</v>
      </c>
      <c r="B29" s="64">
        <f>VLOOKUP($A29,'Return Data'!$B$7:$R$1700,3,0)</f>
        <v>44032</v>
      </c>
      <c r="C29" s="65">
        <f>VLOOKUP($A29,'Return Data'!$B$7:$R$1700,4,0)</f>
        <v>10.75</v>
      </c>
      <c r="D29" s="65">
        <f>VLOOKUP($A29,'Return Data'!$B$7:$R$1700,10,0)</f>
        <v>16.216200000000001</v>
      </c>
      <c r="E29" s="66">
        <f t="shared" si="0"/>
        <v>8</v>
      </c>
      <c r="F29" s="65">
        <f>VLOOKUP($A29,'Return Data'!$B$7:$R$1700,11,0)</f>
        <v>-5.2862999999999998</v>
      </c>
      <c r="G29" s="66">
        <f t="shared" si="1"/>
        <v>4</v>
      </c>
      <c r="H29" s="65">
        <f>VLOOKUP($A29,'Return Data'!$B$7:$R$1700,12,0)</f>
        <v>-0.1857</v>
      </c>
      <c r="I29" s="66">
        <f>RANK(H29,H$8:H$29,0)</f>
        <v>6</v>
      </c>
      <c r="J29" s="65"/>
      <c r="K29" s="66"/>
      <c r="L29" s="65"/>
      <c r="M29" s="66"/>
      <c r="N29" s="65"/>
      <c r="O29" s="66"/>
      <c r="P29" s="65"/>
      <c r="Q29" s="66"/>
      <c r="R29" s="65">
        <f>VLOOKUP($A29,'Return Data'!$B$7:$R$1700,16,0)</f>
        <v>7.5</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15.091327272727273</v>
      </c>
      <c r="E31" s="74"/>
      <c r="F31" s="75">
        <f>AVERAGE(F8:F29)</f>
        <v>-9.004418181818183</v>
      </c>
      <c r="G31" s="74"/>
      <c r="H31" s="75">
        <f>AVERAGE(H8:H29)</f>
        <v>-3.9032333333333327</v>
      </c>
      <c r="I31" s="74"/>
      <c r="J31" s="75">
        <f>AVERAGE(J8:J29)</f>
        <v>-0.24296842105263156</v>
      </c>
      <c r="K31" s="74"/>
      <c r="L31" s="75">
        <f>AVERAGE(L8:L29)</f>
        <v>-0.21096470588235292</v>
      </c>
      <c r="M31" s="74"/>
      <c r="N31" s="75">
        <f>AVERAGE(N8:N29)</f>
        <v>2.0197799999999999</v>
      </c>
      <c r="O31" s="74"/>
      <c r="P31" s="75">
        <f>AVERAGE(P8:P29)</f>
        <v>5.730033333333334</v>
      </c>
      <c r="Q31" s="74"/>
      <c r="R31" s="75">
        <f>AVERAGE(R8:R29)</f>
        <v>8.0830136363636349</v>
      </c>
      <c r="S31" s="76"/>
    </row>
    <row r="32" spans="1:19" x14ac:dyDescent="0.3">
      <c r="A32" s="73" t="s">
        <v>28</v>
      </c>
      <c r="B32" s="74"/>
      <c r="C32" s="74"/>
      <c r="D32" s="75">
        <f>MIN(D8:D29)</f>
        <v>10.478199999999999</v>
      </c>
      <c r="E32" s="74"/>
      <c r="F32" s="75">
        <f>MIN(F8:F29)</f>
        <v>-17.2377</v>
      </c>
      <c r="G32" s="74"/>
      <c r="H32" s="75">
        <f>MIN(H8:H29)</f>
        <v>-15.9274</v>
      </c>
      <c r="I32" s="74"/>
      <c r="J32" s="75">
        <f>MIN(J8:J29)</f>
        <v>-13.3283</v>
      </c>
      <c r="K32" s="74"/>
      <c r="L32" s="75">
        <f>MIN(L8:L29)</f>
        <v>-6.3659999999999997</v>
      </c>
      <c r="M32" s="74"/>
      <c r="N32" s="75">
        <f>MIN(N8:N29)</f>
        <v>-5.0518000000000001</v>
      </c>
      <c r="O32" s="74"/>
      <c r="P32" s="75">
        <f>MIN(P8:P29)</f>
        <v>1.3299000000000001</v>
      </c>
      <c r="Q32" s="74"/>
      <c r="R32" s="75">
        <f>MIN(R8:R29)</f>
        <v>-10.643000000000001</v>
      </c>
      <c r="S32" s="76"/>
    </row>
    <row r="33" spans="1:19" ht="15" thickBot="1" x14ac:dyDescent="0.35">
      <c r="A33" s="77" t="s">
        <v>29</v>
      </c>
      <c r="B33" s="78"/>
      <c r="C33" s="78"/>
      <c r="D33" s="79">
        <f>MAX(D8:D29)</f>
        <v>21.554500000000001</v>
      </c>
      <c r="E33" s="78"/>
      <c r="F33" s="79">
        <f>MAX(F8:F29)</f>
        <v>0.10059999999999999</v>
      </c>
      <c r="G33" s="78"/>
      <c r="H33" s="79">
        <f>MAX(H8:H29)</f>
        <v>3.1455000000000002</v>
      </c>
      <c r="I33" s="78"/>
      <c r="J33" s="79">
        <f>MAX(J8:J29)</f>
        <v>8.3460999999999999</v>
      </c>
      <c r="K33" s="78"/>
      <c r="L33" s="79">
        <f>MAX(L8:L29)</f>
        <v>8.9809000000000001</v>
      </c>
      <c r="M33" s="78"/>
      <c r="N33" s="79">
        <f>MAX(N8:N29)</f>
        <v>6.3463000000000003</v>
      </c>
      <c r="O33" s="78"/>
      <c r="P33" s="79">
        <f>MAX(P8:P29)</f>
        <v>9.2990999999999993</v>
      </c>
      <c r="Q33" s="78"/>
      <c r="R33" s="79">
        <f>MAX(R8:R29)</f>
        <v>18.305199999999999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44032</v>
      </c>
      <c r="C8" s="65">
        <f>VLOOKUP($A8,'Return Data'!$B$7:$R$1700,4,0)</f>
        <v>27.678599999999999</v>
      </c>
      <c r="D8" s="65">
        <f>VLOOKUP($A8,'Return Data'!$B$7:$R$1700,10,0)</f>
        <v>12.2013</v>
      </c>
      <c r="E8" s="66">
        <f t="shared" ref="E8:E30" si="0">RANK(D8,D$8:D$30,0)</f>
        <v>17</v>
      </c>
      <c r="F8" s="65">
        <f>VLOOKUP($A8,'Return Data'!$B$7:$R$1700,11,0)</f>
        <v>-21.439499999999999</v>
      </c>
      <c r="G8" s="66">
        <f t="shared" ref="G8:G18" si="1">RANK(F8,F$8:F$30,0)</f>
        <v>20</v>
      </c>
      <c r="H8" s="65">
        <f>VLOOKUP($A8,'Return Data'!$B$7:$R$1700,12,0)</f>
        <v>-14.1472</v>
      </c>
      <c r="I8" s="66">
        <f t="shared" ref="I8:I18" si="2">RANK(H8,H$8:H$30,0)</f>
        <v>19</v>
      </c>
      <c r="J8" s="65">
        <f>VLOOKUP($A8,'Return Data'!$B$7:$R$1700,13,0)</f>
        <v>-18.065300000000001</v>
      </c>
      <c r="K8" s="66">
        <f t="shared" ref="K8:K18" si="3">RANK(J8,J$8:J$30,0)</f>
        <v>21</v>
      </c>
      <c r="L8" s="65">
        <f>VLOOKUP($A8,'Return Data'!$B$7:$R$1700,17,0)</f>
        <v>-15.2515</v>
      </c>
      <c r="M8" s="66">
        <f>RANK(L8,L$8:L$30,0)</f>
        <v>15</v>
      </c>
      <c r="N8" s="65">
        <f>VLOOKUP($A8,'Return Data'!$B$7:$R$1700,14,0)</f>
        <v>-11.4307</v>
      </c>
      <c r="O8" s="66">
        <f>RANK(N8,N$8:N$30,0)</f>
        <v>14</v>
      </c>
      <c r="P8" s="65">
        <f>VLOOKUP($A8,'Return Data'!$B$7:$R$1700,15,0)</f>
        <v>1.4027000000000001</v>
      </c>
      <c r="Q8" s="66">
        <f>RANK(P8,P$8:P$30,0)</f>
        <v>10</v>
      </c>
      <c r="R8" s="65">
        <f>VLOOKUP($A8,'Return Data'!$B$7:$R$1700,16,0)</f>
        <v>10.2226</v>
      </c>
      <c r="S8" s="67">
        <f t="shared" ref="S8:S30" si="4">RANK(R8,R$8:R$30,0)</f>
        <v>9</v>
      </c>
    </row>
    <row r="9" spans="1:20" x14ac:dyDescent="0.3">
      <c r="A9" s="63" t="s">
        <v>1542</v>
      </c>
      <c r="B9" s="64">
        <f>VLOOKUP($A9,'Return Data'!$B$7:$R$1700,3,0)</f>
        <v>44032</v>
      </c>
      <c r="C9" s="65">
        <f>VLOOKUP($A9,'Return Data'!$B$7:$R$1700,4,0)</f>
        <v>31.22</v>
      </c>
      <c r="D9" s="65">
        <f>VLOOKUP($A9,'Return Data'!$B$7:$R$1700,10,0)</f>
        <v>7.9530000000000003</v>
      </c>
      <c r="E9" s="66">
        <f t="shared" si="0"/>
        <v>23</v>
      </c>
      <c r="F9" s="65">
        <f>VLOOKUP($A9,'Return Data'!$B$7:$R$1700,11,0)</f>
        <v>-12.9877</v>
      </c>
      <c r="G9" s="66">
        <f t="shared" si="1"/>
        <v>11</v>
      </c>
      <c r="H9" s="65">
        <f>VLOOKUP($A9,'Return Data'!$B$7:$R$1700,12,0)</f>
        <v>-5.3365999999999998</v>
      </c>
      <c r="I9" s="66">
        <f t="shared" si="2"/>
        <v>13</v>
      </c>
      <c r="J9" s="65">
        <f>VLOOKUP($A9,'Return Data'!$B$7:$R$1700,13,0)</f>
        <v>2.7311999999999999</v>
      </c>
      <c r="K9" s="66">
        <f t="shared" si="3"/>
        <v>9</v>
      </c>
      <c r="L9" s="65">
        <f>VLOOKUP($A9,'Return Data'!$B$7:$R$1700,17,0)</f>
        <v>6.4626000000000001</v>
      </c>
      <c r="M9" s="66">
        <f>RANK(L9,L$8:L$30,0)</f>
        <v>1</v>
      </c>
      <c r="N9" s="65">
        <f>VLOOKUP($A9,'Return Data'!$B$7:$R$1700,14,0)</f>
        <v>5.3859000000000004</v>
      </c>
      <c r="O9" s="66">
        <f>RANK(N9,N$8:N$30,0)</f>
        <v>1</v>
      </c>
      <c r="P9" s="65">
        <f>VLOOKUP($A9,'Return Data'!$B$7:$R$1700,15,0)</f>
        <v>9.0658999999999992</v>
      </c>
      <c r="Q9" s="66">
        <f>RANK(P9,P$8:P$30,0)</f>
        <v>2</v>
      </c>
      <c r="R9" s="65">
        <f>VLOOKUP($A9,'Return Data'!$B$7:$R$1700,16,0)</f>
        <v>18.691500000000001</v>
      </c>
      <c r="S9" s="67">
        <f t="shared" si="4"/>
        <v>2</v>
      </c>
    </row>
    <row r="10" spans="1:20" x14ac:dyDescent="0.3">
      <c r="A10" s="63" t="s">
        <v>1544</v>
      </c>
      <c r="B10" s="64">
        <f>VLOOKUP($A10,'Return Data'!$B$7:$R$1700,3,0)</f>
        <v>44032</v>
      </c>
      <c r="C10" s="65">
        <f>VLOOKUP($A10,'Return Data'!$B$7:$R$1700,4,0)</f>
        <v>11.43</v>
      </c>
      <c r="D10" s="65">
        <f>VLOOKUP($A10,'Return Data'!$B$7:$R$1700,10,0)</f>
        <v>14.1858</v>
      </c>
      <c r="E10" s="66">
        <f t="shared" si="0"/>
        <v>11</v>
      </c>
      <c r="F10" s="65">
        <f>VLOOKUP($A10,'Return Data'!$B$7:$R$1700,11,0)</f>
        <v>1.1504000000000001</v>
      </c>
      <c r="G10" s="66">
        <f t="shared" si="1"/>
        <v>2</v>
      </c>
      <c r="H10" s="65">
        <f>VLOOKUP($A10,'Return Data'!$B$7:$R$1700,12,0)</f>
        <v>11.403499999999999</v>
      </c>
      <c r="I10" s="66">
        <f t="shared" si="2"/>
        <v>2</v>
      </c>
      <c r="J10" s="65">
        <f>VLOOKUP($A10,'Return Data'!$B$7:$R$1700,13,0)</f>
        <v>13.8446</v>
      </c>
      <c r="K10" s="66">
        <f t="shared" si="3"/>
        <v>1</v>
      </c>
      <c r="L10" s="65"/>
      <c r="M10" s="66"/>
      <c r="N10" s="65"/>
      <c r="O10" s="66"/>
      <c r="P10" s="65"/>
      <c r="Q10" s="66"/>
      <c r="R10" s="65">
        <f>VLOOKUP($A10,'Return Data'!$B$7:$R$1700,16,0)</f>
        <v>8.7908000000000008</v>
      </c>
      <c r="S10" s="67">
        <f t="shared" si="4"/>
        <v>13</v>
      </c>
    </row>
    <row r="11" spans="1:20" x14ac:dyDescent="0.3">
      <c r="A11" s="63" t="s">
        <v>1546</v>
      </c>
      <c r="B11" s="64">
        <f>VLOOKUP($A11,'Return Data'!$B$7:$R$1700,3,0)</f>
        <v>44032</v>
      </c>
      <c r="C11" s="65">
        <f>VLOOKUP($A11,'Return Data'!$B$7:$R$1700,4,0)</f>
        <v>9.8699999999999992</v>
      </c>
      <c r="D11" s="65">
        <f>VLOOKUP($A11,'Return Data'!$B$7:$R$1700,10,0)</f>
        <v>17.5</v>
      </c>
      <c r="E11" s="66">
        <f t="shared" si="0"/>
        <v>5</v>
      </c>
      <c r="F11" s="65">
        <f>VLOOKUP($A11,'Return Data'!$B$7:$R$1700,11,0)</f>
        <v>-5.8205999999999998</v>
      </c>
      <c r="G11" s="66">
        <f t="shared" si="1"/>
        <v>4</v>
      </c>
      <c r="H11" s="65">
        <f>VLOOKUP($A11,'Return Data'!$B$7:$R$1700,12,0)</f>
        <v>5.4486999999999997</v>
      </c>
      <c r="I11" s="66">
        <f t="shared" si="2"/>
        <v>4</v>
      </c>
      <c r="J11" s="65">
        <f>VLOOKUP($A11,'Return Data'!$B$7:$R$1700,13,0)</f>
        <v>3.3508</v>
      </c>
      <c r="K11" s="66">
        <f t="shared" si="3"/>
        <v>6</v>
      </c>
      <c r="L11" s="65"/>
      <c r="M11" s="66"/>
      <c r="N11" s="65"/>
      <c r="O11" s="66"/>
      <c r="P11" s="65"/>
      <c r="Q11" s="66"/>
      <c r="R11" s="65">
        <f>VLOOKUP($A11,'Return Data'!$B$7:$R$1700,16,0)</f>
        <v>-0.91249999999999998</v>
      </c>
      <c r="S11" s="67">
        <f t="shared" si="4"/>
        <v>21</v>
      </c>
    </row>
    <row r="12" spans="1:20" x14ac:dyDescent="0.3">
      <c r="A12" s="63" t="s">
        <v>1548</v>
      </c>
      <c r="B12" s="64">
        <f>VLOOKUP($A12,'Return Data'!$B$7:$R$1700,3,0)</f>
        <v>44032</v>
      </c>
      <c r="C12" s="65">
        <f>VLOOKUP($A12,'Return Data'!$B$7:$R$1700,4,0)</f>
        <v>53.642000000000003</v>
      </c>
      <c r="D12" s="65">
        <f>VLOOKUP($A12,'Return Data'!$B$7:$R$1700,10,0)</f>
        <v>18.321000000000002</v>
      </c>
      <c r="E12" s="66">
        <f t="shared" si="0"/>
        <v>3</v>
      </c>
      <c r="F12" s="65">
        <f>VLOOKUP($A12,'Return Data'!$B$7:$R$1700,11,0)</f>
        <v>-11.196099999999999</v>
      </c>
      <c r="G12" s="66">
        <f t="shared" si="1"/>
        <v>9</v>
      </c>
      <c r="H12" s="65">
        <f>VLOOKUP($A12,'Return Data'!$B$7:$R$1700,12,0)</f>
        <v>1.4985999999999999</v>
      </c>
      <c r="I12" s="66">
        <f t="shared" si="2"/>
        <v>5</v>
      </c>
      <c r="J12" s="65">
        <f>VLOOKUP($A12,'Return Data'!$B$7:$R$1700,13,0)</f>
        <v>-0.1173</v>
      </c>
      <c r="K12" s="66">
        <f t="shared" si="3"/>
        <v>12</v>
      </c>
      <c r="L12" s="65">
        <f>VLOOKUP($A12,'Return Data'!$B$7:$R$1700,17,0)</f>
        <v>-3.0278999999999998</v>
      </c>
      <c r="M12" s="66">
        <f>RANK(L12,L$8:L$30,0)</f>
        <v>4</v>
      </c>
      <c r="N12" s="65">
        <f>VLOOKUP($A12,'Return Data'!$B$7:$R$1700,14,0)</f>
        <v>-5.6546000000000003</v>
      </c>
      <c r="O12" s="66">
        <f>RANK(N12,N$8:N$30,0)</f>
        <v>9</v>
      </c>
      <c r="P12" s="65">
        <f>VLOOKUP($A12,'Return Data'!$B$7:$R$1700,15,0)</f>
        <v>4.4282000000000004</v>
      </c>
      <c r="Q12" s="66">
        <f>RANK(P12,P$8:P$30,0)</f>
        <v>7</v>
      </c>
      <c r="R12" s="65">
        <f>VLOOKUP($A12,'Return Data'!$B$7:$R$1700,16,0)</f>
        <v>15.9573</v>
      </c>
      <c r="S12" s="67">
        <f t="shared" si="4"/>
        <v>4</v>
      </c>
    </row>
    <row r="13" spans="1:20" x14ac:dyDescent="0.3">
      <c r="A13" s="63" t="s">
        <v>1550</v>
      </c>
      <c r="B13" s="64">
        <f>VLOOKUP($A13,'Return Data'!$B$7:$R$1700,3,0)</f>
        <v>44032</v>
      </c>
      <c r="C13" s="65">
        <f>VLOOKUP($A13,'Return Data'!$B$7:$R$1700,4,0)</f>
        <v>10.835000000000001</v>
      </c>
      <c r="D13" s="65">
        <f>VLOOKUP($A13,'Return Data'!$B$7:$R$1700,10,0)</f>
        <v>13.147500000000001</v>
      </c>
      <c r="E13" s="66">
        <f t="shared" si="0"/>
        <v>13</v>
      </c>
      <c r="F13" s="65">
        <f>VLOOKUP($A13,'Return Data'!$B$7:$R$1700,11,0)</f>
        <v>-9.8210999999999995</v>
      </c>
      <c r="G13" s="66">
        <f t="shared" si="1"/>
        <v>5</v>
      </c>
      <c r="H13" s="65">
        <f>VLOOKUP($A13,'Return Data'!$B$7:$R$1700,12,0)</f>
        <v>-0.46850000000000003</v>
      </c>
      <c r="I13" s="66">
        <f t="shared" si="2"/>
        <v>8</v>
      </c>
      <c r="J13" s="65">
        <f>VLOOKUP($A13,'Return Data'!$B$7:$R$1700,13,0)</f>
        <v>3.0139</v>
      </c>
      <c r="K13" s="66">
        <f t="shared" si="3"/>
        <v>7</v>
      </c>
      <c r="L13" s="65"/>
      <c r="M13" s="66"/>
      <c r="N13" s="65"/>
      <c r="O13" s="66"/>
      <c r="P13" s="65"/>
      <c r="Q13" s="66"/>
      <c r="R13" s="65">
        <f>VLOOKUP($A13,'Return Data'!$B$7:$R$1700,16,0)</f>
        <v>5.6894</v>
      </c>
      <c r="S13" s="67">
        <f t="shared" si="4"/>
        <v>14</v>
      </c>
    </row>
    <row r="14" spans="1:20" x14ac:dyDescent="0.3">
      <c r="A14" s="63" t="s">
        <v>1553</v>
      </c>
      <c r="B14" s="64">
        <f>VLOOKUP($A14,'Return Data'!$B$7:$R$1700,3,0)</f>
        <v>44032</v>
      </c>
      <c r="C14" s="65">
        <f>VLOOKUP($A14,'Return Data'!$B$7:$R$1700,4,0)</f>
        <v>44.412700000000001</v>
      </c>
      <c r="D14" s="65">
        <f>VLOOKUP($A14,'Return Data'!$B$7:$R$1700,10,0)</f>
        <v>9.1806000000000001</v>
      </c>
      <c r="E14" s="66">
        <f t="shared" si="0"/>
        <v>21</v>
      </c>
      <c r="F14" s="65">
        <f>VLOOKUP($A14,'Return Data'!$B$7:$R$1700,11,0)</f>
        <v>-21.498100000000001</v>
      </c>
      <c r="G14" s="66">
        <f t="shared" si="1"/>
        <v>21</v>
      </c>
      <c r="H14" s="65">
        <f>VLOOKUP($A14,'Return Data'!$B$7:$R$1700,12,0)</f>
        <v>-15.9742</v>
      </c>
      <c r="I14" s="66">
        <f t="shared" si="2"/>
        <v>21</v>
      </c>
      <c r="J14" s="65">
        <f>VLOOKUP($A14,'Return Data'!$B$7:$R$1700,13,0)</f>
        <v>-17.724399999999999</v>
      </c>
      <c r="K14" s="66">
        <f t="shared" si="3"/>
        <v>20</v>
      </c>
      <c r="L14" s="65">
        <f>VLOOKUP($A14,'Return Data'!$B$7:$R$1700,17,0)</f>
        <v>-13.1937</v>
      </c>
      <c r="M14" s="66">
        <f>RANK(L14,L$8:L$30,0)</f>
        <v>14</v>
      </c>
      <c r="N14" s="65">
        <f>VLOOKUP($A14,'Return Data'!$B$7:$R$1700,14,0)</f>
        <v>-8.5699000000000005</v>
      </c>
      <c r="O14" s="66">
        <f>RANK(N14,N$8:N$30,0)</f>
        <v>13</v>
      </c>
      <c r="P14" s="65">
        <f>VLOOKUP($A14,'Return Data'!$B$7:$R$1700,15,0)</f>
        <v>1.8992</v>
      </c>
      <c r="Q14" s="66">
        <f>RANK(P14,P$8:P$30,0)</f>
        <v>8</v>
      </c>
      <c r="R14" s="65">
        <f>VLOOKUP($A14,'Return Data'!$B$7:$R$1700,16,0)</f>
        <v>13.3803</v>
      </c>
      <c r="S14" s="67">
        <f t="shared" si="4"/>
        <v>5</v>
      </c>
    </row>
    <row r="15" spans="1:20" x14ac:dyDescent="0.3">
      <c r="A15" s="63" t="s">
        <v>1554</v>
      </c>
      <c r="B15" s="64">
        <f>VLOOKUP($A15,'Return Data'!$B$7:$R$1700,3,0)</f>
        <v>44032</v>
      </c>
      <c r="C15" s="65">
        <f>VLOOKUP($A15,'Return Data'!$B$7:$R$1700,4,0)</f>
        <v>36.125999999999998</v>
      </c>
      <c r="D15" s="65">
        <f>VLOOKUP($A15,'Return Data'!$B$7:$R$1700,10,0)</f>
        <v>15.2492</v>
      </c>
      <c r="E15" s="66">
        <f t="shared" si="0"/>
        <v>9</v>
      </c>
      <c r="F15" s="65">
        <f>VLOOKUP($A15,'Return Data'!$B$7:$R$1700,11,0)</f>
        <v>-17.6052</v>
      </c>
      <c r="G15" s="66">
        <f t="shared" si="1"/>
        <v>17</v>
      </c>
      <c r="H15" s="65">
        <f>VLOOKUP($A15,'Return Data'!$B$7:$R$1700,12,0)</f>
        <v>-13.2921</v>
      </c>
      <c r="I15" s="66">
        <f t="shared" si="2"/>
        <v>18</v>
      </c>
      <c r="J15" s="65">
        <f>VLOOKUP($A15,'Return Data'!$B$7:$R$1700,13,0)</f>
        <v>-16.188800000000001</v>
      </c>
      <c r="K15" s="66">
        <f t="shared" si="3"/>
        <v>19</v>
      </c>
      <c r="L15" s="65">
        <f>VLOOKUP($A15,'Return Data'!$B$7:$R$1700,17,0)</f>
        <v>-10.4579</v>
      </c>
      <c r="M15" s="66">
        <f>RANK(L15,L$8:L$30,0)</f>
        <v>11</v>
      </c>
      <c r="N15" s="65">
        <f>VLOOKUP($A15,'Return Data'!$B$7:$R$1700,14,0)</f>
        <v>-3.2654000000000001</v>
      </c>
      <c r="O15" s="66">
        <f>RANK(N15,N$8:N$30,0)</f>
        <v>6</v>
      </c>
      <c r="P15" s="65">
        <f>VLOOKUP($A15,'Return Data'!$B$7:$R$1700,15,0)</f>
        <v>5.8693</v>
      </c>
      <c r="Q15" s="66">
        <f>RANK(P15,P$8:P$30,0)</f>
        <v>5</v>
      </c>
      <c r="R15" s="65">
        <f>VLOOKUP($A15,'Return Data'!$B$7:$R$1700,16,0)</f>
        <v>11.469099999999999</v>
      </c>
      <c r="S15" s="67">
        <f t="shared" si="4"/>
        <v>8</v>
      </c>
    </row>
    <row r="16" spans="1:20" x14ac:dyDescent="0.3">
      <c r="A16" s="63" t="s">
        <v>1557</v>
      </c>
      <c r="B16" s="64">
        <f>VLOOKUP($A16,'Return Data'!$B$7:$R$1700,3,0)</f>
        <v>44032</v>
      </c>
      <c r="C16" s="65">
        <f>VLOOKUP($A16,'Return Data'!$B$7:$R$1700,4,0)</f>
        <v>43.109299999999998</v>
      </c>
      <c r="D16" s="65">
        <f>VLOOKUP($A16,'Return Data'!$B$7:$R$1700,10,0)</f>
        <v>17.7879</v>
      </c>
      <c r="E16" s="66">
        <f t="shared" si="0"/>
        <v>4</v>
      </c>
      <c r="F16" s="65">
        <f>VLOOKUP($A16,'Return Data'!$B$7:$R$1700,11,0)</f>
        <v>-13.010899999999999</v>
      </c>
      <c r="G16" s="66">
        <f t="shared" si="1"/>
        <v>12</v>
      </c>
      <c r="H16" s="65">
        <f>VLOOKUP($A16,'Return Data'!$B$7:$R$1700,12,0)</f>
        <v>-7.5768000000000004</v>
      </c>
      <c r="I16" s="66">
        <f t="shared" si="2"/>
        <v>14</v>
      </c>
      <c r="J16" s="65">
        <f>VLOOKUP($A16,'Return Data'!$B$7:$R$1700,13,0)</f>
        <v>-9.1379999999999999</v>
      </c>
      <c r="K16" s="66">
        <f t="shared" si="3"/>
        <v>15</v>
      </c>
      <c r="L16" s="65">
        <f>VLOOKUP($A16,'Return Data'!$B$7:$R$1700,17,0)</f>
        <v>-10.1851</v>
      </c>
      <c r="M16" s="66">
        <f>RANK(L16,L$8:L$30,0)</f>
        <v>10</v>
      </c>
      <c r="N16" s="65">
        <f>VLOOKUP($A16,'Return Data'!$B$7:$R$1700,14,0)</f>
        <v>-8.1053999999999995</v>
      </c>
      <c r="O16" s="66">
        <f>RANK(N16,N$8:N$30,0)</f>
        <v>12</v>
      </c>
      <c r="P16" s="65">
        <f>VLOOKUP($A16,'Return Data'!$B$7:$R$1700,15,0)</f>
        <v>0.71540000000000004</v>
      </c>
      <c r="Q16" s="66">
        <f>RANK(P16,P$8:P$30,0)</f>
        <v>13</v>
      </c>
      <c r="R16" s="65">
        <f>VLOOKUP($A16,'Return Data'!$B$7:$R$1700,16,0)</f>
        <v>10.209199999999999</v>
      </c>
      <c r="S16" s="67">
        <f t="shared" si="4"/>
        <v>10</v>
      </c>
    </row>
    <row r="17" spans="1:19" x14ac:dyDescent="0.3">
      <c r="A17" s="63" t="s">
        <v>1559</v>
      </c>
      <c r="B17" s="64">
        <f>VLOOKUP($A17,'Return Data'!$B$7:$R$1700,3,0)</f>
        <v>44032</v>
      </c>
      <c r="C17" s="65">
        <f>VLOOKUP($A17,'Return Data'!$B$7:$R$1700,4,0)</f>
        <v>23.5</v>
      </c>
      <c r="D17" s="65">
        <f>VLOOKUP($A17,'Return Data'!$B$7:$R$1700,10,0)</f>
        <v>14.6341</v>
      </c>
      <c r="E17" s="66">
        <f t="shared" si="0"/>
        <v>10</v>
      </c>
      <c r="F17" s="65">
        <f>VLOOKUP($A17,'Return Data'!$B$7:$R$1700,11,0)</f>
        <v>-17.543900000000001</v>
      </c>
      <c r="G17" s="66">
        <f t="shared" si="1"/>
        <v>16</v>
      </c>
      <c r="H17" s="65">
        <f>VLOOKUP($A17,'Return Data'!$B$7:$R$1700,12,0)</f>
        <v>-9.7888999999999999</v>
      </c>
      <c r="I17" s="66">
        <f t="shared" si="2"/>
        <v>16</v>
      </c>
      <c r="J17" s="65">
        <f>VLOOKUP($A17,'Return Data'!$B$7:$R$1700,13,0)</f>
        <v>-8.0953999999999997</v>
      </c>
      <c r="K17" s="66">
        <f t="shared" si="3"/>
        <v>14</v>
      </c>
      <c r="L17" s="65">
        <f>VLOOKUP($A17,'Return Data'!$B$7:$R$1700,17,0)</f>
        <v>-3.081</v>
      </c>
      <c r="M17" s="66">
        <f>RANK(L17,L$8:L$30,0)</f>
        <v>5</v>
      </c>
      <c r="N17" s="65">
        <f>VLOOKUP($A17,'Return Data'!$B$7:$R$1700,14,0)</f>
        <v>-4.6006999999999998</v>
      </c>
      <c r="O17" s="66">
        <f>RANK(N17,N$8:N$30,0)</f>
        <v>8</v>
      </c>
      <c r="P17" s="65">
        <f>VLOOKUP($A17,'Return Data'!$B$7:$R$1700,15,0)</f>
        <v>1.8212999999999999</v>
      </c>
      <c r="Q17" s="66">
        <f>RANK(P17,P$8:P$30,0)</f>
        <v>9</v>
      </c>
      <c r="R17" s="65">
        <f>VLOOKUP($A17,'Return Data'!$B$7:$R$1700,16,0)</f>
        <v>8.9641000000000002</v>
      </c>
      <c r="S17" s="67">
        <f t="shared" si="4"/>
        <v>12</v>
      </c>
    </row>
    <row r="18" spans="1:19" x14ac:dyDescent="0.3">
      <c r="A18" s="63" t="s">
        <v>1561</v>
      </c>
      <c r="B18" s="64">
        <f>VLOOKUP($A18,'Return Data'!$B$7:$R$1700,3,0)</f>
        <v>44032</v>
      </c>
      <c r="C18" s="65">
        <f>VLOOKUP($A18,'Return Data'!$B$7:$R$1700,4,0)</f>
        <v>8.3699999999999992</v>
      </c>
      <c r="D18" s="65">
        <f>VLOOKUP($A18,'Return Data'!$B$7:$R$1700,10,0)</f>
        <v>8.7012999999999998</v>
      </c>
      <c r="E18" s="66">
        <f t="shared" si="0"/>
        <v>22</v>
      </c>
      <c r="F18" s="65">
        <f>VLOOKUP($A18,'Return Data'!$B$7:$R$1700,11,0)</f>
        <v>-16.633500000000002</v>
      </c>
      <c r="G18" s="66">
        <f t="shared" si="1"/>
        <v>15</v>
      </c>
      <c r="H18" s="65">
        <f>VLOOKUP($A18,'Return Data'!$B$7:$R$1700,12,0)</f>
        <v>-11.8019</v>
      </c>
      <c r="I18" s="66">
        <f t="shared" si="2"/>
        <v>17</v>
      </c>
      <c r="J18" s="65">
        <f>VLOOKUP($A18,'Return Data'!$B$7:$R$1700,13,0)</f>
        <v>-10.193099999999999</v>
      </c>
      <c r="K18" s="66">
        <f t="shared" si="3"/>
        <v>17</v>
      </c>
      <c r="L18" s="65">
        <f>VLOOKUP($A18,'Return Data'!$B$7:$R$1700,17,0)</f>
        <v>-9.4457000000000004</v>
      </c>
      <c r="M18" s="66">
        <f>RANK(L18,L$8:L$30,0)</f>
        <v>9</v>
      </c>
      <c r="N18" s="65">
        <f>VLOOKUP($A18,'Return Data'!$B$7:$R$1700,14,0)</f>
        <v>-5.9099000000000004</v>
      </c>
      <c r="O18" s="66">
        <f>RANK(N18,N$8:N$30,0)</f>
        <v>10</v>
      </c>
      <c r="P18" s="65"/>
      <c r="Q18" s="66"/>
      <c r="R18" s="65">
        <f>VLOOKUP($A18,'Return Data'!$B$7:$R$1700,16,0)</f>
        <v>-5.6093999999999999</v>
      </c>
      <c r="S18" s="67">
        <f t="shared" si="4"/>
        <v>22</v>
      </c>
    </row>
    <row r="19" spans="1:19" x14ac:dyDescent="0.3">
      <c r="A19" s="63" t="s">
        <v>1562</v>
      </c>
      <c r="B19" s="64">
        <f>VLOOKUP($A19,'Return Data'!$B$7:$R$1700,3,0)</f>
        <v>44032</v>
      </c>
      <c r="C19" s="65">
        <f>VLOOKUP($A19,'Return Data'!$B$7:$R$1700,4,0)</f>
        <v>10.5</v>
      </c>
      <c r="D19" s="65">
        <f>VLOOKUP($A19,'Return Data'!$B$7:$R$1700,10,0)</f>
        <v>12.782</v>
      </c>
      <c r="E19" s="66">
        <f t="shared" si="0"/>
        <v>14</v>
      </c>
      <c r="F19" s="65"/>
      <c r="G19" s="66"/>
      <c r="H19" s="65"/>
      <c r="I19" s="66"/>
      <c r="J19" s="65"/>
      <c r="K19" s="66"/>
      <c r="L19" s="65"/>
      <c r="M19" s="66"/>
      <c r="N19" s="65"/>
      <c r="O19" s="66"/>
      <c r="P19" s="65"/>
      <c r="Q19" s="66"/>
      <c r="R19" s="65">
        <f>VLOOKUP($A19,'Return Data'!$B$7:$R$1700,16,0)</f>
        <v>5</v>
      </c>
      <c r="S19" s="67">
        <f t="shared" si="4"/>
        <v>16</v>
      </c>
    </row>
    <row r="20" spans="1:19" x14ac:dyDescent="0.3">
      <c r="A20" s="63" t="s">
        <v>1564</v>
      </c>
      <c r="B20" s="64">
        <f>VLOOKUP($A20,'Return Data'!$B$7:$R$1700,3,0)</f>
        <v>44032</v>
      </c>
      <c r="C20" s="65">
        <f>VLOOKUP($A20,'Return Data'!$B$7:$R$1700,4,0)</f>
        <v>10.46</v>
      </c>
      <c r="D20" s="65">
        <f>VLOOKUP($A20,'Return Data'!$B$7:$R$1700,10,0)</f>
        <v>11.2766</v>
      </c>
      <c r="E20" s="66">
        <f t="shared" si="0"/>
        <v>19</v>
      </c>
      <c r="F20" s="65">
        <f>VLOOKUP($A20,'Return Data'!$B$7:$R$1700,11,0)</f>
        <v>-10.7509</v>
      </c>
      <c r="G20" s="66">
        <f>RANK(F20,F$8:F$30,0)</f>
        <v>7</v>
      </c>
      <c r="H20" s="65">
        <f>VLOOKUP($A20,'Return Data'!$B$7:$R$1700,12,0)</f>
        <v>0.19159999999999999</v>
      </c>
      <c r="I20" s="66">
        <f>RANK(H20,H$8:H$30,0)</f>
        <v>6</v>
      </c>
      <c r="J20" s="65">
        <f>VLOOKUP($A20,'Return Data'!$B$7:$R$1700,13,0)</f>
        <v>5.5499000000000001</v>
      </c>
      <c r="K20" s="66">
        <f>RANK(J20,J$8:J$30,0)</f>
        <v>3</v>
      </c>
      <c r="L20" s="65"/>
      <c r="M20" s="66"/>
      <c r="N20" s="65"/>
      <c r="O20" s="66"/>
      <c r="P20" s="65"/>
      <c r="Q20" s="66"/>
      <c r="R20" s="65">
        <f>VLOOKUP($A20,'Return Data'!$B$7:$R$1700,16,0)</f>
        <v>2.6440999999999999</v>
      </c>
      <c r="S20" s="67">
        <f t="shared" si="4"/>
        <v>19</v>
      </c>
    </row>
    <row r="21" spans="1:19" x14ac:dyDescent="0.3">
      <c r="A21" s="63" t="s">
        <v>1566</v>
      </c>
      <c r="B21" s="64">
        <f>VLOOKUP($A21,'Return Data'!$B$7:$R$1700,3,0)</f>
        <v>44032</v>
      </c>
      <c r="C21" s="65">
        <f>VLOOKUP($A21,'Return Data'!$B$7:$R$1700,4,0)</f>
        <v>8.5841999999999992</v>
      </c>
      <c r="D21" s="65">
        <f>VLOOKUP($A21,'Return Data'!$B$7:$R$1700,10,0)</f>
        <v>13.946999999999999</v>
      </c>
      <c r="E21" s="66">
        <f t="shared" si="0"/>
        <v>12</v>
      </c>
      <c r="F21" s="65"/>
      <c r="G21" s="66"/>
      <c r="H21" s="65"/>
      <c r="I21" s="66"/>
      <c r="J21" s="65"/>
      <c r="K21" s="66"/>
      <c r="L21" s="65"/>
      <c r="M21" s="66"/>
      <c r="N21" s="65"/>
      <c r="O21" s="66"/>
      <c r="P21" s="65"/>
      <c r="Q21" s="66"/>
      <c r="R21" s="65">
        <f>VLOOKUP($A21,'Return Data'!$B$7:$R$1700,16,0)</f>
        <v>-14.157999999999999</v>
      </c>
      <c r="S21" s="67">
        <f t="shared" si="4"/>
        <v>23</v>
      </c>
    </row>
    <row r="22" spans="1:19" x14ac:dyDescent="0.3">
      <c r="A22" s="63" t="s">
        <v>1569</v>
      </c>
      <c r="B22" s="64">
        <f>VLOOKUP($A22,'Return Data'!$B$7:$R$1700,3,0)</f>
        <v>44032</v>
      </c>
      <c r="C22" s="65">
        <f>VLOOKUP($A22,'Return Data'!$B$7:$R$1700,4,0)</f>
        <v>73.506</v>
      </c>
      <c r="D22" s="65">
        <f>VLOOKUP($A22,'Return Data'!$B$7:$R$1700,10,0)</f>
        <v>16.596599999999999</v>
      </c>
      <c r="E22" s="66">
        <f t="shared" si="0"/>
        <v>8</v>
      </c>
      <c r="F22" s="65">
        <f>VLOOKUP($A22,'Return Data'!$B$7:$R$1700,11,0)</f>
        <v>-13.5884</v>
      </c>
      <c r="G22" s="66">
        <f t="shared" ref="G22:G30" si="5">RANK(F22,F$8:F$30,0)</f>
        <v>14</v>
      </c>
      <c r="H22" s="65">
        <f>VLOOKUP($A22,'Return Data'!$B$7:$R$1700,12,0)</f>
        <v>-3.335</v>
      </c>
      <c r="I22" s="66">
        <f t="shared" ref="I22:I30" si="6">RANK(H22,H$8:H$30,0)</f>
        <v>11</v>
      </c>
      <c r="J22" s="65">
        <f>VLOOKUP($A22,'Return Data'!$B$7:$R$1700,13,0)</f>
        <v>0.66969999999999996</v>
      </c>
      <c r="K22" s="66">
        <f t="shared" ref="K22:K30" si="7">RANK(J22,J$8:J$30,0)</f>
        <v>11</v>
      </c>
      <c r="L22" s="65">
        <f>VLOOKUP($A22,'Return Data'!$B$7:$R$1700,17,0)</f>
        <v>-2.4405999999999999</v>
      </c>
      <c r="M22" s="66">
        <f>RANK(L22,L$8:L$30,0)</f>
        <v>3</v>
      </c>
      <c r="N22" s="65">
        <f>VLOOKUP($A22,'Return Data'!$B$7:$R$1700,14,0)</f>
        <v>-2.1415999999999999</v>
      </c>
      <c r="O22" s="66">
        <f>RANK(N22,N$8:N$30,0)</f>
        <v>4</v>
      </c>
      <c r="P22" s="65">
        <f>VLOOKUP($A22,'Return Data'!$B$7:$R$1700,15,0)</f>
        <v>5.6341000000000001</v>
      </c>
      <c r="Q22" s="66">
        <f>RANK(P22,P$8:P$30,0)</f>
        <v>6</v>
      </c>
      <c r="R22" s="65">
        <f>VLOOKUP($A22,'Return Data'!$B$7:$R$1700,16,0)</f>
        <v>12.3879</v>
      </c>
      <c r="S22" s="67">
        <f t="shared" si="4"/>
        <v>6</v>
      </c>
    </row>
    <row r="23" spans="1:19" x14ac:dyDescent="0.3">
      <c r="A23" s="63" t="s">
        <v>1570</v>
      </c>
      <c r="B23" s="64">
        <f>VLOOKUP($A23,'Return Data'!$B$7:$R$1700,3,0)</f>
        <v>44032</v>
      </c>
      <c r="C23" s="65">
        <f>VLOOKUP($A23,'Return Data'!$B$7:$R$1700,4,0)</f>
        <v>19.937999999999999</v>
      </c>
      <c r="D23" s="65">
        <f>VLOOKUP($A23,'Return Data'!$B$7:$R$1700,10,0)</f>
        <v>12.4091</v>
      </c>
      <c r="E23" s="66">
        <f t="shared" si="0"/>
        <v>15</v>
      </c>
      <c r="F23" s="65">
        <f>VLOOKUP($A23,'Return Data'!$B$7:$R$1700,11,0)</f>
        <v>-21.383199999999999</v>
      </c>
      <c r="G23" s="66">
        <f t="shared" si="5"/>
        <v>19</v>
      </c>
      <c r="H23" s="65">
        <f>VLOOKUP($A23,'Return Data'!$B$7:$R$1700,12,0)</f>
        <v>-14.6417</v>
      </c>
      <c r="I23" s="66">
        <f t="shared" si="6"/>
        <v>20</v>
      </c>
      <c r="J23" s="65">
        <f>VLOOKUP($A23,'Return Data'!$B$7:$R$1700,13,0)</f>
        <v>-15.627800000000001</v>
      </c>
      <c r="K23" s="66">
        <f t="shared" si="7"/>
        <v>18</v>
      </c>
      <c r="L23" s="65">
        <f>VLOOKUP($A23,'Return Data'!$B$7:$R$1700,17,0)</f>
        <v>-12.5787</v>
      </c>
      <c r="M23" s="66">
        <f>RANK(L23,L$8:L$30,0)</f>
        <v>13</v>
      </c>
      <c r="N23" s="65">
        <f>VLOOKUP($A23,'Return Data'!$B$7:$R$1700,14,0)</f>
        <v>-7.4988000000000001</v>
      </c>
      <c r="O23" s="66">
        <f>RANK(N23,N$8:N$30,0)</f>
        <v>11</v>
      </c>
      <c r="P23" s="65">
        <f>VLOOKUP($A23,'Return Data'!$B$7:$R$1700,15,0)</f>
        <v>5.9476000000000004</v>
      </c>
      <c r="Q23" s="66">
        <f>RANK(P23,P$8:P$30,0)</f>
        <v>4</v>
      </c>
      <c r="R23" s="65">
        <f>VLOOKUP($A23,'Return Data'!$B$7:$R$1700,16,0)</f>
        <v>11.7837</v>
      </c>
      <c r="S23" s="67">
        <f t="shared" si="4"/>
        <v>7</v>
      </c>
    </row>
    <row r="24" spans="1:19" x14ac:dyDescent="0.3">
      <c r="A24" s="63" t="s">
        <v>1573</v>
      </c>
      <c r="B24" s="64">
        <f>VLOOKUP($A24,'Return Data'!$B$7:$R$1700,3,0)</f>
        <v>44032</v>
      </c>
      <c r="C24" s="65">
        <f>VLOOKUP($A24,'Return Data'!$B$7:$R$1700,4,0)</f>
        <v>38.547800000000002</v>
      </c>
      <c r="D24" s="65">
        <f>VLOOKUP($A24,'Return Data'!$B$7:$R$1700,10,0)</f>
        <v>16.6874</v>
      </c>
      <c r="E24" s="66">
        <f t="shared" si="0"/>
        <v>7</v>
      </c>
      <c r="F24" s="65">
        <f>VLOOKUP($A24,'Return Data'!$B$7:$R$1700,11,0)</f>
        <v>-13.1112</v>
      </c>
      <c r="G24" s="66">
        <f t="shared" si="5"/>
        <v>13</v>
      </c>
      <c r="H24" s="65">
        <f>VLOOKUP($A24,'Return Data'!$B$7:$R$1700,12,0)</f>
        <v>-3.3797999999999999</v>
      </c>
      <c r="I24" s="66">
        <f t="shared" si="6"/>
        <v>12</v>
      </c>
      <c r="J24" s="65">
        <f>VLOOKUP($A24,'Return Data'!$B$7:$R$1700,13,0)</f>
        <v>-2.4980000000000002</v>
      </c>
      <c r="K24" s="66">
        <f t="shared" si="7"/>
        <v>13</v>
      </c>
      <c r="L24" s="65">
        <f>VLOOKUP($A24,'Return Data'!$B$7:$R$1700,17,0)</f>
        <v>-4.1029</v>
      </c>
      <c r="M24" s="66">
        <f>RANK(L24,L$8:L$30,0)</f>
        <v>7</v>
      </c>
      <c r="N24" s="65">
        <f>VLOOKUP($A24,'Return Data'!$B$7:$R$1700,14,0)</f>
        <v>-1.8879999999999999</v>
      </c>
      <c r="O24" s="66">
        <f>RANK(N24,N$8:N$30,0)</f>
        <v>3</v>
      </c>
      <c r="P24" s="65">
        <f>VLOOKUP($A24,'Return Data'!$B$7:$R$1700,15,0)</f>
        <v>7.9912999999999998</v>
      </c>
      <c r="Q24" s="66">
        <f>RANK(P24,P$8:P$30,0)</f>
        <v>3</v>
      </c>
      <c r="R24" s="65">
        <f>VLOOKUP($A24,'Return Data'!$B$7:$R$1700,16,0)</f>
        <v>18.068899999999999</v>
      </c>
      <c r="S24" s="67">
        <f t="shared" si="4"/>
        <v>3</v>
      </c>
    </row>
    <row r="25" spans="1:19" x14ac:dyDescent="0.3">
      <c r="A25" s="63" t="s">
        <v>1574</v>
      </c>
      <c r="B25" s="64">
        <f>VLOOKUP($A25,'Return Data'!$B$7:$R$1700,3,0)</f>
        <v>44032</v>
      </c>
      <c r="C25" s="65">
        <f>VLOOKUP($A25,'Return Data'!$B$7:$R$1700,4,0)</f>
        <v>10.56</v>
      </c>
      <c r="D25" s="65">
        <f>VLOOKUP($A25,'Return Data'!$B$7:$R$1700,10,0)</f>
        <v>18.918900000000001</v>
      </c>
      <c r="E25" s="66">
        <f t="shared" si="0"/>
        <v>2</v>
      </c>
      <c r="F25" s="65">
        <f>VLOOKUP($A25,'Return Data'!$B$7:$R$1700,11,0)</f>
        <v>-4.5208000000000004</v>
      </c>
      <c r="G25" s="66">
        <f t="shared" si="5"/>
        <v>3</v>
      </c>
      <c r="H25" s="65">
        <f>VLOOKUP($A25,'Return Data'!$B$7:$R$1700,12,0)</f>
        <v>7.4261999999999997</v>
      </c>
      <c r="I25" s="66">
        <f t="shared" si="6"/>
        <v>3</v>
      </c>
      <c r="J25" s="65">
        <f>VLOOKUP($A25,'Return Data'!$B$7:$R$1700,13,0)</f>
        <v>8.0860000000000003</v>
      </c>
      <c r="K25" s="66">
        <f t="shared" si="7"/>
        <v>2</v>
      </c>
      <c r="L25" s="65"/>
      <c r="M25" s="66"/>
      <c r="N25" s="65"/>
      <c r="O25" s="66"/>
      <c r="P25" s="65"/>
      <c r="Q25" s="66"/>
      <c r="R25" s="65">
        <f>VLOOKUP($A25,'Return Data'!$B$7:$R$1700,16,0)</f>
        <v>4.6891999999999996</v>
      </c>
      <c r="S25" s="67">
        <f t="shared" si="4"/>
        <v>17</v>
      </c>
    </row>
    <row r="26" spans="1:19" x14ac:dyDescent="0.3">
      <c r="A26" s="63" t="s">
        <v>1577</v>
      </c>
      <c r="B26" s="64">
        <f>VLOOKUP($A26,'Return Data'!$B$7:$R$1700,3,0)</f>
        <v>44032</v>
      </c>
      <c r="C26" s="65">
        <f>VLOOKUP($A26,'Return Data'!$B$7:$R$1700,4,0)</f>
        <v>45.999600000000001</v>
      </c>
      <c r="D26" s="65">
        <f>VLOOKUP($A26,'Return Data'!$B$7:$R$1700,10,0)</f>
        <v>32.553800000000003</v>
      </c>
      <c r="E26" s="66">
        <f t="shared" si="0"/>
        <v>1</v>
      </c>
      <c r="F26" s="65">
        <f>VLOOKUP($A26,'Return Data'!$B$7:$R$1700,11,0)</f>
        <v>5.1424000000000003</v>
      </c>
      <c r="G26" s="66">
        <f t="shared" si="5"/>
        <v>1</v>
      </c>
      <c r="H26" s="65">
        <f>VLOOKUP($A26,'Return Data'!$B$7:$R$1700,12,0)</f>
        <v>15.2202</v>
      </c>
      <c r="I26" s="66">
        <f t="shared" si="6"/>
        <v>1</v>
      </c>
      <c r="J26" s="65">
        <f>VLOOKUP($A26,'Return Data'!$B$7:$R$1700,13,0)</f>
        <v>5.2435</v>
      </c>
      <c r="K26" s="66">
        <f t="shared" si="7"/>
        <v>4</v>
      </c>
      <c r="L26" s="65">
        <f>VLOOKUP($A26,'Return Data'!$B$7:$R$1700,17,0)</f>
        <v>-5.7210999999999999</v>
      </c>
      <c r="M26" s="66">
        <f>RANK(L26,L$8:L$30,0)</f>
        <v>8</v>
      </c>
      <c r="N26" s="65">
        <f>VLOOKUP($A26,'Return Data'!$B$7:$R$1700,14,0)</f>
        <v>-3.1450999999999998</v>
      </c>
      <c r="O26" s="66">
        <f>RANK(N26,N$8:N$30,0)</f>
        <v>5</v>
      </c>
      <c r="P26" s="65">
        <f>VLOOKUP($A26,'Return Data'!$B$7:$R$1700,15,0)</f>
        <v>1.3633999999999999</v>
      </c>
      <c r="Q26" s="66">
        <f>RANK(P26,P$8:P$30,0)</f>
        <v>11</v>
      </c>
      <c r="R26" s="65">
        <f>VLOOKUP($A26,'Return Data'!$B$7:$R$1700,16,0)</f>
        <v>4.0475000000000003</v>
      </c>
      <c r="S26" s="67">
        <f t="shared" si="4"/>
        <v>18</v>
      </c>
    </row>
    <row r="27" spans="1:19" x14ac:dyDescent="0.3">
      <c r="A27" s="63" t="s">
        <v>1578</v>
      </c>
      <c r="B27" s="64">
        <f>VLOOKUP($A27,'Return Data'!$B$7:$R$1700,3,0)</f>
        <v>44032</v>
      </c>
      <c r="C27" s="65">
        <f>VLOOKUP($A27,'Return Data'!$B$7:$R$1700,4,0)</f>
        <v>54.904499999999999</v>
      </c>
      <c r="D27" s="65">
        <f>VLOOKUP($A27,'Return Data'!$B$7:$R$1700,10,0)</f>
        <v>12.2904</v>
      </c>
      <c r="E27" s="66">
        <f t="shared" si="0"/>
        <v>16</v>
      </c>
      <c r="F27" s="65">
        <f>VLOOKUP($A27,'Return Data'!$B$7:$R$1700,11,0)</f>
        <v>-9.9497</v>
      </c>
      <c r="G27" s="66">
        <f t="shared" si="5"/>
        <v>6</v>
      </c>
      <c r="H27" s="65">
        <f>VLOOKUP($A27,'Return Data'!$B$7:$R$1700,12,0)</f>
        <v>-2.5817999999999999</v>
      </c>
      <c r="I27" s="66">
        <f t="shared" si="6"/>
        <v>10</v>
      </c>
      <c r="J27" s="65">
        <f>VLOOKUP($A27,'Return Data'!$B$7:$R$1700,13,0)</f>
        <v>2.8117999999999999</v>
      </c>
      <c r="K27" s="66">
        <f t="shared" si="7"/>
        <v>8</v>
      </c>
      <c r="L27" s="65">
        <f>VLOOKUP($A27,'Return Data'!$B$7:$R$1700,17,0)</f>
        <v>1.6559999999999999</v>
      </c>
      <c r="M27" s="66">
        <f>RANK(L27,L$8:L$30,0)</f>
        <v>2</v>
      </c>
      <c r="N27" s="65">
        <f>VLOOKUP($A27,'Return Data'!$B$7:$R$1700,14,0)</f>
        <v>4.2667000000000002</v>
      </c>
      <c r="O27" s="66">
        <f>RANK(N27,N$8:N$30,0)</f>
        <v>2</v>
      </c>
      <c r="P27" s="65">
        <f>VLOOKUP($A27,'Return Data'!$B$7:$R$1700,15,0)</f>
        <v>10.3604</v>
      </c>
      <c r="Q27" s="66">
        <f>RANK(P27,P$8:P$30,0)</f>
        <v>1</v>
      </c>
      <c r="R27" s="65">
        <f>VLOOKUP($A27,'Return Data'!$B$7:$R$1700,16,0)</f>
        <v>21.2867</v>
      </c>
      <c r="S27" s="67">
        <f t="shared" si="4"/>
        <v>1</v>
      </c>
    </row>
    <row r="28" spans="1:19" x14ac:dyDescent="0.3">
      <c r="A28" s="63" t="s">
        <v>1581</v>
      </c>
      <c r="B28" s="64">
        <f>VLOOKUP($A28,'Return Data'!$B$7:$R$1700,3,0)</f>
        <v>44032</v>
      </c>
      <c r="C28" s="65">
        <f>VLOOKUP($A28,'Return Data'!$B$7:$R$1700,4,0)</f>
        <v>69.506600000000006</v>
      </c>
      <c r="D28" s="65">
        <f>VLOOKUP($A28,'Return Data'!$B$7:$R$1700,10,0)</f>
        <v>11.900399999999999</v>
      </c>
      <c r="E28" s="66">
        <f t="shared" si="0"/>
        <v>18</v>
      </c>
      <c r="F28" s="65">
        <f>VLOOKUP($A28,'Return Data'!$B$7:$R$1700,11,0)</f>
        <v>-18.2453</v>
      </c>
      <c r="G28" s="66">
        <f t="shared" si="5"/>
        <v>18</v>
      </c>
      <c r="H28" s="65">
        <f>VLOOKUP($A28,'Return Data'!$B$7:$R$1700,12,0)</f>
        <v>-8.2735000000000003</v>
      </c>
      <c r="I28" s="66">
        <f t="shared" si="6"/>
        <v>15</v>
      </c>
      <c r="J28" s="65">
        <f>VLOOKUP($A28,'Return Data'!$B$7:$R$1700,13,0)</f>
        <v>-10.106999999999999</v>
      </c>
      <c r="K28" s="66">
        <f t="shared" si="7"/>
        <v>16</v>
      </c>
      <c r="L28" s="65">
        <f>VLOOKUP($A28,'Return Data'!$B$7:$R$1700,17,0)</f>
        <v>-10.7126</v>
      </c>
      <c r="M28" s="66">
        <f>RANK(L28,L$8:L$30,0)</f>
        <v>12</v>
      </c>
      <c r="N28" s="65">
        <f>VLOOKUP($A28,'Return Data'!$B$7:$R$1700,14,0)</f>
        <v>-11.6343</v>
      </c>
      <c r="O28" s="66">
        <f>RANK(N28,N$8:N$30,0)</f>
        <v>15</v>
      </c>
      <c r="P28" s="65">
        <f>VLOOKUP($A28,'Return Data'!$B$7:$R$1700,15,0)</f>
        <v>-1.2151000000000001</v>
      </c>
      <c r="Q28" s="66">
        <f>RANK(P28,P$8:P$30,0)</f>
        <v>14</v>
      </c>
      <c r="R28" s="65">
        <f>VLOOKUP($A28,'Return Data'!$B$7:$R$1700,16,0)</f>
        <v>9.7103999999999999</v>
      </c>
      <c r="S28" s="67">
        <f t="shared" si="4"/>
        <v>11</v>
      </c>
    </row>
    <row r="29" spans="1:19" x14ac:dyDescent="0.3">
      <c r="A29" s="63" t="s">
        <v>1582</v>
      </c>
      <c r="B29" s="64">
        <f>VLOOKUP($A29,'Return Data'!$B$7:$R$1700,3,0)</f>
        <v>44032</v>
      </c>
      <c r="C29" s="65">
        <f>VLOOKUP($A29,'Return Data'!$B$7:$R$1700,4,0)</f>
        <v>10.2903</v>
      </c>
      <c r="D29" s="65">
        <f>VLOOKUP($A29,'Return Data'!$B$7:$R$1700,10,0)</f>
        <v>17.178899999999999</v>
      </c>
      <c r="E29" s="66">
        <f t="shared" si="0"/>
        <v>6</v>
      </c>
      <c r="F29" s="65">
        <f>VLOOKUP($A29,'Return Data'!$B$7:$R$1700,11,0)</f>
        <v>-11.0305</v>
      </c>
      <c r="G29" s="66">
        <f t="shared" si="5"/>
        <v>8</v>
      </c>
      <c r="H29" s="65">
        <f>VLOOKUP($A29,'Return Data'!$B$7:$R$1700,12,0)</f>
        <v>-1.0699999999999999E-2</v>
      </c>
      <c r="I29" s="66">
        <f t="shared" si="6"/>
        <v>7</v>
      </c>
      <c r="J29" s="65">
        <f>VLOOKUP($A29,'Return Data'!$B$7:$R$1700,13,0)</f>
        <v>1.8317000000000001</v>
      </c>
      <c r="K29" s="66">
        <f t="shared" si="7"/>
        <v>10</v>
      </c>
      <c r="L29" s="65"/>
      <c r="M29" s="66"/>
      <c r="N29" s="65"/>
      <c r="O29" s="66"/>
      <c r="P29" s="65"/>
      <c r="Q29" s="66"/>
      <c r="R29" s="65">
        <f>VLOOKUP($A29,'Return Data'!$B$7:$R$1700,16,0)</f>
        <v>1.7101</v>
      </c>
      <c r="S29" s="67">
        <f t="shared" si="4"/>
        <v>20</v>
      </c>
    </row>
    <row r="30" spans="1:19" x14ac:dyDescent="0.3">
      <c r="A30" s="63" t="s">
        <v>1584</v>
      </c>
      <c r="B30" s="64">
        <f>VLOOKUP($A30,'Return Data'!$B$7:$R$1700,3,0)</f>
        <v>44032</v>
      </c>
      <c r="C30" s="65">
        <f>VLOOKUP($A30,'Return Data'!$B$7:$R$1700,4,0)</f>
        <v>13.75</v>
      </c>
      <c r="D30" s="65">
        <f>VLOOKUP($A30,'Return Data'!$B$7:$R$1700,10,0)</f>
        <v>9.6491000000000007</v>
      </c>
      <c r="E30" s="66">
        <f t="shared" si="0"/>
        <v>20</v>
      </c>
      <c r="F30" s="65">
        <f>VLOOKUP($A30,'Return Data'!$B$7:$R$1700,11,0)</f>
        <v>-12.642899999999999</v>
      </c>
      <c r="G30" s="66">
        <f t="shared" si="5"/>
        <v>10</v>
      </c>
      <c r="H30" s="65">
        <f>VLOOKUP($A30,'Return Data'!$B$7:$R$1700,12,0)</f>
        <v>-2.5514000000000001</v>
      </c>
      <c r="I30" s="66">
        <f t="shared" si="6"/>
        <v>9</v>
      </c>
      <c r="J30" s="65">
        <f>VLOOKUP($A30,'Return Data'!$B$7:$R$1700,13,0)</f>
        <v>4.0877999999999997</v>
      </c>
      <c r="K30" s="66">
        <f t="shared" si="7"/>
        <v>5</v>
      </c>
      <c r="L30" s="65">
        <f>VLOOKUP($A30,'Return Data'!$B$7:$R$1700,17,0)</f>
        <v>-3.8668</v>
      </c>
      <c r="M30" s="66">
        <f>RANK(L30,L$8:L$30,0)</f>
        <v>6</v>
      </c>
      <c r="N30" s="65">
        <f>VLOOKUP($A30,'Return Data'!$B$7:$R$1700,14,0)</f>
        <v>-3.8285</v>
      </c>
      <c r="O30" s="66">
        <f>RANK(N30,N$8:N$30,0)</f>
        <v>7</v>
      </c>
      <c r="P30" s="65">
        <f>VLOOKUP($A30,'Return Data'!$B$7:$R$1700,15,0)</f>
        <v>1.2203999999999999</v>
      </c>
      <c r="Q30" s="66">
        <f>RANK(P30,P$8:P$30,0)</f>
        <v>12</v>
      </c>
      <c r="R30" s="65">
        <f>VLOOKUP($A30,'Return Data'!$B$7:$R$1700,16,0)</f>
        <v>5.3456999999999999</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14.567473913043477</v>
      </c>
      <c r="E32" s="74"/>
      <c r="F32" s="75">
        <f>AVERAGE(F8:F30)</f>
        <v>-12.213652380952382</v>
      </c>
      <c r="G32" s="74"/>
      <c r="H32" s="75">
        <f>AVERAGE(H8:H30)</f>
        <v>-3.4272047619047625</v>
      </c>
      <c r="I32" s="74"/>
      <c r="J32" s="75">
        <f>AVERAGE(J8:J30)</f>
        <v>-2.6921047619047629</v>
      </c>
      <c r="K32" s="74"/>
      <c r="L32" s="75">
        <f>AVERAGE(L8:L30)</f>
        <v>-6.3964600000000003</v>
      </c>
      <c r="M32" s="74"/>
      <c r="N32" s="75">
        <f>AVERAGE(N8:N30)</f>
        <v>-4.5346866666666674</v>
      </c>
      <c r="O32" s="74"/>
      <c r="P32" s="75">
        <f>AVERAGE(P8:P30)</f>
        <v>4.0360071428571427</v>
      </c>
      <c r="Q32" s="74"/>
      <c r="R32" s="75">
        <f>AVERAGE(R8:R30)</f>
        <v>7.7986347826086959</v>
      </c>
      <c r="S32" s="76"/>
    </row>
    <row r="33" spans="1:19" x14ac:dyDescent="0.3">
      <c r="A33" s="73" t="s">
        <v>28</v>
      </c>
      <c r="B33" s="74"/>
      <c r="C33" s="74"/>
      <c r="D33" s="75">
        <f>MIN(D8:D30)</f>
        <v>7.9530000000000003</v>
      </c>
      <c r="E33" s="74"/>
      <c r="F33" s="75">
        <f>MIN(F8:F30)</f>
        <v>-21.498100000000001</v>
      </c>
      <c r="G33" s="74"/>
      <c r="H33" s="75">
        <f>MIN(H8:H30)</f>
        <v>-15.9742</v>
      </c>
      <c r="I33" s="74"/>
      <c r="J33" s="75">
        <f>MIN(J8:J30)</f>
        <v>-18.065300000000001</v>
      </c>
      <c r="K33" s="74"/>
      <c r="L33" s="75">
        <f>MIN(L8:L30)</f>
        <v>-15.2515</v>
      </c>
      <c r="M33" s="74"/>
      <c r="N33" s="75">
        <f>MIN(N8:N30)</f>
        <v>-11.6343</v>
      </c>
      <c r="O33" s="74"/>
      <c r="P33" s="75">
        <f>MIN(P8:P30)</f>
        <v>-1.2151000000000001</v>
      </c>
      <c r="Q33" s="74"/>
      <c r="R33" s="75">
        <f>MIN(R8:R30)</f>
        <v>-14.157999999999999</v>
      </c>
      <c r="S33" s="76"/>
    </row>
    <row r="34" spans="1:19" ht="15" thickBot="1" x14ac:dyDescent="0.35">
      <c r="A34" s="77" t="s">
        <v>29</v>
      </c>
      <c r="B34" s="78"/>
      <c r="C34" s="78"/>
      <c r="D34" s="79">
        <f>MAX(D8:D30)</f>
        <v>32.553800000000003</v>
      </c>
      <c r="E34" s="78"/>
      <c r="F34" s="79">
        <f>MAX(F8:F30)</f>
        <v>5.1424000000000003</v>
      </c>
      <c r="G34" s="78"/>
      <c r="H34" s="79">
        <f>MAX(H8:H30)</f>
        <v>15.2202</v>
      </c>
      <c r="I34" s="78"/>
      <c r="J34" s="79">
        <f>MAX(J8:J30)</f>
        <v>13.8446</v>
      </c>
      <c r="K34" s="78"/>
      <c r="L34" s="79">
        <f>MAX(L8:L30)</f>
        <v>6.4626000000000001</v>
      </c>
      <c r="M34" s="78"/>
      <c r="N34" s="79">
        <f>MAX(N8:N30)</f>
        <v>5.3859000000000004</v>
      </c>
      <c r="O34" s="78"/>
      <c r="P34" s="79">
        <f>MAX(P8:P30)</f>
        <v>10.3604</v>
      </c>
      <c r="Q34" s="78"/>
      <c r="R34" s="79">
        <f>MAX(R8:R30)</f>
        <v>21.2867</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44032</v>
      </c>
      <c r="C8" s="65">
        <f>VLOOKUP($A8,'Return Data'!$B$7:$R$1700,4,0)</f>
        <v>25.6736</v>
      </c>
      <c r="D8" s="65">
        <f>VLOOKUP($A8,'Return Data'!$B$7:$R$1700,10,0)</f>
        <v>11.830500000000001</v>
      </c>
      <c r="E8" s="66">
        <f t="shared" ref="E8:E30" si="0">RANK(D8,D$8:D$30,0)</f>
        <v>17</v>
      </c>
      <c r="F8" s="65">
        <f>VLOOKUP($A8,'Return Data'!$B$7:$R$1700,11,0)</f>
        <v>-21.9101</v>
      </c>
      <c r="G8" s="66">
        <f t="shared" ref="G8:G18" si="1">RANK(F8,F$8:F$30,0)</f>
        <v>21</v>
      </c>
      <c r="H8" s="65">
        <f>VLOOKUP($A8,'Return Data'!$B$7:$R$1700,12,0)</f>
        <v>-14.9047</v>
      </c>
      <c r="I8" s="66">
        <f t="shared" ref="I8:I18" si="2">RANK(H8,H$8:H$30,0)</f>
        <v>19</v>
      </c>
      <c r="J8" s="65">
        <f>VLOOKUP($A8,'Return Data'!$B$7:$R$1700,13,0)</f>
        <v>-19.0212</v>
      </c>
      <c r="K8" s="66">
        <f t="shared" ref="K8:K18" si="3">RANK(J8,J$8:J$30,0)</f>
        <v>21</v>
      </c>
      <c r="L8" s="65">
        <f>VLOOKUP($A8,'Return Data'!$B$7:$R$1700,17,0)</f>
        <v>-16.238099999999999</v>
      </c>
      <c r="M8" s="66">
        <f>RANK(L8,L$8:L$30,0)</f>
        <v>15</v>
      </c>
      <c r="N8" s="65">
        <f>VLOOKUP($A8,'Return Data'!$B$7:$R$1700,14,0)</f>
        <v>-12.498100000000001</v>
      </c>
      <c r="O8" s="66">
        <f>RANK(N8,N$8:N$30,0)</f>
        <v>15</v>
      </c>
      <c r="P8" s="65">
        <f>VLOOKUP($A8,'Return Data'!$B$7:$R$1700,15,0)</f>
        <v>0.30819999999999997</v>
      </c>
      <c r="Q8" s="66">
        <f>RANK(P8,P$8:P$30,0)</f>
        <v>12</v>
      </c>
      <c r="R8" s="65">
        <f>VLOOKUP($A8,'Return Data'!$B$7:$R$1700,16,0)</f>
        <v>7.3372999999999999</v>
      </c>
      <c r="S8" s="67">
        <f t="shared" ref="S8:S30" si="4">RANK(R8,R$8:R$30,0)</f>
        <v>11</v>
      </c>
    </row>
    <row r="9" spans="1:20" x14ac:dyDescent="0.3">
      <c r="A9" s="63" t="s">
        <v>1543</v>
      </c>
      <c r="B9" s="64">
        <f>VLOOKUP($A9,'Return Data'!$B$7:$R$1700,3,0)</f>
        <v>44032</v>
      </c>
      <c r="C9" s="65">
        <f>VLOOKUP($A9,'Return Data'!$B$7:$R$1700,4,0)</f>
        <v>28.86</v>
      </c>
      <c r="D9" s="65">
        <f>VLOOKUP($A9,'Return Data'!$B$7:$R$1700,10,0)</f>
        <v>7.4459999999999997</v>
      </c>
      <c r="E9" s="66">
        <f t="shared" si="0"/>
        <v>23</v>
      </c>
      <c r="F9" s="65">
        <f>VLOOKUP($A9,'Return Data'!$B$7:$R$1700,11,0)</f>
        <v>-13.7478</v>
      </c>
      <c r="G9" s="66">
        <f t="shared" si="1"/>
        <v>13</v>
      </c>
      <c r="H9" s="65">
        <f>VLOOKUP($A9,'Return Data'!$B$7:$R$1700,12,0)</f>
        <v>-6.5415000000000001</v>
      </c>
      <c r="I9" s="66">
        <f t="shared" si="2"/>
        <v>13</v>
      </c>
      <c r="J9" s="65">
        <f>VLOOKUP($A9,'Return Data'!$B$7:$R$1700,13,0)</f>
        <v>1.0858000000000001</v>
      </c>
      <c r="K9" s="66">
        <f t="shared" si="3"/>
        <v>9</v>
      </c>
      <c r="L9" s="65">
        <f>VLOOKUP($A9,'Return Data'!$B$7:$R$1700,17,0)</f>
        <v>5.0267999999999997</v>
      </c>
      <c r="M9" s="66">
        <f>RANK(L9,L$8:L$30,0)</f>
        <v>1</v>
      </c>
      <c r="N9" s="65">
        <f>VLOOKUP($A9,'Return Data'!$B$7:$R$1700,14,0)</f>
        <v>4.0454999999999997</v>
      </c>
      <c r="O9" s="66">
        <f>RANK(N9,N$8:N$30,0)</f>
        <v>1</v>
      </c>
      <c r="P9" s="65">
        <f>VLOOKUP($A9,'Return Data'!$B$7:$R$1700,15,0)</f>
        <v>7.7634999999999996</v>
      </c>
      <c r="Q9" s="66">
        <f>RANK(P9,P$8:P$30,0)</f>
        <v>2</v>
      </c>
      <c r="R9" s="65">
        <f>VLOOKUP($A9,'Return Data'!$B$7:$R$1700,16,0)</f>
        <v>17.2956</v>
      </c>
      <c r="S9" s="67">
        <f t="shared" si="4"/>
        <v>1</v>
      </c>
    </row>
    <row r="10" spans="1:20" x14ac:dyDescent="0.3">
      <c r="A10" s="63" t="s">
        <v>1545</v>
      </c>
      <c r="B10" s="64">
        <f>VLOOKUP($A10,'Return Data'!$B$7:$R$1700,3,0)</f>
        <v>44032</v>
      </c>
      <c r="C10" s="65">
        <f>VLOOKUP($A10,'Return Data'!$B$7:$R$1700,4,0)</f>
        <v>11.1</v>
      </c>
      <c r="D10" s="65">
        <f>VLOOKUP($A10,'Return Data'!$B$7:$R$1700,10,0)</f>
        <v>13.7295</v>
      </c>
      <c r="E10" s="66">
        <f t="shared" si="0"/>
        <v>11</v>
      </c>
      <c r="F10" s="65">
        <f>VLOOKUP($A10,'Return Data'!$B$7:$R$1700,11,0)</f>
        <v>0.27100000000000002</v>
      </c>
      <c r="G10" s="66">
        <f t="shared" si="1"/>
        <v>2</v>
      </c>
      <c r="H10" s="65">
        <f>VLOOKUP($A10,'Return Data'!$B$7:$R$1700,12,0)</f>
        <v>9.7922999999999991</v>
      </c>
      <c r="I10" s="66">
        <f t="shared" si="2"/>
        <v>2</v>
      </c>
      <c r="J10" s="65">
        <f>VLOOKUP($A10,'Return Data'!$B$7:$R$1700,13,0)</f>
        <v>11.782500000000001</v>
      </c>
      <c r="K10" s="66">
        <f t="shared" si="3"/>
        <v>1</v>
      </c>
      <c r="L10" s="65"/>
      <c r="M10" s="66"/>
      <c r="N10" s="65"/>
      <c r="O10" s="66"/>
      <c r="P10" s="65"/>
      <c r="Q10" s="66"/>
      <c r="R10" s="65">
        <f>VLOOKUP($A10,'Return Data'!$B$7:$R$1700,16,0)</f>
        <v>6.8000999999999996</v>
      </c>
      <c r="S10" s="67">
        <f t="shared" si="4"/>
        <v>13</v>
      </c>
    </row>
    <row r="11" spans="1:20" x14ac:dyDescent="0.3">
      <c r="A11" s="63" t="s">
        <v>1547</v>
      </c>
      <c r="B11" s="64">
        <f>VLOOKUP($A11,'Return Data'!$B$7:$R$1700,3,0)</f>
        <v>44032</v>
      </c>
      <c r="C11" s="65">
        <f>VLOOKUP($A11,'Return Data'!$B$7:$R$1700,4,0)</f>
        <v>9.6300000000000008</v>
      </c>
      <c r="D11" s="65">
        <f>VLOOKUP($A11,'Return Data'!$B$7:$R$1700,10,0)</f>
        <v>17.010899999999999</v>
      </c>
      <c r="E11" s="66">
        <f t="shared" si="0"/>
        <v>5</v>
      </c>
      <c r="F11" s="65">
        <f>VLOOKUP($A11,'Return Data'!$B$7:$R$1700,11,0)</f>
        <v>-6.5049000000000001</v>
      </c>
      <c r="G11" s="66">
        <f t="shared" si="1"/>
        <v>4</v>
      </c>
      <c r="H11" s="65">
        <f>VLOOKUP($A11,'Return Data'!$B$7:$R$1700,12,0)</f>
        <v>4.1081000000000003</v>
      </c>
      <c r="I11" s="66">
        <f t="shared" si="2"/>
        <v>4</v>
      </c>
      <c r="J11" s="65">
        <f>VLOOKUP($A11,'Return Data'!$B$7:$R$1700,13,0)</f>
        <v>1.5823</v>
      </c>
      <c r="K11" s="66">
        <f t="shared" si="3"/>
        <v>6</v>
      </c>
      <c r="L11" s="65"/>
      <c r="M11" s="66"/>
      <c r="N11" s="65"/>
      <c r="O11" s="66"/>
      <c r="P11" s="65"/>
      <c r="Q11" s="66"/>
      <c r="R11" s="65">
        <f>VLOOKUP($A11,'Return Data'!$B$7:$R$1700,16,0)</f>
        <v>-2.6067</v>
      </c>
      <c r="S11" s="67">
        <f t="shared" si="4"/>
        <v>21</v>
      </c>
    </row>
    <row r="12" spans="1:20" x14ac:dyDescent="0.3">
      <c r="A12" s="63" t="s">
        <v>1549</v>
      </c>
      <c r="B12" s="64">
        <f>VLOOKUP($A12,'Return Data'!$B$7:$R$1700,3,0)</f>
        <v>44032</v>
      </c>
      <c r="C12" s="65">
        <f>VLOOKUP($A12,'Return Data'!$B$7:$R$1700,4,0)</f>
        <v>51.027000000000001</v>
      </c>
      <c r="D12" s="65">
        <f>VLOOKUP($A12,'Return Data'!$B$7:$R$1700,10,0)</f>
        <v>18.041499999999999</v>
      </c>
      <c r="E12" s="66">
        <f t="shared" si="0"/>
        <v>3</v>
      </c>
      <c r="F12" s="65">
        <f>VLOOKUP($A12,'Return Data'!$B$7:$R$1700,11,0)</f>
        <v>-11.597200000000001</v>
      </c>
      <c r="G12" s="66">
        <f t="shared" si="1"/>
        <v>8</v>
      </c>
      <c r="H12" s="65">
        <f>VLOOKUP($A12,'Return Data'!$B$7:$R$1700,12,0)</f>
        <v>0.82</v>
      </c>
      <c r="I12" s="66">
        <f t="shared" si="2"/>
        <v>5</v>
      </c>
      <c r="J12" s="65">
        <f>VLOOKUP($A12,'Return Data'!$B$7:$R$1700,13,0)</f>
        <v>-1.0029999999999999</v>
      </c>
      <c r="K12" s="66">
        <f t="shared" si="3"/>
        <v>12</v>
      </c>
      <c r="L12" s="65">
        <f>VLOOKUP($A12,'Return Data'!$B$7:$R$1700,17,0)</f>
        <v>-3.8142</v>
      </c>
      <c r="M12" s="66">
        <f>RANK(L12,L$8:L$30,0)</f>
        <v>4</v>
      </c>
      <c r="N12" s="65">
        <f>VLOOKUP($A12,'Return Data'!$B$7:$R$1700,14,0)</f>
        <v>-6.2782999999999998</v>
      </c>
      <c r="O12" s="66">
        <f>RANK(N12,N$8:N$30,0)</f>
        <v>9</v>
      </c>
      <c r="P12" s="65">
        <f>VLOOKUP($A12,'Return Data'!$B$7:$R$1700,15,0)</f>
        <v>3.7395999999999998</v>
      </c>
      <c r="Q12" s="66">
        <f>RANK(P12,P$8:P$30,0)</f>
        <v>7</v>
      </c>
      <c r="R12" s="65">
        <f>VLOOKUP($A12,'Return Data'!$B$7:$R$1700,16,0)</f>
        <v>13.2377</v>
      </c>
      <c r="S12" s="67">
        <f t="shared" si="4"/>
        <v>4</v>
      </c>
    </row>
    <row r="13" spans="1:20" x14ac:dyDescent="0.3">
      <c r="A13" s="63" t="s">
        <v>1551</v>
      </c>
      <c r="B13" s="64">
        <f>VLOOKUP($A13,'Return Data'!$B$7:$R$1700,3,0)</f>
        <v>44032</v>
      </c>
      <c r="C13" s="65">
        <f>VLOOKUP($A13,'Return Data'!$B$7:$R$1700,4,0)</f>
        <v>10.598000000000001</v>
      </c>
      <c r="D13" s="65">
        <f>VLOOKUP($A13,'Return Data'!$B$7:$R$1700,10,0)</f>
        <v>12.7087</v>
      </c>
      <c r="E13" s="66">
        <f t="shared" si="0"/>
        <v>13</v>
      </c>
      <c r="F13" s="65">
        <f>VLOOKUP($A13,'Return Data'!$B$7:$R$1700,11,0)</f>
        <v>-10.512499999999999</v>
      </c>
      <c r="G13" s="66">
        <f t="shared" si="1"/>
        <v>5</v>
      </c>
      <c r="H13" s="65">
        <f>VLOOKUP($A13,'Return Data'!$B$7:$R$1700,12,0)</f>
        <v>-1.6335999999999999</v>
      </c>
      <c r="I13" s="66">
        <f t="shared" si="2"/>
        <v>8</v>
      </c>
      <c r="J13" s="65">
        <f>VLOOKUP($A13,'Return Data'!$B$7:$R$1700,13,0)</f>
        <v>1.4162999999999999</v>
      </c>
      <c r="K13" s="66">
        <f t="shared" si="3"/>
        <v>8</v>
      </c>
      <c r="L13" s="65"/>
      <c r="M13" s="66"/>
      <c r="N13" s="65"/>
      <c r="O13" s="66"/>
      <c r="P13" s="65"/>
      <c r="Q13" s="66"/>
      <c r="R13" s="65">
        <f>VLOOKUP($A13,'Return Data'!$B$7:$R$1700,16,0)</f>
        <v>4.0888</v>
      </c>
      <c r="S13" s="67">
        <f t="shared" si="4"/>
        <v>17</v>
      </c>
    </row>
    <row r="14" spans="1:20" x14ac:dyDescent="0.3">
      <c r="A14" s="63" t="s">
        <v>1552</v>
      </c>
      <c r="B14" s="64">
        <f>VLOOKUP($A14,'Return Data'!$B$7:$R$1700,3,0)</f>
        <v>44032</v>
      </c>
      <c r="C14" s="65">
        <f>VLOOKUP($A14,'Return Data'!$B$7:$R$1700,4,0)</f>
        <v>40.917499999999997</v>
      </c>
      <c r="D14" s="65">
        <f>VLOOKUP($A14,'Return Data'!$B$7:$R$1700,10,0)</f>
        <v>8.9407999999999994</v>
      </c>
      <c r="E14" s="66">
        <f t="shared" si="0"/>
        <v>21</v>
      </c>
      <c r="F14" s="65">
        <f>VLOOKUP($A14,'Return Data'!$B$7:$R$1700,11,0)</f>
        <v>-21.8428</v>
      </c>
      <c r="G14" s="66">
        <f t="shared" si="1"/>
        <v>20</v>
      </c>
      <c r="H14" s="65">
        <f>VLOOKUP($A14,'Return Data'!$B$7:$R$1700,12,0)</f>
        <v>-16.535900000000002</v>
      </c>
      <c r="I14" s="66">
        <f t="shared" si="2"/>
        <v>21</v>
      </c>
      <c r="J14" s="65">
        <f>VLOOKUP($A14,'Return Data'!$B$7:$R$1700,13,0)</f>
        <v>-18.462900000000001</v>
      </c>
      <c r="K14" s="66">
        <f t="shared" si="3"/>
        <v>20</v>
      </c>
      <c r="L14" s="65">
        <f>VLOOKUP($A14,'Return Data'!$B$7:$R$1700,17,0)</f>
        <v>-14.0611</v>
      </c>
      <c r="M14" s="66">
        <f>RANK(L14,L$8:L$30,0)</f>
        <v>14</v>
      </c>
      <c r="N14" s="65">
        <f>VLOOKUP($A14,'Return Data'!$B$7:$R$1700,14,0)</f>
        <v>-9.5547000000000004</v>
      </c>
      <c r="O14" s="66">
        <f>RANK(N14,N$8:N$30,0)</f>
        <v>13</v>
      </c>
      <c r="P14" s="65">
        <f>VLOOKUP($A14,'Return Data'!$B$7:$R$1700,15,0)</f>
        <v>0.72409999999999997</v>
      </c>
      <c r="Q14" s="66">
        <f>RANK(P14,P$8:P$30,0)</f>
        <v>10</v>
      </c>
      <c r="R14" s="65">
        <f>VLOOKUP($A14,'Return Data'!$B$7:$R$1700,16,0)</f>
        <v>10.185600000000001</v>
      </c>
      <c r="S14" s="67">
        <f t="shared" si="4"/>
        <v>9</v>
      </c>
    </row>
    <row r="15" spans="1:20" x14ac:dyDescent="0.3">
      <c r="A15" s="63" t="s">
        <v>1555</v>
      </c>
      <c r="B15" s="64">
        <f>VLOOKUP($A15,'Return Data'!$B$7:$R$1700,3,0)</f>
        <v>44032</v>
      </c>
      <c r="C15" s="65">
        <f>VLOOKUP($A15,'Return Data'!$B$7:$R$1700,4,0)</f>
        <v>33.302</v>
      </c>
      <c r="D15" s="65">
        <f>VLOOKUP($A15,'Return Data'!$B$7:$R$1700,10,0)</f>
        <v>14.9534</v>
      </c>
      <c r="E15" s="66">
        <f t="shared" si="0"/>
        <v>9</v>
      </c>
      <c r="F15" s="65">
        <f>VLOOKUP($A15,'Return Data'!$B$7:$R$1700,11,0)</f>
        <v>-18.0198</v>
      </c>
      <c r="G15" s="66">
        <f t="shared" si="1"/>
        <v>16</v>
      </c>
      <c r="H15" s="65">
        <f>VLOOKUP($A15,'Return Data'!$B$7:$R$1700,12,0)</f>
        <v>-13.9594</v>
      </c>
      <c r="I15" s="66">
        <f t="shared" si="2"/>
        <v>18</v>
      </c>
      <c r="J15" s="65">
        <f>VLOOKUP($A15,'Return Data'!$B$7:$R$1700,13,0)</f>
        <v>-17.043600000000001</v>
      </c>
      <c r="K15" s="66">
        <f t="shared" si="3"/>
        <v>19</v>
      </c>
      <c r="L15" s="65">
        <f>VLOOKUP($A15,'Return Data'!$B$7:$R$1700,17,0)</f>
        <v>-11.5121</v>
      </c>
      <c r="M15" s="66">
        <f>RANK(L15,L$8:L$30,0)</f>
        <v>11</v>
      </c>
      <c r="N15" s="65">
        <f>VLOOKUP($A15,'Return Data'!$B$7:$R$1700,14,0)</f>
        <v>-4.4585999999999997</v>
      </c>
      <c r="O15" s="66">
        <f>RANK(N15,N$8:N$30,0)</f>
        <v>6</v>
      </c>
      <c r="P15" s="65">
        <f>VLOOKUP($A15,'Return Data'!$B$7:$R$1700,15,0)</f>
        <v>4.5686999999999998</v>
      </c>
      <c r="Q15" s="66">
        <f>RANK(P15,P$8:P$30,0)</f>
        <v>5</v>
      </c>
      <c r="R15" s="65">
        <f>VLOOKUP($A15,'Return Data'!$B$7:$R$1700,16,0)</f>
        <v>10.2714</v>
      </c>
      <c r="S15" s="67">
        <f t="shared" si="4"/>
        <v>8</v>
      </c>
    </row>
    <row r="16" spans="1:20" x14ac:dyDescent="0.3">
      <c r="A16" s="63" t="s">
        <v>1556</v>
      </c>
      <c r="B16" s="64">
        <f>VLOOKUP($A16,'Return Data'!$B$7:$R$1700,3,0)</f>
        <v>44032</v>
      </c>
      <c r="C16" s="65">
        <f>VLOOKUP($A16,'Return Data'!$B$7:$R$1700,4,0)</f>
        <v>40.423299999999998</v>
      </c>
      <c r="D16" s="65">
        <f>VLOOKUP($A16,'Return Data'!$B$7:$R$1700,10,0)</f>
        <v>17.376200000000001</v>
      </c>
      <c r="E16" s="66">
        <f t="shared" si="0"/>
        <v>4</v>
      </c>
      <c r="F16" s="65">
        <f>VLOOKUP($A16,'Return Data'!$B$7:$R$1700,11,0)</f>
        <v>-13.632400000000001</v>
      </c>
      <c r="G16" s="66">
        <f t="shared" si="1"/>
        <v>12</v>
      </c>
      <c r="H16" s="65">
        <f>VLOOKUP($A16,'Return Data'!$B$7:$R$1700,12,0)</f>
        <v>-8.5570000000000004</v>
      </c>
      <c r="I16" s="66">
        <f t="shared" si="2"/>
        <v>14</v>
      </c>
      <c r="J16" s="65">
        <f>VLOOKUP($A16,'Return Data'!$B$7:$R$1700,13,0)</f>
        <v>-10.401999999999999</v>
      </c>
      <c r="K16" s="66">
        <f t="shared" si="3"/>
        <v>15</v>
      </c>
      <c r="L16" s="65">
        <f>VLOOKUP($A16,'Return Data'!$B$7:$R$1700,17,0)</f>
        <v>-11.2036</v>
      </c>
      <c r="M16" s="66">
        <f>RANK(L16,L$8:L$30,0)</f>
        <v>10</v>
      </c>
      <c r="N16" s="65">
        <f>VLOOKUP($A16,'Return Data'!$B$7:$R$1700,14,0)</f>
        <v>-9.0311000000000003</v>
      </c>
      <c r="O16" s="66">
        <f>RANK(N16,N$8:N$30,0)</f>
        <v>12</v>
      </c>
      <c r="P16" s="65">
        <f>VLOOKUP($A16,'Return Data'!$B$7:$R$1700,15,0)</f>
        <v>-0.19170000000000001</v>
      </c>
      <c r="Q16" s="66">
        <f>RANK(P16,P$8:P$30,0)</f>
        <v>13</v>
      </c>
      <c r="R16" s="65">
        <f>VLOOKUP($A16,'Return Data'!$B$7:$R$1700,16,0)</f>
        <v>9.6378000000000004</v>
      </c>
      <c r="S16" s="67">
        <f t="shared" si="4"/>
        <v>10</v>
      </c>
    </row>
    <row r="17" spans="1:19" x14ac:dyDescent="0.3">
      <c r="A17" s="63" t="s">
        <v>1558</v>
      </c>
      <c r="B17" s="64">
        <f>VLOOKUP($A17,'Return Data'!$B$7:$R$1700,3,0)</f>
        <v>44032</v>
      </c>
      <c r="C17" s="65">
        <f>VLOOKUP($A17,'Return Data'!$B$7:$R$1700,4,0)</f>
        <v>22.28</v>
      </c>
      <c r="D17" s="65">
        <f>VLOOKUP($A17,'Return Data'!$B$7:$R$1700,10,0)</f>
        <v>14.1393</v>
      </c>
      <c r="E17" s="66">
        <f t="shared" si="0"/>
        <v>10</v>
      </c>
      <c r="F17" s="65">
        <f>VLOOKUP($A17,'Return Data'!$B$7:$R$1700,11,0)</f>
        <v>-18.1785</v>
      </c>
      <c r="G17" s="66">
        <f t="shared" si="1"/>
        <v>17</v>
      </c>
      <c r="H17" s="65">
        <f>VLOOKUP($A17,'Return Data'!$B$7:$R$1700,12,0)</f>
        <v>-10.7729</v>
      </c>
      <c r="I17" s="66">
        <f t="shared" si="2"/>
        <v>16</v>
      </c>
      <c r="J17" s="65">
        <f>VLOOKUP($A17,'Return Data'!$B$7:$R$1700,13,0)</f>
        <v>-9.3572000000000006</v>
      </c>
      <c r="K17" s="66">
        <f t="shared" si="3"/>
        <v>14</v>
      </c>
      <c r="L17" s="65">
        <f>VLOOKUP($A17,'Return Data'!$B$7:$R$1700,17,0)</f>
        <v>-4.2408999999999999</v>
      </c>
      <c r="M17" s="66">
        <f>RANK(L17,L$8:L$30,0)</f>
        <v>5</v>
      </c>
      <c r="N17" s="65">
        <f>VLOOKUP($A17,'Return Data'!$B$7:$R$1700,14,0)</f>
        <v>-5.5415999999999999</v>
      </c>
      <c r="O17" s="66">
        <f>RANK(N17,N$8:N$30,0)</f>
        <v>8</v>
      </c>
      <c r="P17" s="65">
        <f>VLOOKUP($A17,'Return Data'!$B$7:$R$1700,15,0)</f>
        <v>1.0262</v>
      </c>
      <c r="Q17" s="66">
        <f>RANK(P17,P$8:P$30,0)</f>
        <v>9</v>
      </c>
      <c r="R17" s="65">
        <f>VLOOKUP($A17,'Return Data'!$B$7:$R$1700,16,0)</f>
        <v>6.4771999999999998</v>
      </c>
      <c r="S17" s="67">
        <f t="shared" si="4"/>
        <v>14</v>
      </c>
    </row>
    <row r="18" spans="1:19" x14ac:dyDescent="0.3">
      <c r="A18" s="63" t="s">
        <v>1560</v>
      </c>
      <c r="B18" s="64">
        <f>VLOOKUP($A18,'Return Data'!$B$7:$R$1700,3,0)</f>
        <v>44032</v>
      </c>
      <c r="C18" s="65">
        <f>VLOOKUP($A18,'Return Data'!$B$7:$R$1700,4,0)</f>
        <v>7.87</v>
      </c>
      <c r="D18" s="65">
        <f>VLOOKUP($A18,'Return Data'!$B$7:$R$1700,10,0)</f>
        <v>8.4022000000000006</v>
      </c>
      <c r="E18" s="66">
        <f t="shared" si="0"/>
        <v>22</v>
      </c>
      <c r="F18" s="65">
        <f>VLOOKUP($A18,'Return Data'!$B$7:$R$1700,11,0)</f>
        <v>-16.9831</v>
      </c>
      <c r="G18" s="66">
        <f t="shared" si="1"/>
        <v>15</v>
      </c>
      <c r="H18" s="65">
        <f>VLOOKUP($A18,'Return Data'!$B$7:$R$1700,12,0)</f>
        <v>-12.458299999999999</v>
      </c>
      <c r="I18" s="66">
        <f t="shared" si="2"/>
        <v>17</v>
      </c>
      <c r="J18" s="65">
        <f>VLOOKUP($A18,'Return Data'!$B$7:$R$1700,13,0)</f>
        <v>-11.1738</v>
      </c>
      <c r="K18" s="66">
        <f t="shared" si="3"/>
        <v>17</v>
      </c>
      <c r="L18" s="65">
        <f>VLOOKUP($A18,'Return Data'!$B$7:$R$1700,17,0)</f>
        <v>-10.871</v>
      </c>
      <c r="M18" s="66">
        <f>RANK(L18,L$8:L$30,0)</f>
        <v>9</v>
      </c>
      <c r="N18" s="65">
        <f>VLOOKUP($A18,'Return Data'!$B$7:$R$1700,14,0)</f>
        <v>-7.7591000000000001</v>
      </c>
      <c r="O18" s="66">
        <f>RANK(N18,N$8:N$30,0)</f>
        <v>10</v>
      </c>
      <c r="P18" s="65"/>
      <c r="Q18" s="66"/>
      <c r="R18" s="65">
        <f>VLOOKUP($A18,'Return Data'!$B$7:$R$1700,16,0)</f>
        <v>-7.4770000000000003</v>
      </c>
      <c r="S18" s="67">
        <f t="shared" si="4"/>
        <v>22</v>
      </c>
    </row>
    <row r="19" spans="1:19" x14ac:dyDescent="0.3">
      <c r="A19" s="63" t="s">
        <v>1563</v>
      </c>
      <c r="B19" s="64">
        <f>VLOOKUP($A19,'Return Data'!$B$7:$R$1700,3,0)</f>
        <v>44032</v>
      </c>
      <c r="C19" s="65">
        <f>VLOOKUP($A19,'Return Data'!$B$7:$R$1700,4,0)</f>
        <v>10.42</v>
      </c>
      <c r="D19" s="65">
        <f>VLOOKUP($A19,'Return Data'!$B$7:$R$1700,10,0)</f>
        <v>12.2845</v>
      </c>
      <c r="E19" s="66">
        <f t="shared" si="0"/>
        <v>14</v>
      </c>
      <c r="F19" s="65"/>
      <c r="G19" s="66"/>
      <c r="H19" s="65"/>
      <c r="I19" s="66"/>
      <c r="J19" s="65"/>
      <c r="K19" s="66"/>
      <c r="L19" s="65"/>
      <c r="M19" s="66"/>
      <c r="N19" s="65"/>
      <c r="O19" s="66"/>
      <c r="P19" s="65"/>
      <c r="Q19" s="66"/>
      <c r="R19" s="65">
        <f>VLOOKUP($A19,'Return Data'!$B$7:$R$1700,16,0)</f>
        <v>4.2</v>
      </c>
      <c r="S19" s="67">
        <f t="shared" si="4"/>
        <v>16</v>
      </c>
    </row>
    <row r="20" spans="1:19" x14ac:dyDescent="0.3">
      <c r="A20" s="63" t="s">
        <v>1565</v>
      </c>
      <c r="B20" s="64">
        <f>VLOOKUP($A20,'Return Data'!$B$7:$R$1700,3,0)</f>
        <v>44032</v>
      </c>
      <c r="C20" s="65">
        <f>VLOOKUP($A20,'Return Data'!$B$7:$R$1700,4,0)</f>
        <v>10.17</v>
      </c>
      <c r="D20" s="65">
        <f>VLOOKUP($A20,'Return Data'!$B$7:$R$1700,10,0)</f>
        <v>10.7843</v>
      </c>
      <c r="E20" s="66">
        <f t="shared" si="0"/>
        <v>19</v>
      </c>
      <c r="F20" s="65">
        <f>VLOOKUP($A20,'Return Data'!$B$7:$R$1700,11,0)</f>
        <v>-11.488300000000001</v>
      </c>
      <c r="G20" s="66">
        <f>RANK(F20,F$8:F$30,0)</f>
        <v>7</v>
      </c>
      <c r="H20" s="65">
        <f>VLOOKUP($A20,'Return Data'!$B$7:$R$1700,12,0)</f>
        <v>-0.97370000000000001</v>
      </c>
      <c r="I20" s="66">
        <f>RANK(H20,H$8:H$30,0)</f>
        <v>6</v>
      </c>
      <c r="J20" s="65">
        <f>VLOOKUP($A20,'Return Data'!$B$7:$R$1700,13,0)</f>
        <v>3.8815</v>
      </c>
      <c r="K20" s="66">
        <f>RANK(J20,J$8:J$30,0)</f>
        <v>4</v>
      </c>
      <c r="L20" s="65"/>
      <c r="M20" s="66"/>
      <c r="N20" s="65"/>
      <c r="O20" s="66"/>
      <c r="P20" s="65"/>
      <c r="Q20" s="66"/>
      <c r="R20" s="65">
        <f>VLOOKUP($A20,'Return Data'!$B$7:$R$1700,16,0)</f>
        <v>0.98299999999999998</v>
      </c>
      <c r="S20" s="67">
        <f t="shared" si="4"/>
        <v>19</v>
      </c>
    </row>
    <row r="21" spans="1:19" x14ac:dyDescent="0.3">
      <c r="A21" s="63" t="s">
        <v>1567</v>
      </c>
      <c r="B21" s="64">
        <f>VLOOKUP($A21,'Return Data'!$B$7:$R$1700,3,0)</f>
        <v>44032</v>
      </c>
      <c r="C21" s="65">
        <f>VLOOKUP($A21,'Return Data'!$B$7:$R$1700,4,0)</f>
        <v>8.5038999999999998</v>
      </c>
      <c r="D21" s="65">
        <f>VLOOKUP($A21,'Return Data'!$B$7:$R$1700,10,0)</f>
        <v>13.311299999999999</v>
      </c>
      <c r="E21" s="66">
        <f t="shared" si="0"/>
        <v>12</v>
      </c>
      <c r="F21" s="65"/>
      <c r="G21" s="66"/>
      <c r="H21" s="65"/>
      <c r="I21" s="66"/>
      <c r="J21" s="65"/>
      <c r="K21" s="66"/>
      <c r="L21" s="65"/>
      <c r="M21" s="66"/>
      <c r="N21" s="65"/>
      <c r="O21" s="66"/>
      <c r="P21" s="65"/>
      <c r="Q21" s="66"/>
      <c r="R21" s="65">
        <f>VLOOKUP($A21,'Return Data'!$B$7:$R$1700,16,0)</f>
        <v>-14.961</v>
      </c>
      <c r="S21" s="67">
        <f t="shared" si="4"/>
        <v>23</v>
      </c>
    </row>
    <row r="22" spans="1:19" x14ac:dyDescent="0.3">
      <c r="A22" s="63" t="s">
        <v>1568</v>
      </c>
      <c r="B22" s="64">
        <f>VLOOKUP($A22,'Return Data'!$B$7:$R$1700,3,0)</f>
        <v>44032</v>
      </c>
      <c r="C22" s="65">
        <f>VLOOKUP($A22,'Return Data'!$B$7:$R$1700,4,0)</f>
        <v>66.88</v>
      </c>
      <c r="D22" s="65">
        <f>VLOOKUP($A22,'Return Data'!$B$7:$R$1700,10,0)</f>
        <v>16.187799999999999</v>
      </c>
      <c r="E22" s="66">
        <f t="shared" si="0"/>
        <v>8</v>
      </c>
      <c r="F22" s="65">
        <f>VLOOKUP($A22,'Return Data'!$B$7:$R$1700,11,0)</f>
        <v>-14.1937</v>
      </c>
      <c r="G22" s="66">
        <f t="shared" ref="G22:G30" si="5">RANK(F22,F$8:F$30,0)</f>
        <v>14</v>
      </c>
      <c r="H22" s="65">
        <f>VLOOKUP($A22,'Return Data'!$B$7:$R$1700,12,0)</f>
        <v>-4.3395999999999999</v>
      </c>
      <c r="I22" s="66">
        <f t="shared" ref="I22:I30" si="6">RANK(H22,H$8:H$30,0)</f>
        <v>12</v>
      </c>
      <c r="J22" s="65">
        <f>VLOOKUP($A22,'Return Data'!$B$7:$R$1700,13,0)</f>
        <v>-0.71699999999999997</v>
      </c>
      <c r="K22" s="66">
        <f t="shared" ref="K22:K30" si="7">RANK(J22,J$8:J$30,0)</f>
        <v>11</v>
      </c>
      <c r="L22" s="65">
        <f>VLOOKUP($A22,'Return Data'!$B$7:$R$1700,17,0)</f>
        <v>-3.7216999999999998</v>
      </c>
      <c r="M22" s="66">
        <f>RANK(L22,L$8:L$30,0)</f>
        <v>3</v>
      </c>
      <c r="N22" s="65">
        <f>VLOOKUP($A22,'Return Data'!$B$7:$R$1700,14,0)</f>
        <v>-3.4245000000000001</v>
      </c>
      <c r="O22" s="66">
        <f>RANK(N22,N$8:N$30,0)</f>
        <v>4</v>
      </c>
      <c r="P22" s="65">
        <f>VLOOKUP($A22,'Return Data'!$B$7:$R$1700,15,0)</f>
        <v>4.1383999999999999</v>
      </c>
      <c r="Q22" s="66">
        <f>RANK(P22,P$8:P$30,0)</f>
        <v>6</v>
      </c>
      <c r="R22" s="65">
        <f>VLOOKUP($A22,'Return Data'!$B$7:$R$1700,16,0)</f>
        <v>13.1234</v>
      </c>
      <c r="S22" s="67">
        <f t="shared" si="4"/>
        <v>5</v>
      </c>
    </row>
    <row r="23" spans="1:19" x14ac:dyDescent="0.3">
      <c r="A23" s="63" t="s">
        <v>1571</v>
      </c>
      <c r="B23" s="64">
        <f>VLOOKUP($A23,'Return Data'!$B$7:$R$1700,3,0)</f>
        <v>44032</v>
      </c>
      <c r="C23" s="65">
        <f>VLOOKUP($A23,'Return Data'!$B$7:$R$1700,4,0)</f>
        <v>18.905000000000001</v>
      </c>
      <c r="D23" s="65">
        <f>VLOOKUP($A23,'Return Data'!$B$7:$R$1700,10,0)</f>
        <v>12.109400000000001</v>
      </c>
      <c r="E23" s="66">
        <f t="shared" si="0"/>
        <v>15</v>
      </c>
      <c r="F23" s="65">
        <f>VLOOKUP($A23,'Return Data'!$B$7:$R$1700,11,0)</f>
        <v>-21.834900000000001</v>
      </c>
      <c r="G23" s="66">
        <f t="shared" si="5"/>
        <v>19</v>
      </c>
      <c r="H23" s="65">
        <f>VLOOKUP($A23,'Return Data'!$B$7:$R$1700,12,0)</f>
        <v>-15.3949</v>
      </c>
      <c r="I23" s="66">
        <f t="shared" si="6"/>
        <v>20</v>
      </c>
      <c r="J23" s="65">
        <f>VLOOKUP($A23,'Return Data'!$B$7:$R$1700,13,0)</f>
        <v>-16.589500000000001</v>
      </c>
      <c r="K23" s="66">
        <f t="shared" si="7"/>
        <v>18</v>
      </c>
      <c r="L23" s="65">
        <f>VLOOKUP($A23,'Return Data'!$B$7:$R$1700,17,0)</f>
        <v>-13.553800000000001</v>
      </c>
      <c r="M23" s="66">
        <f>RANK(L23,L$8:L$30,0)</f>
        <v>13</v>
      </c>
      <c r="N23" s="65">
        <f>VLOOKUP($A23,'Return Data'!$B$7:$R$1700,14,0)</f>
        <v>-8.4453999999999994</v>
      </c>
      <c r="O23" s="66">
        <f>RANK(N23,N$8:N$30,0)</f>
        <v>11</v>
      </c>
      <c r="P23" s="65">
        <f>VLOOKUP($A23,'Return Data'!$B$7:$R$1700,15,0)</f>
        <v>4.9980000000000002</v>
      </c>
      <c r="Q23" s="66">
        <f>RANK(P23,P$8:P$30,0)</f>
        <v>4</v>
      </c>
      <c r="R23" s="65">
        <f>VLOOKUP($A23,'Return Data'!$B$7:$R$1700,16,0)</f>
        <v>10.8278</v>
      </c>
      <c r="S23" s="67">
        <f t="shared" si="4"/>
        <v>7</v>
      </c>
    </row>
    <row r="24" spans="1:19" x14ac:dyDescent="0.3">
      <c r="A24" s="63" t="s">
        <v>1572</v>
      </c>
      <c r="B24" s="64">
        <f>VLOOKUP($A24,'Return Data'!$B$7:$R$1700,3,0)</f>
        <v>44032</v>
      </c>
      <c r="C24" s="65">
        <f>VLOOKUP($A24,'Return Data'!$B$7:$R$1700,4,0)</f>
        <v>35.8782</v>
      </c>
      <c r="D24" s="65">
        <f>VLOOKUP($A24,'Return Data'!$B$7:$R$1700,10,0)</f>
        <v>16.408999999999999</v>
      </c>
      <c r="E24" s="66">
        <f t="shared" si="0"/>
        <v>7</v>
      </c>
      <c r="F24" s="65">
        <f>VLOOKUP($A24,'Return Data'!$B$7:$R$1700,11,0)</f>
        <v>-13.487299999999999</v>
      </c>
      <c r="G24" s="66">
        <f t="shared" si="5"/>
        <v>11</v>
      </c>
      <c r="H24" s="65">
        <f>VLOOKUP($A24,'Return Data'!$B$7:$R$1700,12,0)</f>
        <v>-3.9956</v>
      </c>
      <c r="I24" s="66">
        <f t="shared" si="6"/>
        <v>11</v>
      </c>
      <c r="J24" s="65">
        <f>VLOOKUP($A24,'Return Data'!$B$7:$R$1700,13,0)</f>
        <v>-3.323</v>
      </c>
      <c r="K24" s="66">
        <f t="shared" si="7"/>
        <v>13</v>
      </c>
      <c r="L24" s="65">
        <f>VLOOKUP($A24,'Return Data'!$B$7:$R$1700,17,0)</f>
        <v>-5.0095999999999998</v>
      </c>
      <c r="M24" s="66">
        <f>RANK(L24,L$8:L$30,0)</f>
        <v>7</v>
      </c>
      <c r="N24" s="65">
        <f>VLOOKUP($A24,'Return Data'!$B$7:$R$1700,14,0)</f>
        <v>-2.9207000000000001</v>
      </c>
      <c r="O24" s="66">
        <f>RANK(N24,N$8:N$30,0)</f>
        <v>3</v>
      </c>
      <c r="P24" s="65">
        <f>VLOOKUP($A24,'Return Data'!$B$7:$R$1700,15,0)</f>
        <v>6.8517999999999999</v>
      </c>
      <c r="Q24" s="66">
        <f>RANK(P24,P$8:P$30,0)</f>
        <v>3</v>
      </c>
      <c r="R24" s="65">
        <f>VLOOKUP($A24,'Return Data'!$B$7:$R$1700,16,0)</f>
        <v>13.8497</v>
      </c>
      <c r="S24" s="67">
        <f t="shared" si="4"/>
        <v>3</v>
      </c>
    </row>
    <row r="25" spans="1:19" x14ac:dyDescent="0.3">
      <c r="A25" s="63" t="s">
        <v>1575</v>
      </c>
      <c r="B25" s="64">
        <f>VLOOKUP($A25,'Return Data'!$B$7:$R$1700,3,0)</f>
        <v>44032</v>
      </c>
      <c r="C25" s="65">
        <f>VLOOKUP($A25,'Return Data'!$B$7:$R$1700,4,0)</f>
        <v>10.33</v>
      </c>
      <c r="D25" s="65">
        <f>VLOOKUP($A25,'Return Data'!$B$7:$R$1700,10,0)</f>
        <v>18.3276</v>
      </c>
      <c r="E25" s="66">
        <f t="shared" si="0"/>
        <v>2</v>
      </c>
      <c r="F25" s="65">
        <f>VLOOKUP($A25,'Return Data'!$B$7:$R$1700,11,0)</f>
        <v>-5.4028999999999998</v>
      </c>
      <c r="G25" s="66">
        <f t="shared" si="5"/>
        <v>3</v>
      </c>
      <c r="H25" s="65">
        <f>VLOOKUP($A25,'Return Data'!$B$7:$R$1700,12,0)</f>
        <v>5.8402000000000003</v>
      </c>
      <c r="I25" s="66">
        <f t="shared" si="6"/>
        <v>3</v>
      </c>
      <c r="J25" s="65">
        <f>VLOOKUP($A25,'Return Data'!$B$7:$R$1700,13,0)</f>
        <v>6.0575000000000001</v>
      </c>
      <c r="K25" s="66">
        <f t="shared" si="7"/>
        <v>2</v>
      </c>
      <c r="L25" s="65"/>
      <c r="M25" s="66"/>
      <c r="N25" s="65"/>
      <c r="O25" s="66"/>
      <c r="P25" s="65"/>
      <c r="Q25" s="66"/>
      <c r="R25" s="65">
        <f>VLOOKUP($A25,'Return Data'!$B$7:$R$1700,16,0)</f>
        <v>2.7682000000000002</v>
      </c>
      <c r="S25" s="67">
        <f t="shared" si="4"/>
        <v>18</v>
      </c>
    </row>
    <row r="26" spans="1:19" x14ac:dyDescent="0.3">
      <c r="A26" s="63" t="s">
        <v>1576</v>
      </c>
      <c r="B26" s="64">
        <f>VLOOKUP($A26,'Return Data'!$B$7:$R$1700,3,0)</f>
        <v>44032</v>
      </c>
      <c r="C26" s="65">
        <f>VLOOKUP($A26,'Return Data'!$B$7:$R$1700,4,0)</f>
        <v>50.717325220586702</v>
      </c>
      <c r="D26" s="65">
        <f>VLOOKUP($A26,'Return Data'!$B$7:$R$1700,10,0)</f>
        <v>32.269599999999997</v>
      </c>
      <c r="E26" s="66">
        <f t="shared" si="0"/>
        <v>1</v>
      </c>
      <c r="F26" s="65">
        <f>VLOOKUP($A26,'Return Data'!$B$7:$R$1700,11,0)</f>
        <v>4.8874000000000004</v>
      </c>
      <c r="G26" s="66">
        <f t="shared" si="5"/>
        <v>1</v>
      </c>
      <c r="H26" s="65">
        <f>VLOOKUP($A26,'Return Data'!$B$7:$R$1700,12,0)</f>
        <v>14.912000000000001</v>
      </c>
      <c r="I26" s="66">
        <f t="shared" si="6"/>
        <v>1</v>
      </c>
      <c r="J26" s="65">
        <f>VLOOKUP($A26,'Return Data'!$B$7:$R$1700,13,0)</f>
        <v>4.9279000000000002</v>
      </c>
      <c r="K26" s="66">
        <f t="shared" si="7"/>
        <v>3</v>
      </c>
      <c r="L26" s="65">
        <f>VLOOKUP($A26,'Return Data'!$B$7:$R$1700,17,0)</f>
        <v>-6.0690999999999997</v>
      </c>
      <c r="M26" s="66">
        <f>RANK(L26,L$8:L$30,0)</f>
        <v>8</v>
      </c>
      <c r="N26" s="65">
        <f>VLOOKUP($A26,'Return Data'!$B$7:$R$1700,14,0)</f>
        <v>-3.4790999999999999</v>
      </c>
      <c r="O26" s="66">
        <f>RANK(N26,N$8:N$30,0)</f>
        <v>5</v>
      </c>
      <c r="P26" s="65">
        <f>VLOOKUP($A26,'Return Data'!$B$7:$R$1700,15,0)</f>
        <v>1.1544000000000001</v>
      </c>
      <c r="Q26" s="66">
        <f>RANK(P26,P$8:P$30,0)</f>
        <v>8</v>
      </c>
      <c r="R26" s="65">
        <f>VLOOKUP($A26,'Return Data'!$B$7:$R$1700,16,0)</f>
        <v>7.0678999999999998</v>
      </c>
      <c r="S26" s="67">
        <f t="shared" si="4"/>
        <v>12</v>
      </c>
    </row>
    <row r="27" spans="1:19" x14ac:dyDescent="0.3">
      <c r="A27" s="63" t="s">
        <v>1579</v>
      </c>
      <c r="B27" s="64">
        <f>VLOOKUP($A27,'Return Data'!$B$7:$R$1700,3,0)</f>
        <v>44032</v>
      </c>
      <c r="C27" s="65">
        <f>VLOOKUP($A27,'Return Data'!$B$7:$R$1700,4,0)</f>
        <v>50.427300000000002</v>
      </c>
      <c r="D27" s="65">
        <f>VLOOKUP($A27,'Return Data'!$B$7:$R$1700,10,0)</f>
        <v>11.9087</v>
      </c>
      <c r="E27" s="66">
        <f t="shared" si="0"/>
        <v>16</v>
      </c>
      <c r="F27" s="65">
        <f>VLOOKUP($A27,'Return Data'!$B$7:$R$1700,11,0)</f>
        <v>-10.527900000000001</v>
      </c>
      <c r="G27" s="66">
        <f t="shared" si="5"/>
        <v>6</v>
      </c>
      <c r="H27" s="65">
        <f>VLOOKUP($A27,'Return Data'!$B$7:$R$1700,12,0)</f>
        <v>-3.5242</v>
      </c>
      <c r="I27" s="66">
        <f t="shared" si="6"/>
        <v>10</v>
      </c>
      <c r="J27" s="65">
        <f>VLOOKUP($A27,'Return Data'!$B$7:$R$1700,13,0)</f>
        <v>1.5045999999999999</v>
      </c>
      <c r="K27" s="66">
        <f t="shared" si="7"/>
        <v>7</v>
      </c>
      <c r="L27" s="65">
        <f>VLOOKUP($A27,'Return Data'!$B$7:$R$1700,17,0)</f>
        <v>0.39879999999999999</v>
      </c>
      <c r="M27" s="66">
        <f>RANK(L27,L$8:L$30,0)</f>
        <v>2</v>
      </c>
      <c r="N27" s="65">
        <f>VLOOKUP($A27,'Return Data'!$B$7:$R$1700,14,0)</f>
        <v>3.0265</v>
      </c>
      <c r="O27" s="66">
        <f>RANK(N27,N$8:N$30,0)</f>
        <v>2</v>
      </c>
      <c r="P27" s="65">
        <f>VLOOKUP($A27,'Return Data'!$B$7:$R$1700,15,0)</f>
        <v>9.0155999999999992</v>
      </c>
      <c r="Q27" s="66">
        <f>RANK(P27,P$8:P$30,0)</f>
        <v>1</v>
      </c>
      <c r="R27" s="65">
        <f>VLOOKUP($A27,'Return Data'!$B$7:$R$1700,16,0)</f>
        <v>16.0517</v>
      </c>
      <c r="S27" s="67">
        <f t="shared" si="4"/>
        <v>2</v>
      </c>
    </row>
    <row r="28" spans="1:19" x14ac:dyDescent="0.3">
      <c r="A28" s="63" t="s">
        <v>1580</v>
      </c>
      <c r="B28" s="64">
        <f>VLOOKUP($A28,'Return Data'!$B$7:$R$1700,3,0)</f>
        <v>44032</v>
      </c>
      <c r="C28" s="65">
        <f>VLOOKUP($A28,'Return Data'!$B$7:$R$1700,4,0)</f>
        <v>66.322000000000003</v>
      </c>
      <c r="D28" s="65">
        <f>VLOOKUP($A28,'Return Data'!$B$7:$R$1700,10,0)</f>
        <v>11.6348</v>
      </c>
      <c r="E28" s="66">
        <f t="shared" si="0"/>
        <v>18</v>
      </c>
      <c r="F28" s="65">
        <f>VLOOKUP($A28,'Return Data'!$B$7:$R$1700,11,0)</f>
        <v>-18.623000000000001</v>
      </c>
      <c r="G28" s="66">
        <f t="shared" si="5"/>
        <v>18</v>
      </c>
      <c r="H28" s="65">
        <f>VLOOKUP($A28,'Return Data'!$B$7:$R$1700,12,0)</f>
        <v>-8.9070999999999998</v>
      </c>
      <c r="I28" s="66">
        <f t="shared" si="6"/>
        <v>15</v>
      </c>
      <c r="J28" s="65">
        <f>VLOOKUP($A28,'Return Data'!$B$7:$R$1700,13,0)</f>
        <v>-10.949199999999999</v>
      </c>
      <c r="K28" s="66">
        <f t="shared" si="7"/>
        <v>16</v>
      </c>
      <c r="L28" s="65">
        <f>VLOOKUP($A28,'Return Data'!$B$7:$R$1700,17,0)</f>
        <v>-11.5124</v>
      </c>
      <c r="M28" s="66">
        <f>RANK(L28,L$8:L$30,0)</f>
        <v>12</v>
      </c>
      <c r="N28" s="65">
        <f>VLOOKUP($A28,'Return Data'!$B$7:$R$1700,14,0)</f>
        <v>-12.3851</v>
      </c>
      <c r="O28" s="66">
        <f>RANK(N28,N$8:N$30,0)</f>
        <v>14</v>
      </c>
      <c r="P28" s="65">
        <f>VLOOKUP($A28,'Return Data'!$B$7:$R$1700,15,0)</f>
        <v>-1.8773</v>
      </c>
      <c r="Q28" s="66">
        <f>RANK(P28,P$8:P$30,0)</f>
        <v>14</v>
      </c>
      <c r="R28" s="65">
        <f>VLOOKUP($A28,'Return Data'!$B$7:$R$1700,16,0)</f>
        <v>13.0398</v>
      </c>
      <c r="S28" s="67">
        <f t="shared" si="4"/>
        <v>6</v>
      </c>
    </row>
    <row r="29" spans="1:19" x14ac:dyDescent="0.3">
      <c r="A29" s="63" t="s">
        <v>1583</v>
      </c>
      <c r="B29" s="64">
        <f>VLOOKUP($A29,'Return Data'!$B$7:$R$1700,3,0)</f>
        <v>44032</v>
      </c>
      <c r="C29" s="65">
        <f>VLOOKUP($A29,'Return Data'!$B$7:$R$1700,4,0)</f>
        <v>9.9512</v>
      </c>
      <c r="D29" s="65">
        <f>VLOOKUP($A29,'Return Data'!$B$7:$R$1700,10,0)</f>
        <v>16.707699999999999</v>
      </c>
      <c r="E29" s="66">
        <f t="shared" si="0"/>
        <v>6</v>
      </c>
      <c r="F29" s="65">
        <f>VLOOKUP($A29,'Return Data'!$B$7:$R$1700,11,0)</f>
        <v>-11.8505</v>
      </c>
      <c r="G29" s="66">
        <f t="shared" si="5"/>
        <v>9</v>
      </c>
      <c r="H29" s="65">
        <f>VLOOKUP($A29,'Return Data'!$B$7:$R$1700,12,0)</f>
        <v>-1.3786</v>
      </c>
      <c r="I29" s="66">
        <f t="shared" si="6"/>
        <v>7</v>
      </c>
      <c r="J29" s="65">
        <f>VLOOKUP($A29,'Return Data'!$B$7:$R$1700,13,0)</f>
        <v>-3.9199999999999999E-2</v>
      </c>
      <c r="K29" s="66">
        <f t="shared" si="7"/>
        <v>10</v>
      </c>
      <c r="L29" s="65"/>
      <c r="M29" s="66"/>
      <c r="N29" s="65"/>
      <c r="O29" s="66"/>
      <c r="P29" s="65"/>
      <c r="Q29" s="66"/>
      <c r="R29" s="65">
        <f>VLOOKUP($A29,'Return Data'!$B$7:$R$1700,16,0)</f>
        <v>-0.28939999999999999</v>
      </c>
      <c r="S29" s="67">
        <f t="shared" si="4"/>
        <v>20</v>
      </c>
    </row>
    <row r="30" spans="1:19" x14ac:dyDescent="0.3">
      <c r="A30" s="63" t="s">
        <v>1585</v>
      </c>
      <c r="B30" s="64">
        <f>VLOOKUP($A30,'Return Data'!$B$7:$R$1700,3,0)</f>
        <v>44032</v>
      </c>
      <c r="C30" s="65">
        <f>VLOOKUP($A30,'Return Data'!$B$7:$R$1700,4,0)</f>
        <v>13.1</v>
      </c>
      <c r="D30" s="65">
        <f>VLOOKUP($A30,'Return Data'!$B$7:$R$1700,10,0)</f>
        <v>9.4403000000000006</v>
      </c>
      <c r="E30" s="66">
        <f t="shared" si="0"/>
        <v>20</v>
      </c>
      <c r="F30" s="65">
        <f>VLOOKUP($A30,'Return Data'!$B$7:$R$1700,11,0)</f>
        <v>-12.898899999999999</v>
      </c>
      <c r="G30" s="66">
        <f t="shared" si="5"/>
        <v>10</v>
      </c>
      <c r="H30" s="65">
        <f>VLOOKUP($A30,'Return Data'!$B$7:$R$1700,12,0)</f>
        <v>-3.0348000000000002</v>
      </c>
      <c r="I30" s="66">
        <f t="shared" si="6"/>
        <v>9</v>
      </c>
      <c r="J30" s="65">
        <f>VLOOKUP($A30,'Return Data'!$B$7:$R$1700,13,0)</f>
        <v>3.3938000000000001</v>
      </c>
      <c r="K30" s="66">
        <f t="shared" si="7"/>
        <v>5</v>
      </c>
      <c r="L30" s="65">
        <f>VLOOKUP($A30,'Return Data'!$B$7:$R$1700,17,0)</f>
        <v>-4.4486999999999997</v>
      </c>
      <c r="M30" s="66">
        <f>RANK(L30,L$8:L$30,0)</f>
        <v>6</v>
      </c>
      <c r="N30" s="65">
        <f>VLOOKUP($A30,'Return Data'!$B$7:$R$1700,14,0)</f>
        <v>-4.4739000000000004</v>
      </c>
      <c r="O30" s="66">
        <f>RANK(N30,N$8:N$30,0)</f>
        <v>7</v>
      </c>
      <c r="P30" s="65">
        <f>VLOOKUP($A30,'Return Data'!$B$7:$R$1700,15,0)</f>
        <v>0.38569999999999999</v>
      </c>
      <c r="Q30" s="66">
        <f>RANK(P30,P$8:P$30,0)</f>
        <v>11</v>
      </c>
      <c r="R30" s="65">
        <f>VLOOKUP($A30,'Return Data'!$B$7:$R$1700,16,0)</f>
        <v>4.5147000000000004</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14.171913043478256</v>
      </c>
      <c r="E32" s="74"/>
      <c r="F32" s="75">
        <f>AVERAGE(F8:F30)</f>
        <v>-12.765623809523809</v>
      </c>
      <c r="G32" s="74"/>
      <c r="H32" s="75">
        <f>AVERAGE(H8:H30)</f>
        <v>-4.3542476190476194</v>
      </c>
      <c r="I32" s="74"/>
      <c r="J32" s="75">
        <f>AVERAGE(J8:J30)</f>
        <v>-3.9261619047619045</v>
      </c>
      <c r="K32" s="74"/>
      <c r="L32" s="75">
        <f>AVERAGE(L8:L30)</f>
        <v>-7.3887133333333335</v>
      </c>
      <c r="M32" s="74"/>
      <c r="N32" s="75">
        <f>AVERAGE(N8:N30)</f>
        <v>-5.5452133333333338</v>
      </c>
      <c r="O32" s="74"/>
      <c r="P32" s="75">
        <f>AVERAGE(P8:P30)</f>
        <v>3.0432285714285716</v>
      </c>
      <c r="Q32" s="74"/>
      <c r="R32" s="75">
        <f>AVERAGE(R8:R30)</f>
        <v>6.3662434782608708</v>
      </c>
      <c r="S32" s="76"/>
    </row>
    <row r="33" spans="1:19" x14ac:dyDescent="0.3">
      <c r="A33" s="73" t="s">
        <v>28</v>
      </c>
      <c r="B33" s="74"/>
      <c r="C33" s="74"/>
      <c r="D33" s="75">
        <f>MIN(D8:D30)</f>
        <v>7.4459999999999997</v>
      </c>
      <c r="E33" s="74"/>
      <c r="F33" s="75">
        <f>MIN(F8:F30)</f>
        <v>-21.9101</v>
      </c>
      <c r="G33" s="74"/>
      <c r="H33" s="75">
        <f>MIN(H8:H30)</f>
        <v>-16.535900000000002</v>
      </c>
      <c r="I33" s="74"/>
      <c r="J33" s="75">
        <f>MIN(J8:J30)</f>
        <v>-19.0212</v>
      </c>
      <c r="K33" s="74"/>
      <c r="L33" s="75">
        <f>MIN(L8:L30)</f>
        <v>-16.238099999999999</v>
      </c>
      <c r="M33" s="74"/>
      <c r="N33" s="75">
        <f>MIN(N8:N30)</f>
        <v>-12.498100000000001</v>
      </c>
      <c r="O33" s="74"/>
      <c r="P33" s="75">
        <f>MIN(P8:P30)</f>
        <v>-1.8773</v>
      </c>
      <c r="Q33" s="74"/>
      <c r="R33" s="75">
        <f>MIN(R8:R30)</f>
        <v>-14.961</v>
      </c>
      <c r="S33" s="76"/>
    </row>
    <row r="34" spans="1:19" ht="15" thickBot="1" x14ac:dyDescent="0.35">
      <c r="A34" s="77" t="s">
        <v>29</v>
      </c>
      <c r="B34" s="78"/>
      <c r="C34" s="78"/>
      <c r="D34" s="79">
        <f>MAX(D8:D30)</f>
        <v>32.269599999999997</v>
      </c>
      <c r="E34" s="78"/>
      <c r="F34" s="79">
        <f>MAX(F8:F30)</f>
        <v>4.8874000000000004</v>
      </c>
      <c r="G34" s="78"/>
      <c r="H34" s="79">
        <f>MAX(H8:H30)</f>
        <v>14.912000000000001</v>
      </c>
      <c r="I34" s="78"/>
      <c r="J34" s="79">
        <f>MAX(J8:J30)</f>
        <v>11.782500000000001</v>
      </c>
      <c r="K34" s="78"/>
      <c r="L34" s="79">
        <f>MAX(L8:L30)</f>
        <v>5.0267999999999997</v>
      </c>
      <c r="M34" s="78"/>
      <c r="N34" s="79">
        <f>MAX(N8:N30)</f>
        <v>4.0454999999999997</v>
      </c>
      <c r="O34" s="78"/>
      <c r="P34" s="79">
        <f>MAX(P8:P30)</f>
        <v>9.0155999999999992</v>
      </c>
      <c r="Q34" s="78"/>
      <c r="R34" s="79">
        <f>MAX(R8:R30)</f>
        <v>17.2956</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44032</v>
      </c>
      <c r="C8" s="65">
        <f>VLOOKUP($A8,'Return Data'!$B$7:$R$1700,4,0)</f>
        <v>43.488799999999998</v>
      </c>
      <c r="D8" s="65">
        <f>VLOOKUP($A8,'Return Data'!$B$7:$R$1700,10,0)</f>
        <v>10.9785</v>
      </c>
      <c r="E8" s="66">
        <f>RANK(D8,D$8:D$23,0)</f>
        <v>16</v>
      </c>
      <c r="F8" s="65">
        <f>VLOOKUP($A8,'Return Data'!$B$7:$R$1700,11,0)</f>
        <v>-15.9794</v>
      </c>
      <c r="G8" s="66">
        <f>RANK(F8,F$8:F$23,0)</f>
        <v>14</v>
      </c>
      <c r="H8" s="65">
        <f>VLOOKUP($A8,'Return Data'!$B$7:$R$1700,12,0)</f>
        <v>-11.9216</v>
      </c>
      <c r="I8" s="66">
        <f>RANK(H8,H$8:H$23,0)</f>
        <v>14</v>
      </c>
      <c r="J8" s="65">
        <f>VLOOKUP($A8,'Return Data'!$B$7:$R$1700,13,0)</f>
        <v>-14.449199999999999</v>
      </c>
      <c r="K8" s="66">
        <f>RANK(J8,J$8:J$23,0)</f>
        <v>15</v>
      </c>
      <c r="L8" s="65">
        <f>VLOOKUP($A8,'Return Data'!$B$7:$R$1700,17,0)</f>
        <v>-12.569900000000001</v>
      </c>
      <c r="M8" s="66">
        <f>RANK(L8,L$8:L$23,0)</f>
        <v>12</v>
      </c>
      <c r="N8" s="65">
        <f>VLOOKUP($A8,'Return Data'!$B$7:$R$1700,14,0)</f>
        <v>-8.4257000000000009</v>
      </c>
      <c r="O8" s="66">
        <f>RANK(N8,N$8:N$23,0)</f>
        <v>12</v>
      </c>
      <c r="P8" s="65">
        <f>VLOOKUP($A8,'Return Data'!$B$7:$R$1700,15,0)</f>
        <v>1.294</v>
      </c>
      <c r="Q8" s="66">
        <f>RANK(P8,P$8:P$23,0)</f>
        <v>11</v>
      </c>
      <c r="R8" s="65">
        <f>VLOOKUP($A8,'Return Data'!$B$7:$R$1700,16,0)</f>
        <v>12.030900000000001</v>
      </c>
      <c r="S8" s="67">
        <f>RANK(R8,R$8:R$23,0)</f>
        <v>4</v>
      </c>
    </row>
    <row r="9" spans="1:19" s="68" customFormat="1" x14ac:dyDescent="0.3">
      <c r="A9" s="63" t="s">
        <v>12</v>
      </c>
      <c r="B9" s="64">
        <f>VLOOKUP($A9,'Return Data'!$B$7:$R$1700,3,0)</f>
        <v>44032</v>
      </c>
      <c r="C9" s="65">
        <f>VLOOKUP($A9,'Return Data'!$B$7:$R$1700,4,0)</f>
        <v>269.988</v>
      </c>
      <c r="D9" s="65">
        <f>VLOOKUP($A9,'Return Data'!$B$7:$R$1700,10,0)</f>
        <v>16.729399999999998</v>
      </c>
      <c r="E9" s="66">
        <f t="shared" ref="E9:E23" si="0">RANK(D9,D$8:D$23,0)</f>
        <v>6</v>
      </c>
      <c r="F9" s="65">
        <f>VLOOKUP($A9,'Return Data'!$B$7:$R$1700,11,0)</f>
        <v>-11.7721</v>
      </c>
      <c r="G9" s="66">
        <f t="shared" ref="G9:I9" si="1">RANK(F9,F$8:F$23,0)</f>
        <v>10</v>
      </c>
      <c r="H9" s="65">
        <f>VLOOKUP($A9,'Return Data'!$B$7:$R$1700,12,0)</f>
        <v>-8.2809000000000008</v>
      </c>
      <c r="I9" s="66">
        <f t="shared" si="1"/>
        <v>12</v>
      </c>
      <c r="J9" s="65">
        <f>VLOOKUP($A9,'Return Data'!$B$7:$R$1700,13,0)</f>
        <v>-8.3605999999999998</v>
      </c>
      <c r="K9" s="66">
        <f t="shared" ref="K9" si="2">RANK(J9,J$8:J$23,0)</f>
        <v>12</v>
      </c>
      <c r="L9" s="65">
        <f>VLOOKUP($A9,'Return Data'!$B$7:$R$1700,17,0)</f>
        <v>-5.6837</v>
      </c>
      <c r="M9" s="66">
        <f t="shared" ref="M9" si="3">RANK(L9,L$8:L$23,0)</f>
        <v>9</v>
      </c>
      <c r="N9" s="65">
        <f>VLOOKUP($A9,'Return Data'!$B$7:$R$1700,14,0)</f>
        <v>-0.27360000000000001</v>
      </c>
      <c r="O9" s="66">
        <f>RANK(N9,N$8:N$23,0)</f>
        <v>6</v>
      </c>
      <c r="P9" s="65">
        <f>VLOOKUP($A9,'Return Data'!$B$7:$R$1700,15,0)</f>
        <v>5.1546000000000003</v>
      </c>
      <c r="Q9" s="66">
        <f t="shared" ref="Q9:S23" si="4">RANK(P9,P$8:P$23,0)</f>
        <v>4</v>
      </c>
      <c r="R9" s="65">
        <f>VLOOKUP($A9,'Return Data'!$B$7:$R$1700,16,0)</f>
        <v>11.729900000000001</v>
      </c>
      <c r="S9" s="67">
        <f t="shared" si="4"/>
        <v>5</v>
      </c>
    </row>
    <row r="10" spans="1:19" s="68" customFormat="1" x14ac:dyDescent="0.3">
      <c r="A10" s="63" t="s">
        <v>13</v>
      </c>
      <c r="B10" s="64">
        <f>VLOOKUP($A10,'Return Data'!$B$7:$R$1700,3,0)</f>
        <v>44032</v>
      </c>
      <c r="C10" s="65">
        <f>VLOOKUP($A10,'Return Data'!$B$7:$R$1700,4,0)</f>
        <v>151.63</v>
      </c>
      <c r="D10" s="65">
        <f>VLOOKUP($A10,'Return Data'!$B$7:$R$1700,10,0)</f>
        <v>19.450099999999999</v>
      </c>
      <c r="E10" s="66">
        <f t="shared" si="0"/>
        <v>1</v>
      </c>
      <c r="F10" s="65">
        <f>VLOOKUP($A10,'Return Data'!$B$7:$R$1700,11,0)</f>
        <v>-2.2877000000000001</v>
      </c>
      <c r="G10" s="66">
        <f t="shared" ref="G10:I10" si="5">RANK(F10,F$8:F$23,0)</f>
        <v>1</v>
      </c>
      <c r="H10" s="65">
        <f>VLOOKUP($A10,'Return Data'!$B$7:$R$1700,12,0)</f>
        <v>2.1145999999999998</v>
      </c>
      <c r="I10" s="66">
        <f t="shared" si="5"/>
        <v>1</v>
      </c>
      <c r="J10" s="65">
        <f>VLOOKUP($A10,'Return Data'!$B$7:$R$1700,13,0)</f>
        <v>0.28439999999999999</v>
      </c>
      <c r="K10" s="66">
        <f t="shared" ref="K10" si="6">RANK(J10,J$8:J$23,0)</f>
        <v>5</v>
      </c>
      <c r="L10" s="65">
        <f>VLOOKUP($A10,'Return Data'!$B$7:$R$1700,17,0)</f>
        <v>4.2799999999999998E-2</v>
      </c>
      <c r="M10" s="66">
        <f t="shared" ref="M10" si="7">RANK(L10,L$8:L$23,0)</f>
        <v>2</v>
      </c>
      <c r="N10" s="65">
        <f>VLOOKUP($A10,'Return Data'!$B$7:$R$1700,14,0)</f>
        <v>2.0015999999999998</v>
      </c>
      <c r="O10" s="66">
        <f>RANK(N10,N$8:N$23,0)</f>
        <v>2</v>
      </c>
      <c r="P10" s="65">
        <f>VLOOKUP($A10,'Return Data'!$B$7:$R$1700,15,0)</f>
        <v>4.8022999999999998</v>
      </c>
      <c r="Q10" s="66">
        <f t="shared" si="4"/>
        <v>5</v>
      </c>
      <c r="R10" s="65">
        <f>VLOOKUP($A10,'Return Data'!$B$7:$R$1700,16,0)</f>
        <v>13.5571</v>
      </c>
      <c r="S10" s="67">
        <f t="shared" si="4"/>
        <v>3</v>
      </c>
    </row>
    <row r="11" spans="1:19" s="68" customFormat="1" x14ac:dyDescent="0.3">
      <c r="A11" s="63" t="s">
        <v>14</v>
      </c>
      <c r="B11" s="64">
        <f>VLOOKUP($A11,'Return Data'!$B$7:$R$1700,3,0)</f>
        <v>44032</v>
      </c>
      <c r="C11" s="65">
        <f>VLOOKUP($A11,'Return Data'!$B$7:$R$1700,4,0)</f>
        <v>9.77</v>
      </c>
      <c r="D11" s="65">
        <f>VLOOKUP($A11,'Return Data'!$B$7:$R$1700,10,0)</f>
        <v>13.341100000000001</v>
      </c>
      <c r="E11" s="66">
        <f t="shared" si="0"/>
        <v>13</v>
      </c>
      <c r="F11" s="65">
        <f>VLOOKUP($A11,'Return Data'!$B$7:$R$1700,11,0)</f>
        <v>-11.02</v>
      </c>
      <c r="G11" s="66">
        <f t="shared" ref="G11:I11" si="8">RANK(F11,F$8:F$23,0)</f>
        <v>8</v>
      </c>
      <c r="H11" s="65">
        <f>VLOOKUP($A11,'Return Data'!$B$7:$R$1700,12,0)</f>
        <v>-6.4176000000000002</v>
      </c>
      <c r="I11" s="66">
        <f t="shared" si="8"/>
        <v>9</v>
      </c>
      <c r="J11" s="65">
        <f>VLOOKUP($A11,'Return Data'!$B$7:$R$1700,13,0)</f>
        <v>-5.4211</v>
      </c>
      <c r="K11" s="66">
        <f t="shared" ref="K11" si="9">RANK(J11,J$8:J$23,0)</f>
        <v>9</v>
      </c>
      <c r="L11" s="65"/>
      <c r="M11" s="66"/>
      <c r="N11" s="65"/>
      <c r="O11" s="66"/>
      <c r="P11" s="65"/>
      <c r="Q11" s="66"/>
      <c r="R11" s="65">
        <f>VLOOKUP($A11,'Return Data'!$B$7:$R$1700,16,0)</f>
        <v>-1.206</v>
      </c>
      <c r="S11" s="67">
        <f t="shared" si="4"/>
        <v>14</v>
      </c>
    </row>
    <row r="12" spans="1:19" s="68" customFormat="1" x14ac:dyDescent="0.3">
      <c r="A12" s="63" t="s">
        <v>15</v>
      </c>
      <c r="B12" s="64">
        <f>VLOOKUP($A12,'Return Data'!$B$7:$R$1700,3,0)</f>
        <v>44032</v>
      </c>
      <c r="C12" s="65">
        <f>VLOOKUP($A12,'Return Data'!$B$7:$R$1700,4,0)</f>
        <v>42.51</v>
      </c>
      <c r="D12" s="65">
        <f>VLOOKUP($A12,'Return Data'!$B$7:$R$1700,10,0)</f>
        <v>16.817799999999998</v>
      </c>
      <c r="E12" s="66">
        <f t="shared" si="0"/>
        <v>5</v>
      </c>
      <c r="F12" s="65">
        <f>VLOOKUP($A12,'Return Data'!$B$7:$R$1700,11,0)</f>
        <v>-19.988700000000001</v>
      </c>
      <c r="G12" s="66">
        <f t="shared" ref="G12:I12" si="10">RANK(F12,F$8:F$23,0)</f>
        <v>16</v>
      </c>
      <c r="H12" s="65">
        <f>VLOOKUP($A12,'Return Data'!$B$7:$R$1700,12,0)</f>
        <v>-13.244899999999999</v>
      </c>
      <c r="I12" s="66">
        <f t="shared" si="10"/>
        <v>16</v>
      </c>
      <c r="J12" s="65">
        <f>VLOOKUP($A12,'Return Data'!$B$7:$R$1700,13,0)</f>
        <v>-15.251200000000001</v>
      </c>
      <c r="K12" s="66">
        <f t="shared" ref="K12" si="11">RANK(J12,J$8:J$23,0)</f>
        <v>16</v>
      </c>
      <c r="L12" s="65">
        <f>VLOOKUP($A12,'Return Data'!$B$7:$R$1700,17,0)</f>
        <v>-11.869</v>
      </c>
      <c r="M12" s="66">
        <f t="shared" ref="M12" si="12">RANK(L12,L$8:L$23,0)</f>
        <v>11</v>
      </c>
      <c r="N12" s="65">
        <f>VLOOKUP($A12,'Return Data'!$B$7:$R$1700,14,0)</f>
        <v>-6.5208000000000004</v>
      </c>
      <c r="O12" s="66">
        <f t="shared" ref="O12:O18" si="13">RANK(N12,N$8:N$23,0)</f>
        <v>11</v>
      </c>
      <c r="P12" s="65">
        <f>VLOOKUP($A12,'Return Data'!$B$7:$R$1700,15,0)</f>
        <v>2.2199</v>
      </c>
      <c r="Q12" s="66">
        <f t="shared" si="4"/>
        <v>9</v>
      </c>
      <c r="R12" s="65">
        <f>VLOOKUP($A12,'Return Data'!$B$7:$R$1700,16,0)</f>
        <v>9.1837</v>
      </c>
      <c r="S12" s="67">
        <f t="shared" si="4"/>
        <v>10</v>
      </c>
    </row>
    <row r="13" spans="1:19" s="68" customFormat="1" x14ac:dyDescent="0.3">
      <c r="A13" s="63" t="s">
        <v>16</v>
      </c>
      <c r="B13" s="64">
        <f>VLOOKUP($A13,'Return Data'!$B$7:$R$1700,3,0)</f>
        <v>44032</v>
      </c>
      <c r="C13" s="65">
        <f>VLOOKUP($A13,'Return Data'!$B$7:$R$1700,4,0)</f>
        <v>11.7059</v>
      </c>
      <c r="D13" s="65">
        <f>VLOOKUP($A13,'Return Data'!$B$7:$R$1700,10,0)</f>
        <v>13.340299999999999</v>
      </c>
      <c r="E13" s="66">
        <f t="shared" si="0"/>
        <v>14</v>
      </c>
      <c r="F13" s="65">
        <f>VLOOKUP($A13,'Return Data'!$B$7:$R$1700,11,0)</f>
        <v>-9.9261999999999997</v>
      </c>
      <c r="G13" s="66">
        <f t="shared" ref="G13:I13" si="14">RANK(F13,F$8:F$23,0)</f>
        <v>6</v>
      </c>
      <c r="H13" s="65">
        <f>VLOOKUP($A13,'Return Data'!$B$7:$R$1700,12,0)</f>
        <v>-4.665</v>
      </c>
      <c r="I13" s="66">
        <f t="shared" si="14"/>
        <v>5</v>
      </c>
      <c r="J13" s="65">
        <f>VLOOKUP($A13,'Return Data'!$B$7:$R$1700,13,0)</f>
        <v>-2.3548</v>
      </c>
      <c r="K13" s="66">
        <f t="shared" ref="K13" si="15">RANK(J13,J$8:J$23,0)</f>
        <v>8</v>
      </c>
      <c r="L13" s="65">
        <f>VLOOKUP($A13,'Return Data'!$B$7:$R$1700,17,0)</f>
        <v>-4.9349999999999996</v>
      </c>
      <c r="M13" s="66">
        <f t="shared" ref="M13" si="16">RANK(L13,L$8:L$23,0)</f>
        <v>7</v>
      </c>
      <c r="N13" s="65">
        <f>VLOOKUP($A13,'Return Data'!$B$7:$R$1700,14,0)</f>
        <v>-5.5260999999999996</v>
      </c>
      <c r="O13" s="66">
        <f t="shared" si="13"/>
        <v>9</v>
      </c>
      <c r="P13" s="65"/>
      <c r="Q13" s="66"/>
      <c r="R13" s="65">
        <f>VLOOKUP($A13,'Return Data'!$B$7:$R$1700,16,0)</f>
        <v>3.2863000000000002</v>
      </c>
      <c r="S13" s="67">
        <f t="shared" si="4"/>
        <v>12</v>
      </c>
    </row>
    <row r="14" spans="1:19" s="68" customFormat="1" x14ac:dyDescent="0.3">
      <c r="A14" s="63" t="s">
        <v>17</v>
      </c>
      <c r="B14" s="64">
        <f>VLOOKUP($A14,'Return Data'!$B$7:$R$1700,3,0)</f>
        <v>44032</v>
      </c>
      <c r="C14" s="65">
        <f>VLOOKUP($A14,'Return Data'!$B$7:$R$1700,4,0)</f>
        <v>32.531599999999997</v>
      </c>
      <c r="D14" s="65">
        <f>VLOOKUP($A14,'Return Data'!$B$7:$R$1700,10,0)</f>
        <v>15.9983</v>
      </c>
      <c r="E14" s="66">
        <f t="shared" si="0"/>
        <v>8</v>
      </c>
      <c r="F14" s="65">
        <f>VLOOKUP($A14,'Return Data'!$B$7:$R$1700,11,0)</f>
        <v>-12.1821</v>
      </c>
      <c r="G14" s="66">
        <f t="shared" ref="G14:I14" si="17">RANK(F14,F$8:F$23,0)</f>
        <v>11</v>
      </c>
      <c r="H14" s="65">
        <f>VLOOKUP($A14,'Return Data'!$B$7:$R$1700,12,0)</f>
        <v>-7.9999000000000002</v>
      </c>
      <c r="I14" s="66">
        <f t="shared" si="17"/>
        <v>11</v>
      </c>
      <c r="J14" s="65">
        <f>VLOOKUP($A14,'Return Data'!$B$7:$R$1700,13,0)</f>
        <v>-2.18E-2</v>
      </c>
      <c r="K14" s="66">
        <f t="shared" ref="K14" si="18">RANK(J14,J$8:J$23,0)</f>
        <v>7</v>
      </c>
      <c r="L14" s="65">
        <f>VLOOKUP($A14,'Return Data'!$B$7:$R$1700,17,0)</f>
        <v>-1.7470000000000001</v>
      </c>
      <c r="M14" s="66">
        <f t="shared" ref="M14" si="19">RANK(L14,L$8:L$23,0)</f>
        <v>4</v>
      </c>
      <c r="N14" s="65">
        <f>VLOOKUP($A14,'Return Data'!$B$7:$R$1700,14,0)</f>
        <v>0.5857</v>
      </c>
      <c r="O14" s="66">
        <f t="shared" si="13"/>
        <v>5</v>
      </c>
      <c r="P14" s="65">
        <f>VLOOKUP($A14,'Return Data'!$B$7:$R$1700,15,0)</f>
        <v>7.1033999999999997</v>
      </c>
      <c r="Q14" s="66">
        <f t="shared" si="4"/>
        <v>2</v>
      </c>
      <c r="R14" s="65">
        <f>VLOOKUP($A14,'Return Data'!$B$7:$R$1700,16,0)</f>
        <v>11.3062</v>
      </c>
      <c r="S14" s="67">
        <f t="shared" si="4"/>
        <v>7</v>
      </c>
    </row>
    <row r="15" spans="1:19" s="68" customFormat="1" x14ac:dyDescent="0.3">
      <c r="A15" s="63" t="s">
        <v>18</v>
      </c>
      <c r="B15" s="64">
        <f>VLOOKUP($A15,'Return Data'!$B$7:$R$1700,3,0)</f>
        <v>44032</v>
      </c>
      <c r="C15" s="65">
        <f>VLOOKUP($A15,'Return Data'!$B$7:$R$1700,4,0)</f>
        <v>34.575000000000003</v>
      </c>
      <c r="D15" s="65">
        <f>VLOOKUP($A15,'Return Data'!$B$7:$R$1700,10,0)</f>
        <v>18.990300000000001</v>
      </c>
      <c r="E15" s="66">
        <f t="shared" si="0"/>
        <v>2</v>
      </c>
      <c r="F15" s="65">
        <f>VLOOKUP($A15,'Return Data'!$B$7:$R$1700,11,0)</f>
        <v>-12.488300000000001</v>
      </c>
      <c r="G15" s="66">
        <f t="shared" ref="G15:I15" si="20">RANK(F15,F$8:F$23,0)</f>
        <v>12</v>
      </c>
      <c r="H15" s="65">
        <f>VLOOKUP($A15,'Return Data'!$B$7:$R$1700,12,0)</f>
        <v>-5.7183000000000002</v>
      </c>
      <c r="I15" s="66">
        <f t="shared" si="20"/>
        <v>7</v>
      </c>
      <c r="J15" s="65">
        <f>VLOOKUP($A15,'Return Data'!$B$7:$R$1700,13,0)</f>
        <v>-6.0155000000000003</v>
      </c>
      <c r="K15" s="66">
        <f t="shared" ref="K15" si="21">RANK(J15,J$8:J$23,0)</f>
        <v>11</v>
      </c>
      <c r="L15" s="65">
        <f>VLOOKUP($A15,'Return Data'!$B$7:$R$1700,17,0)</f>
        <v>-2.8391000000000002</v>
      </c>
      <c r="M15" s="66">
        <f t="shared" ref="M15" si="22">RANK(L15,L$8:L$23,0)</f>
        <v>6</v>
      </c>
      <c r="N15" s="65">
        <f>VLOOKUP($A15,'Return Data'!$B$7:$R$1700,14,0)</f>
        <v>-1.9017999999999999</v>
      </c>
      <c r="O15" s="66">
        <f t="shared" si="13"/>
        <v>7</v>
      </c>
      <c r="P15" s="65">
        <f>VLOOKUP($A15,'Return Data'!$B$7:$R$1700,15,0)</f>
        <v>6.0338000000000003</v>
      </c>
      <c r="Q15" s="66">
        <f t="shared" si="4"/>
        <v>3</v>
      </c>
      <c r="R15" s="65">
        <f>VLOOKUP($A15,'Return Data'!$B$7:$R$1700,16,0)</f>
        <v>14.6892</v>
      </c>
      <c r="S15" s="67">
        <f t="shared" si="4"/>
        <v>1</v>
      </c>
    </row>
    <row r="16" spans="1:19" s="68" customFormat="1" x14ac:dyDescent="0.3">
      <c r="A16" s="63" t="s">
        <v>19</v>
      </c>
      <c r="B16" s="64">
        <f>VLOOKUP($A16,'Return Data'!$B$7:$R$1700,3,0)</f>
        <v>44032</v>
      </c>
      <c r="C16" s="65">
        <f>VLOOKUP($A16,'Return Data'!$B$7:$R$1700,4,0)</f>
        <v>71.511200000000002</v>
      </c>
      <c r="D16" s="65">
        <f>VLOOKUP($A16,'Return Data'!$B$7:$R$1700,10,0)</f>
        <v>15.9056</v>
      </c>
      <c r="E16" s="66">
        <f t="shared" si="0"/>
        <v>9</v>
      </c>
      <c r="F16" s="65">
        <f>VLOOKUP($A16,'Return Data'!$B$7:$R$1700,11,0)</f>
        <v>-11.156499999999999</v>
      </c>
      <c r="G16" s="66">
        <f t="shared" ref="G16:I16" si="23">RANK(F16,F$8:F$23,0)</f>
        <v>9</v>
      </c>
      <c r="H16" s="65">
        <f>VLOOKUP($A16,'Return Data'!$B$7:$R$1700,12,0)</f>
        <v>-6.7470999999999997</v>
      </c>
      <c r="I16" s="66">
        <f t="shared" si="23"/>
        <v>10</v>
      </c>
      <c r="J16" s="65">
        <f>VLOOKUP($A16,'Return Data'!$B$7:$R$1700,13,0)</f>
        <v>-5.5026999999999999</v>
      </c>
      <c r="K16" s="66">
        <f t="shared" ref="K16" si="24">RANK(J16,J$8:J$23,0)</f>
        <v>10</v>
      </c>
      <c r="L16" s="65">
        <f>VLOOKUP($A16,'Return Data'!$B$7:$R$1700,17,0)</f>
        <v>-1.4538</v>
      </c>
      <c r="M16" s="66">
        <f t="shared" ref="M16" si="25">RANK(L16,L$8:L$23,0)</f>
        <v>3</v>
      </c>
      <c r="N16" s="65">
        <f>VLOOKUP($A16,'Return Data'!$B$7:$R$1700,14,0)</f>
        <v>0.92210000000000003</v>
      </c>
      <c r="O16" s="66">
        <f t="shared" si="13"/>
        <v>4</v>
      </c>
      <c r="P16" s="65">
        <f>VLOOKUP($A16,'Return Data'!$B$7:$R$1700,15,0)</f>
        <v>4.6081000000000003</v>
      </c>
      <c r="Q16" s="66">
        <f t="shared" si="4"/>
        <v>7</v>
      </c>
      <c r="R16" s="65">
        <f>VLOOKUP($A16,'Return Data'!$B$7:$R$1700,16,0)</f>
        <v>10.203900000000001</v>
      </c>
      <c r="S16" s="67">
        <f t="shared" si="4"/>
        <v>8</v>
      </c>
    </row>
    <row r="17" spans="1:19" s="68" customFormat="1" x14ac:dyDescent="0.3">
      <c r="A17" s="63" t="s">
        <v>20</v>
      </c>
      <c r="B17" s="64">
        <f>VLOOKUP($A17,'Return Data'!$B$7:$R$1700,3,0)</f>
        <v>44032</v>
      </c>
      <c r="C17" s="65">
        <f>VLOOKUP($A17,'Return Data'!$B$7:$R$1700,4,0)</f>
        <v>46.98</v>
      </c>
      <c r="D17" s="65">
        <f>VLOOKUP($A17,'Return Data'!$B$7:$R$1700,10,0)</f>
        <v>15.43</v>
      </c>
      <c r="E17" s="66">
        <f t="shared" si="0"/>
        <v>11</v>
      </c>
      <c r="F17" s="65">
        <f>VLOOKUP($A17,'Return Data'!$B$7:$R$1700,11,0)</f>
        <v>-13</v>
      </c>
      <c r="G17" s="66">
        <f t="shared" ref="G17:I17" si="26">RANK(F17,F$8:F$23,0)</f>
        <v>13</v>
      </c>
      <c r="H17" s="65">
        <f>VLOOKUP($A17,'Return Data'!$B$7:$R$1700,12,0)</f>
        <v>-9.7579999999999991</v>
      </c>
      <c r="I17" s="66">
        <f t="shared" si="26"/>
        <v>13</v>
      </c>
      <c r="J17" s="65">
        <f>VLOOKUP($A17,'Return Data'!$B$7:$R$1700,13,0)</f>
        <v>-12.870900000000001</v>
      </c>
      <c r="K17" s="66">
        <f t="shared" ref="K17" si="27">RANK(J17,J$8:J$23,0)</f>
        <v>13</v>
      </c>
      <c r="L17" s="65">
        <f>VLOOKUP($A17,'Return Data'!$B$7:$R$1700,17,0)</f>
        <v>-5.5575000000000001</v>
      </c>
      <c r="M17" s="66">
        <f t="shared" ref="M17" si="28">RANK(L17,L$8:L$23,0)</f>
        <v>8</v>
      </c>
      <c r="N17" s="65">
        <f>VLOOKUP($A17,'Return Data'!$B$7:$R$1700,14,0)</f>
        <v>-2.64</v>
      </c>
      <c r="O17" s="66">
        <f t="shared" si="13"/>
        <v>8</v>
      </c>
      <c r="P17" s="65">
        <f>VLOOKUP($A17,'Return Data'!$B$7:$R$1700,15,0)</f>
        <v>3.6093000000000002</v>
      </c>
      <c r="Q17" s="66">
        <f t="shared" si="4"/>
        <v>8</v>
      </c>
      <c r="R17" s="65">
        <f>VLOOKUP($A17,'Return Data'!$B$7:$R$1700,16,0)</f>
        <v>11.3721</v>
      </c>
      <c r="S17" s="67">
        <f t="shared" si="4"/>
        <v>6</v>
      </c>
    </row>
    <row r="18" spans="1:19" s="68" customFormat="1" x14ac:dyDescent="0.3">
      <c r="A18" s="63" t="s">
        <v>21</v>
      </c>
      <c r="B18" s="64">
        <f>VLOOKUP($A18,'Return Data'!$B$7:$R$1700,3,0)</f>
        <v>44032</v>
      </c>
      <c r="C18" s="65">
        <f>VLOOKUP($A18,'Return Data'!$B$7:$R$1700,4,0)</f>
        <v>136.9239</v>
      </c>
      <c r="D18" s="65">
        <f>VLOOKUP($A18,'Return Data'!$B$7:$R$1700,10,0)</f>
        <v>18.811299999999999</v>
      </c>
      <c r="E18" s="66">
        <f t="shared" si="0"/>
        <v>3</v>
      </c>
      <c r="F18" s="65">
        <f>VLOOKUP($A18,'Return Data'!$B$7:$R$1700,11,0)</f>
        <v>-7.8475000000000001</v>
      </c>
      <c r="G18" s="66">
        <f t="shared" ref="G18:I18" si="29">RANK(F18,F$8:F$23,0)</f>
        <v>3</v>
      </c>
      <c r="H18" s="65">
        <f>VLOOKUP($A18,'Return Data'!$B$7:$R$1700,12,0)</f>
        <v>-3.5230999999999999</v>
      </c>
      <c r="I18" s="66">
        <f t="shared" si="29"/>
        <v>4</v>
      </c>
      <c r="J18" s="65">
        <f>VLOOKUP($A18,'Return Data'!$B$7:$R$1700,13,0)</f>
        <v>1.0999999999999999E-2</v>
      </c>
      <c r="K18" s="66">
        <f t="shared" ref="K18" si="30">RANK(J18,J$8:J$23,0)</f>
        <v>6</v>
      </c>
      <c r="L18" s="65">
        <f>VLOOKUP($A18,'Return Data'!$B$7:$R$1700,17,0)</f>
        <v>-2.4535999999999998</v>
      </c>
      <c r="M18" s="66">
        <f t="shared" ref="M18" si="31">RANK(L18,L$8:L$23,0)</f>
        <v>5</v>
      </c>
      <c r="N18" s="65">
        <f>VLOOKUP($A18,'Return Data'!$B$7:$R$1700,14,0)</f>
        <v>1.4536</v>
      </c>
      <c r="O18" s="66">
        <f t="shared" si="13"/>
        <v>3</v>
      </c>
      <c r="P18" s="65">
        <f>VLOOKUP($A18,'Return Data'!$B$7:$R$1700,15,0)</f>
        <v>8.2514000000000003</v>
      </c>
      <c r="Q18" s="66">
        <f t="shared" si="4"/>
        <v>1</v>
      </c>
      <c r="R18" s="65">
        <f>VLOOKUP($A18,'Return Data'!$B$7:$R$1700,16,0)</f>
        <v>14.048</v>
      </c>
      <c r="S18" s="67">
        <f t="shared" si="4"/>
        <v>2</v>
      </c>
    </row>
    <row r="19" spans="1:19" s="68" customFormat="1" x14ac:dyDescent="0.3">
      <c r="A19" s="63" t="s">
        <v>22</v>
      </c>
      <c r="B19" s="64">
        <f>VLOOKUP($A19,'Return Data'!$B$7:$R$1700,3,0)</f>
        <v>44032</v>
      </c>
      <c r="C19" s="65">
        <f>VLOOKUP($A19,'Return Data'!$B$7:$R$1700,4,0)</f>
        <v>9.7377000000000002</v>
      </c>
      <c r="D19" s="65">
        <f>VLOOKUP($A19,'Return Data'!$B$7:$R$1700,10,0)</f>
        <v>13.534000000000001</v>
      </c>
      <c r="E19" s="66">
        <f t="shared" si="0"/>
        <v>12</v>
      </c>
      <c r="F19" s="65">
        <f>VLOOKUP($A19,'Return Data'!$B$7:$R$1700,11,0)</f>
        <v>-10.4678</v>
      </c>
      <c r="G19" s="66">
        <f t="shared" ref="G19:I19" si="32">RANK(F19,F$8:F$23,0)</f>
        <v>7</v>
      </c>
      <c r="H19" s="65">
        <f>VLOOKUP($A19,'Return Data'!$B$7:$R$1700,12,0)</f>
        <v>-5.8685999999999998</v>
      </c>
      <c r="I19" s="66">
        <f t="shared" si="32"/>
        <v>8</v>
      </c>
      <c r="J19" s="65">
        <f>VLOOKUP($A19,'Return Data'!$B$7:$R$1700,13,0)</f>
        <v>0.70950000000000002</v>
      </c>
      <c r="K19" s="66">
        <f t="shared" ref="K19" si="33">RANK(J19,J$8:J$23,0)</f>
        <v>3</v>
      </c>
      <c r="L19" s="65"/>
      <c r="M19" s="66"/>
      <c r="N19" s="65"/>
      <c r="O19" s="66"/>
      <c r="P19" s="65"/>
      <c r="Q19" s="66"/>
      <c r="R19" s="65">
        <f>VLOOKUP($A19,'Return Data'!$B$7:$R$1700,16,0)</f>
        <v>-1.306</v>
      </c>
      <c r="S19" s="67">
        <f t="shared" si="4"/>
        <v>15</v>
      </c>
    </row>
    <row r="20" spans="1:19" s="68" customFormat="1" x14ac:dyDescent="0.3">
      <c r="A20" s="63" t="s">
        <v>23</v>
      </c>
      <c r="B20" s="64">
        <f>VLOOKUP($A20,'Return Data'!$B$7:$R$1700,3,0)</f>
        <v>44032</v>
      </c>
      <c r="C20" s="65">
        <f>VLOOKUP($A20,'Return Data'!$B$7:$R$1700,4,0)</f>
        <v>9.5420999999999996</v>
      </c>
      <c r="D20" s="65">
        <f>VLOOKUP($A20,'Return Data'!$B$7:$R$1700,10,0)</f>
        <v>13.274100000000001</v>
      </c>
      <c r="E20" s="66">
        <f t="shared" si="0"/>
        <v>15</v>
      </c>
      <c r="F20" s="65">
        <f>VLOOKUP($A20,'Return Data'!$B$7:$R$1700,11,0)</f>
        <v>-9.6828000000000003</v>
      </c>
      <c r="G20" s="66">
        <f t="shared" ref="G20:I20" si="34">RANK(F20,F$8:F$23,0)</f>
        <v>5</v>
      </c>
      <c r="H20" s="65">
        <f>VLOOKUP($A20,'Return Data'!$B$7:$R$1700,12,0)</f>
        <v>-5.0991</v>
      </c>
      <c r="I20" s="66">
        <f t="shared" si="34"/>
        <v>6</v>
      </c>
      <c r="J20" s="65">
        <f>VLOOKUP($A20,'Return Data'!$B$7:$R$1700,13,0)</f>
        <v>0.61050000000000004</v>
      </c>
      <c r="K20" s="66">
        <f t="shared" ref="K20" si="35">RANK(J20,J$8:J$23,0)</f>
        <v>4</v>
      </c>
      <c r="L20" s="65"/>
      <c r="M20" s="66"/>
      <c r="N20" s="65"/>
      <c r="O20" s="66"/>
      <c r="P20" s="65"/>
      <c r="Q20" s="66"/>
      <c r="R20" s="65">
        <f>VLOOKUP($A20,'Return Data'!$B$7:$R$1700,16,0)</f>
        <v>-2.3578000000000001</v>
      </c>
      <c r="S20" s="67">
        <f t="shared" si="4"/>
        <v>16</v>
      </c>
    </row>
    <row r="21" spans="1:19" s="68" customFormat="1" x14ac:dyDescent="0.3">
      <c r="A21" s="63" t="s">
        <v>24</v>
      </c>
      <c r="B21" s="64">
        <f>VLOOKUP($A21,'Return Data'!$B$7:$R$1700,3,0)</f>
        <v>44032</v>
      </c>
      <c r="C21" s="65">
        <f>VLOOKUP($A21,'Return Data'!$B$7:$R$1700,4,0)</f>
        <v>216.47389999999999</v>
      </c>
      <c r="D21" s="65">
        <f>VLOOKUP($A21,'Return Data'!$B$7:$R$1700,10,0)</f>
        <v>15.773199999999999</v>
      </c>
      <c r="E21" s="66">
        <f t="shared" si="0"/>
        <v>10</v>
      </c>
      <c r="F21" s="65">
        <f>VLOOKUP($A21,'Return Data'!$B$7:$R$1700,11,0)</f>
        <v>-17.110099999999999</v>
      </c>
      <c r="G21" s="66">
        <f t="shared" ref="G21:I21" si="36">RANK(F21,F$8:F$23,0)</f>
        <v>15</v>
      </c>
      <c r="H21" s="65">
        <f>VLOOKUP($A21,'Return Data'!$B$7:$R$1700,12,0)</f>
        <v>-12.0124</v>
      </c>
      <c r="I21" s="66">
        <f t="shared" si="36"/>
        <v>15</v>
      </c>
      <c r="J21" s="65">
        <f>VLOOKUP($A21,'Return Data'!$B$7:$R$1700,13,0)</f>
        <v>-13.238099999999999</v>
      </c>
      <c r="K21" s="66">
        <f t="shared" ref="K21" si="37">RANK(J21,J$8:J$23,0)</f>
        <v>14</v>
      </c>
      <c r="L21" s="65">
        <f>VLOOKUP($A21,'Return Data'!$B$7:$R$1700,17,0)</f>
        <v>-9.7220999999999993</v>
      </c>
      <c r="M21" s="66">
        <f t="shared" ref="M21" si="38">RANK(L21,L$8:L$23,0)</f>
        <v>10</v>
      </c>
      <c r="N21" s="65">
        <f>VLOOKUP($A21,'Return Data'!$B$7:$R$1700,14,0)</f>
        <v>-6.0031999999999996</v>
      </c>
      <c r="O21" s="66">
        <f>RANK(N21,N$8:N$23,0)</f>
        <v>10</v>
      </c>
      <c r="P21" s="65">
        <f>VLOOKUP($A21,'Return Data'!$B$7:$R$1700,15,0)</f>
        <v>1.9512</v>
      </c>
      <c r="Q21" s="66">
        <f t="shared" si="4"/>
        <v>10</v>
      </c>
      <c r="R21" s="65">
        <f>VLOOKUP($A21,'Return Data'!$B$7:$R$1700,16,0)</f>
        <v>7.4359999999999999</v>
      </c>
      <c r="S21" s="67">
        <f t="shared" si="4"/>
        <v>11</v>
      </c>
    </row>
    <row r="22" spans="1:19" s="68" customFormat="1" x14ac:dyDescent="0.3">
      <c r="A22" s="63" t="s">
        <v>25</v>
      </c>
      <c r="B22" s="64">
        <f>VLOOKUP($A22,'Return Data'!$B$7:$R$1700,3,0)</f>
        <v>44032</v>
      </c>
      <c r="C22" s="65">
        <f>VLOOKUP($A22,'Return Data'!$B$7:$R$1700,4,0)</f>
        <v>10.35</v>
      </c>
      <c r="D22" s="65">
        <f>VLOOKUP($A22,'Return Data'!$B$7:$R$1700,10,0)</f>
        <v>18.285699999999999</v>
      </c>
      <c r="E22" s="66">
        <f t="shared" si="0"/>
        <v>4</v>
      </c>
      <c r="F22" s="65">
        <f>VLOOKUP($A22,'Return Data'!$B$7:$R$1700,11,0)</f>
        <v>-6.8407</v>
      </c>
      <c r="G22" s="66">
        <f t="shared" ref="G22:I22" si="39">RANK(F22,F$8:F$23,0)</f>
        <v>2</v>
      </c>
      <c r="H22" s="65">
        <f>VLOOKUP($A22,'Return Data'!$B$7:$R$1700,12,0)</f>
        <v>-0.57640000000000002</v>
      </c>
      <c r="I22" s="66">
        <f t="shared" si="39"/>
        <v>2</v>
      </c>
      <c r="J22" s="65">
        <f>VLOOKUP($A22,'Return Data'!$B$7:$R$1700,13,0)</f>
        <v>0.97560000000000002</v>
      </c>
      <c r="K22" s="66">
        <f t="shared" ref="K22" si="40">RANK(J22,J$8:J$23,0)</f>
        <v>2</v>
      </c>
      <c r="L22" s="65"/>
      <c r="M22" s="66"/>
      <c r="N22" s="65"/>
      <c r="O22" s="66"/>
      <c r="P22" s="65"/>
      <c r="Q22" s="66"/>
      <c r="R22" s="65">
        <f>VLOOKUP($A22,'Return Data'!$B$7:$R$1700,16,0)</f>
        <v>2.14</v>
      </c>
      <c r="S22" s="67">
        <f t="shared" si="4"/>
        <v>13</v>
      </c>
    </row>
    <row r="23" spans="1:19" s="68" customFormat="1" x14ac:dyDescent="0.3">
      <c r="A23" s="63" t="s">
        <v>26</v>
      </c>
      <c r="B23" s="64">
        <f>VLOOKUP($A23,'Return Data'!$B$7:$R$1700,3,0)</f>
        <v>44032</v>
      </c>
      <c r="C23" s="65">
        <f>VLOOKUP($A23,'Return Data'!$B$7:$R$1700,4,0)</f>
        <v>63.437100000000001</v>
      </c>
      <c r="D23" s="65">
        <f>VLOOKUP($A23,'Return Data'!$B$7:$R$1700,10,0)</f>
        <v>16.009899999999998</v>
      </c>
      <c r="E23" s="66">
        <f t="shared" si="0"/>
        <v>7</v>
      </c>
      <c r="F23" s="65">
        <f>VLOOKUP($A23,'Return Data'!$B$7:$R$1700,11,0)</f>
        <v>-9.0334000000000003</v>
      </c>
      <c r="G23" s="66">
        <f t="shared" ref="G23:I23" si="41">RANK(F23,F$8:F$23,0)</f>
        <v>4</v>
      </c>
      <c r="H23" s="65">
        <f>VLOOKUP($A23,'Return Data'!$B$7:$R$1700,12,0)</f>
        <v>-0.61550000000000005</v>
      </c>
      <c r="I23" s="66">
        <f t="shared" si="41"/>
        <v>3</v>
      </c>
      <c r="J23" s="65">
        <f>VLOOKUP($A23,'Return Data'!$B$7:$R$1700,13,0)</f>
        <v>1.9853000000000001</v>
      </c>
      <c r="K23" s="66">
        <f t="shared" ref="K23" si="42">RANK(J23,J$8:J$23,0)</f>
        <v>1</v>
      </c>
      <c r="L23" s="65">
        <f>VLOOKUP($A23,'Return Data'!$B$7:$R$1700,17,0)</f>
        <v>0.71260000000000001</v>
      </c>
      <c r="M23" s="66">
        <f t="shared" ref="M23" si="43">RANK(L23,L$8:L$23,0)</f>
        <v>1</v>
      </c>
      <c r="N23" s="65">
        <f>VLOOKUP($A23,'Return Data'!$B$7:$R$1700,14,0)</f>
        <v>3.9582999999999999</v>
      </c>
      <c r="O23" s="66">
        <f>RANK(N23,N$8:N$23,0)</f>
        <v>1</v>
      </c>
      <c r="P23" s="65">
        <f>VLOOKUP($A23,'Return Data'!$B$7:$R$1700,15,0)</f>
        <v>4.7625000000000002</v>
      </c>
      <c r="Q23" s="66">
        <f t="shared" si="4"/>
        <v>6</v>
      </c>
      <c r="R23" s="65">
        <f>VLOOKUP($A23,'Return Data'!$B$7:$R$1700,16,0)</f>
        <v>9.3251000000000008</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15.791849999999998</v>
      </c>
      <c r="E25" s="74"/>
      <c r="F25" s="75">
        <f>AVERAGE(F8:F23)</f>
        <v>-11.29895625</v>
      </c>
      <c r="G25" s="74"/>
      <c r="H25" s="75">
        <f>AVERAGE(H8:H23)</f>
        <v>-6.2708625000000007</v>
      </c>
      <c r="I25" s="74"/>
      <c r="J25" s="75">
        <f>AVERAGE(J8:J23)</f>
        <v>-4.9318499999999998</v>
      </c>
      <c r="K25" s="74"/>
      <c r="L25" s="75">
        <f>AVERAGE(L8:L23)</f>
        <v>-4.8396083333333335</v>
      </c>
      <c r="M25" s="74"/>
      <c r="N25" s="75">
        <f>AVERAGE(N8:N23)</f>
        <v>-1.8641583333333334</v>
      </c>
      <c r="O25" s="74"/>
      <c r="P25" s="75">
        <f>AVERAGE(P8:P23)</f>
        <v>4.5264090909090919</v>
      </c>
      <c r="Q25" s="74"/>
      <c r="R25" s="75">
        <f>AVERAGE(R8:R23)</f>
        <v>7.8399125000000005</v>
      </c>
      <c r="S25" s="76"/>
    </row>
    <row r="26" spans="1:19" s="68" customFormat="1" x14ac:dyDescent="0.3">
      <c r="A26" s="73" t="s">
        <v>28</v>
      </c>
      <c r="B26" s="74"/>
      <c r="C26" s="74"/>
      <c r="D26" s="75">
        <f>MIN(D8:D23)</f>
        <v>10.9785</v>
      </c>
      <c r="E26" s="74"/>
      <c r="F26" s="75">
        <f>MIN(F8:F23)</f>
        <v>-19.988700000000001</v>
      </c>
      <c r="G26" s="74"/>
      <c r="H26" s="75">
        <f>MIN(H8:H23)</f>
        <v>-13.244899999999999</v>
      </c>
      <c r="I26" s="74"/>
      <c r="J26" s="75">
        <f>MIN(J8:J23)</f>
        <v>-15.251200000000001</v>
      </c>
      <c r="K26" s="74"/>
      <c r="L26" s="75">
        <f>MIN(L8:L23)</f>
        <v>-12.569900000000001</v>
      </c>
      <c r="M26" s="74"/>
      <c r="N26" s="75">
        <f>MIN(N8:N23)</f>
        <v>-8.4257000000000009</v>
      </c>
      <c r="O26" s="74"/>
      <c r="P26" s="75">
        <f>MIN(P8:P23)</f>
        <v>1.294</v>
      </c>
      <c r="Q26" s="74"/>
      <c r="R26" s="75">
        <f>MIN(R8:R23)</f>
        <v>-2.3578000000000001</v>
      </c>
      <c r="S26" s="76"/>
    </row>
    <row r="27" spans="1:19" s="68" customFormat="1" ht="15" thickBot="1" x14ac:dyDescent="0.35">
      <c r="A27" s="77" t="s">
        <v>29</v>
      </c>
      <c r="B27" s="78"/>
      <c r="C27" s="78"/>
      <c r="D27" s="79">
        <f>MAX(D8:D23)</f>
        <v>19.450099999999999</v>
      </c>
      <c r="E27" s="78"/>
      <c r="F27" s="79">
        <f>MAX(F8:F23)</f>
        <v>-2.2877000000000001</v>
      </c>
      <c r="G27" s="78"/>
      <c r="H27" s="79">
        <f>MAX(H8:H23)</f>
        <v>2.1145999999999998</v>
      </c>
      <c r="I27" s="78"/>
      <c r="J27" s="79">
        <f>MAX(J8:J23)</f>
        <v>1.9853000000000001</v>
      </c>
      <c r="K27" s="78"/>
      <c r="L27" s="79">
        <f>MAX(L8:L23)</f>
        <v>0.71260000000000001</v>
      </c>
      <c r="M27" s="78"/>
      <c r="N27" s="79">
        <f>MAX(N8:N23)</f>
        <v>3.9582999999999999</v>
      </c>
      <c r="O27" s="78"/>
      <c r="P27" s="79">
        <f>MAX(P8:P23)</f>
        <v>8.2514000000000003</v>
      </c>
      <c r="Q27" s="78"/>
      <c r="R27" s="79">
        <f>MAX(R8:R23)</f>
        <v>14.6892</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44032</v>
      </c>
      <c r="C8" s="65">
        <f>VLOOKUP($A8,'Return Data'!$B$7:$R$1700,4,0)</f>
        <v>260.41000000000003</v>
      </c>
      <c r="D8" s="65">
        <f>VLOOKUP($A8,'Return Data'!$B$7:$R$1700,10,0)</f>
        <v>15.547800000000001</v>
      </c>
      <c r="E8" s="66">
        <f t="shared" ref="E8:E33" si="0">RANK(D8,D$8:D$33,0)</f>
        <v>10</v>
      </c>
      <c r="F8" s="65">
        <f>VLOOKUP($A8,'Return Data'!$B$7:$R$1700,11,0)</f>
        <v>-15.3056</v>
      </c>
      <c r="G8" s="66">
        <f t="shared" ref="G8:G25" si="1">RANK(F8,F$8:F$33,0)</f>
        <v>22</v>
      </c>
      <c r="H8" s="65">
        <f>VLOOKUP($A8,'Return Data'!$B$7:$R$1700,12,0)</f>
        <v>-7.1821000000000002</v>
      </c>
      <c r="I8" s="66">
        <f t="shared" ref="I8:I25" si="2">RANK(H8,H$8:H$33,0)</f>
        <v>20</v>
      </c>
      <c r="J8" s="65">
        <f>VLOOKUP($A8,'Return Data'!$B$7:$R$1700,13,0)</f>
        <v>-9.3721999999999994</v>
      </c>
      <c r="K8" s="66">
        <f t="shared" ref="K8:K21" si="3">RANK(J8,J$8:J$33,0)</f>
        <v>23</v>
      </c>
      <c r="L8" s="65">
        <f>VLOOKUP($A8,'Return Data'!$B$7:$R$1700,17,0)</f>
        <v>-8.0137</v>
      </c>
      <c r="M8" s="66">
        <f t="shared" ref="M8:M21" si="4">RANK(L8,L$8:L$33,0)</f>
        <v>23</v>
      </c>
      <c r="N8" s="65">
        <f>VLOOKUP($A8,'Return Data'!$B$7:$R$1700,14,0)</f>
        <v>-5.9340999999999999</v>
      </c>
      <c r="O8" s="66">
        <f t="shared" ref="O8:O20" si="5">RANK(N8,N$8:N$33,0)</f>
        <v>22</v>
      </c>
      <c r="P8" s="65">
        <f>VLOOKUP($A8,'Return Data'!$B$7:$R$1700,15,0)</f>
        <v>2.4497</v>
      </c>
      <c r="Q8" s="66">
        <f t="shared" ref="Q8:Q16" si="6">RANK(P8,P$8:P$33,0)</f>
        <v>20</v>
      </c>
      <c r="R8" s="65">
        <f>VLOOKUP($A8,'Return Data'!$B$7:$R$1700,16,0)</f>
        <v>10.808999999999999</v>
      </c>
      <c r="S8" s="67">
        <f t="shared" ref="S8:S33" si="7">RANK(R8,R$8:R$33,0)</f>
        <v>20</v>
      </c>
    </row>
    <row r="9" spans="1:20" x14ac:dyDescent="0.3">
      <c r="A9" s="63" t="s">
        <v>1189</v>
      </c>
      <c r="B9" s="64">
        <f>VLOOKUP($A9,'Return Data'!$B$7:$R$1700,3,0)</f>
        <v>44032</v>
      </c>
      <c r="C9" s="65">
        <f>VLOOKUP($A9,'Return Data'!$B$7:$R$1700,4,0)</f>
        <v>42.57</v>
      </c>
      <c r="D9" s="65">
        <f>VLOOKUP($A9,'Return Data'!$B$7:$R$1700,10,0)</f>
        <v>11.8497</v>
      </c>
      <c r="E9" s="66">
        <f t="shared" si="0"/>
        <v>25</v>
      </c>
      <c r="F9" s="65">
        <f>VLOOKUP($A9,'Return Data'!$B$7:$R$1700,11,0)</f>
        <v>-3.7096</v>
      </c>
      <c r="G9" s="66">
        <f t="shared" si="1"/>
        <v>3</v>
      </c>
      <c r="H9" s="65">
        <f>VLOOKUP($A9,'Return Data'!$B$7:$R$1700,12,0)</f>
        <v>1.599</v>
      </c>
      <c r="I9" s="66">
        <f t="shared" si="2"/>
        <v>8</v>
      </c>
      <c r="J9" s="65">
        <f>VLOOKUP($A9,'Return Data'!$B$7:$R$1700,13,0)</f>
        <v>11.3523</v>
      </c>
      <c r="K9" s="66">
        <f t="shared" si="3"/>
        <v>2</v>
      </c>
      <c r="L9" s="65">
        <f>VLOOKUP($A9,'Return Data'!$B$7:$R$1700,17,0)</f>
        <v>6.6643999999999997</v>
      </c>
      <c r="M9" s="66">
        <f t="shared" si="4"/>
        <v>1</v>
      </c>
      <c r="N9" s="65">
        <f>VLOOKUP($A9,'Return Data'!$B$7:$R$1700,14,0)</f>
        <v>10.212899999999999</v>
      </c>
      <c r="O9" s="66">
        <f t="shared" si="5"/>
        <v>1</v>
      </c>
      <c r="P9" s="65">
        <f>VLOOKUP($A9,'Return Data'!$B$7:$R$1700,15,0)</f>
        <v>8.7222000000000008</v>
      </c>
      <c r="Q9" s="66">
        <f t="shared" si="6"/>
        <v>2</v>
      </c>
      <c r="R9" s="65">
        <f>VLOOKUP($A9,'Return Data'!$B$7:$R$1700,16,0)</f>
        <v>16.206</v>
      </c>
      <c r="S9" s="67">
        <f t="shared" si="7"/>
        <v>2</v>
      </c>
    </row>
    <row r="10" spans="1:20" x14ac:dyDescent="0.3">
      <c r="A10" s="63" t="s">
        <v>1192</v>
      </c>
      <c r="B10" s="64">
        <f>VLOOKUP($A10,'Return Data'!$B$7:$R$1700,3,0)</f>
        <v>44032</v>
      </c>
      <c r="C10" s="65">
        <f>VLOOKUP($A10,'Return Data'!$B$7:$R$1700,4,0)</f>
        <v>9.32</v>
      </c>
      <c r="D10" s="65">
        <f>VLOOKUP($A10,'Return Data'!$B$7:$R$1700,10,0)</f>
        <v>17.0854</v>
      </c>
      <c r="E10" s="66">
        <f t="shared" si="0"/>
        <v>6</v>
      </c>
      <c r="F10" s="65">
        <f>VLOOKUP($A10,'Return Data'!$B$7:$R$1700,11,0)</f>
        <v>-4.8979999999999997</v>
      </c>
      <c r="G10" s="66">
        <f t="shared" si="1"/>
        <v>5</v>
      </c>
      <c r="H10" s="65">
        <f>VLOOKUP($A10,'Return Data'!$B$7:$R$1700,12,0)</f>
        <v>1.5250999999999999</v>
      </c>
      <c r="I10" s="66">
        <f t="shared" si="2"/>
        <v>9</v>
      </c>
      <c r="J10" s="65">
        <f>VLOOKUP($A10,'Return Data'!$B$7:$R$1700,13,0)</f>
        <v>2.9834000000000001</v>
      </c>
      <c r="K10" s="66">
        <f t="shared" si="3"/>
        <v>10</v>
      </c>
      <c r="L10" s="65">
        <f>VLOOKUP($A10,'Return Data'!$B$7:$R$1700,17,0)</f>
        <v>-2.327</v>
      </c>
      <c r="M10" s="66">
        <f t="shared" si="4"/>
        <v>15</v>
      </c>
      <c r="N10" s="65">
        <f>VLOOKUP($A10,'Return Data'!$B$7:$R$1700,14,0)</f>
        <v>0.28749999999999998</v>
      </c>
      <c r="O10" s="66">
        <f t="shared" si="5"/>
        <v>10</v>
      </c>
      <c r="P10" s="65">
        <f>VLOOKUP($A10,'Return Data'!$B$7:$R$1700,15,0)</f>
        <v>1.1076999999999999</v>
      </c>
      <c r="Q10" s="66">
        <f t="shared" si="6"/>
        <v>21</v>
      </c>
      <c r="R10" s="65">
        <f>VLOOKUP($A10,'Return Data'!$B$7:$R$1700,16,0)</f>
        <v>3.0642999999999998</v>
      </c>
      <c r="S10" s="67">
        <f t="shared" si="7"/>
        <v>23</v>
      </c>
    </row>
    <row r="11" spans="1:20" x14ac:dyDescent="0.3">
      <c r="A11" s="63" t="s">
        <v>1194</v>
      </c>
      <c r="B11" s="64">
        <f>VLOOKUP($A11,'Return Data'!$B$7:$R$1700,3,0)</f>
        <v>44032</v>
      </c>
      <c r="C11" s="65">
        <f>VLOOKUP($A11,'Return Data'!$B$7:$R$1700,4,0)</f>
        <v>34.542999999999999</v>
      </c>
      <c r="D11" s="65">
        <f>VLOOKUP($A11,'Return Data'!$B$7:$R$1700,10,0)</f>
        <v>13.018599999999999</v>
      </c>
      <c r="E11" s="66">
        <f t="shared" si="0"/>
        <v>22</v>
      </c>
      <c r="F11" s="65">
        <f>VLOOKUP($A11,'Return Data'!$B$7:$R$1700,11,0)</f>
        <v>-9.8187999999999995</v>
      </c>
      <c r="G11" s="66">
        <f t="shared" si="1"/>
        <v>12</v>
      </c>
      <c r="H11" s="65">
        <f>VLOOKUP($A11,'Return Data'!$B$7:$R$1700,12,0)</f>
        <v>1.0709</v>
      </c>
      <c r="I11" s="66">
        <f t="shared" si="2"/>
        <v>10</v>
      </c>
      <c r="J11" s="65">
        <f>VLOOKUP($A11,'Return Data'!$B$7:$R$1700,13,0)</f>
        <v>3.4407000000000001</v>
      </c>
      <c r="K11" s="66">
        <f t="shared" si="3"/>
        <v>9</v>
      </c>
      <c r="L11" s="65">
        <f>VLOOKUP($A11,'Return Data'!$B$7:$R$1700,17,0)</f>
        <v>2.0105</v>
      </c>
      <c r="M11" s="66">
        <f t="shared" si="4"/>
        <v>6</v>
      </c>
      <c r="N11" s="65">
        <f>VLOOKUP($A11,'Return Data'!$B$7:$R$1700,14,0)</f>
        <v>-0.23319999999999999</v>
      </c>
      <c r="O11" s="66">
        <f t="shared" si="5"/>
        <v>12</v>
      </c>
      <c r="P11" s="65">
        <f>VLOOKUP($A11,'Return Data'!$B$7:$R$1700,15,0)</f>
        <v>5.1456999999999997</v>
      </c>
      <c r="Q11" s="66">
        <f t="shared" si="6"/>
        <v>12</v>
      </c>
      <c r="R11" s="65">
        <f>VLOOKUP($A11,'Return Data'!$B$7:$R$1700,16,0)</f>
        <v>14.4503</v>
      </c>
      <c r="S11" s="67">
        <f t="shared" si="7"/>
        <v>13</v>
      </c>
    </row>
    <row r="12" spans="1:20" x14ac:dyDescent="0.3">
      <c r="A12" s="63" t="s">
        <v>1195</v>
      </c>
      <c r="B12" s="64">
        <f>VLOOKUP($A12,'Return Data'!$B$7:$R$1700,3,0)</f>
        <v>44032</v>
      </c>
      <c r="C12" s="65">
        <f>VLOOKUP($A12,'Return Data'!$B$7:$R$1700,4,0)</f>
        <v>59.588000000000001</v>
      </c>
      <c r="D12" s="65">
        <f>VLOOKUP($A12,'Return Data'!$B$7:$R$1700,10,0)</f>
        <v>16.1175</v>
      </c>
      <c r="E12" s="66">
        <f t="shared" si="0"/>
        <v>9</v>
      </c>
      <c r="F12" s="65">
        <f>VLOOKUP($A12,'Return Data'!$B$7:$R$1700,11,0)</f>
        <v>-6.2329999999999997</v>
      </c>
      <c r="G12" s="66">
        <f t="shared" si="1"/>
        <v>6</v>
      </c>
      <c r="H12" s="65">
        <f>VLOOKUP($A12,'Return Data'!$B$7:$R$1700,12,0)</f>
        <v>3.4388000000000001</v>
      </c>
      <c r="I12" s="66">
        <f t="shared" si="2"/>
        <v>4</v>
      </c>
      <c r="J12" s="65">
        <f>VLOOKUP($A12,'Return Data'!$B$7:$R$1700,13,0)</f>
        <v>8.8265999999999991</v>
      </c>
      <c r="K12" s="66">
        <f t="shared" si="3"/>
        <v>5</v>
      </c>
      <c r="L12" s="65">
        <f>VLOOKUP($A12,'Return Data'!$B$7:$R$1700,17,0)</f>
        <v>3.6983000000000001</v>
      </c>
      <c r="M12" s="66">
        <f t="shared" si="4"/>
        <v>2</v>
      </c>
      <c r="N12" s="65">
        <f>VLOOKUP($A12,'Return Data'!$B$7:$R$1700,14,0)</f>
        <v>3.2376999999999998</v>
      </c>
      <c r="O12" s="66">
        <f t="shared" si="5"/>
        <v>4</v>
      </c>
      <c r="P12" s="65">
        <f>VLOOKUP($A12,'Return Data'!$B$7:$R$1700,15,0)</f>
        <v>8.8872</v>
      </c>
      <c r="Q12" s="66">
        <f t="shared" si="6"/>
        <v>1</v>
      </c>
      <c r="R12" s="65">
        <f>VLOOKUP($A12,'Return Data'!$B$7:$R$1700,16,0)</f>
        <v>15.4116</v>
      </c>
      <c r="S12" s="67">
        <f t="shared" si="7"/>
        <v>6</v>
      </c>
    </row>
    <row r="13" spans="1:20" x14ac:dyDescent="0.3">
      <c r="A13" s="63" t="s">
        <v>1197</v>
      </c>
      <c r="B13" s="64">
        <f>VLOOKUP($A13,'Return Data'!$B$7:$R$1700,3,0)</f>
        <v>44032</v>
      </c>
      <c r="C13" s="65">
        <f>VLOOKUP($A13,'Return Data'!$B$7:$R$1700,4,0)</f>
        <v>27.504999999999999</v>
      </c>
      <c r="D13" s="65">
        <f>VLOOKUP($A13,'Return Data'!$B$7:$R$1700,10,0)</f>
        <v>14.504</v>
      </c>
      <c r="E13" s="66">
        <f t="shared" si="0"/>
        <v>15</v>
      </c>
      <c r="F13" s="65">
        <f>VLOOKUP($A13,'Return Data'!$B$7:$R$1700,11,0)</f>
        <v>-9.8905999999999992</v>
      </c>
      <c r="G13" s="66">
        <f t="shared" si="1"/>
        <v>13</v>
      </c>
      <c r="H13" s="65">
        <f>VLOOKUP($A13,'Return Data'!$B$7:$R$1700,12,0)</f>
        <v>-2.0476999999999999</v>
      </c>
      <c r="I13" s="66">
        <f t="shared" si="2"/>
        <v>15</v>
      </c>
      <c r="J13" s="65">
        <f>VLOOKUP($A13,'Return Data'!$B$7:$R$1700,13,0)</f>
        <v>2.3975</v>
      </c>
      <c r="K13" s="66">
        <f t="shared" si="3"/>
        <v>11</v>
      </c>
      <c r="L13" s="65">
        <f>VLOOKUP($A13,'Return Data'!$B$7:$R$1700,17,0)</f>
        <v>-2.2134</v>
      </c>
      <c r="M13" s="66">
        <f t="shared" si="4"/>
        <v>14</v>
      </c>
      <c r="N13" s="65">
        <f>VLOOKUP($A13,'Return Data'!$B$7:$R$1700,14,0)</f>
        <v>1.2614000000000001</v>
      </c>
      <c r="O13" s="66">
        <f t="shared" si="5"/>
        <v>8</v>
      </c>
      <c r="P13" s="65">
        <f>VLOOKUP($A13,'Return Data'!$B$7:$R$1700,15,0)</f>
        <v>5.6032999999999999</v>
      </c>
      <c r="Q13" s="66">
        <f t="shared" si="6"/>
        <v>8</v>
      </c>
      <c r="R13" s="65">
        <f>VLOOKUP($A13,'Return Data'!$B$7:$R$1700,16,0)</f>
        <v>15.631</v>
      </c>
      <c r="S13" s="67">
        <f t="shared" si="7"/>
        <v>5</v>
      </c>
    </row>
    <row r="14" spans="1:20" x14ac:dyDescent="0.3">
      <c r="A14" s="63" t="s">
        <v>1200</v>
      </c>
      <c r="B14" s="64">
        <f>VLOOKUP($A14,'Return Data'!$B$7:$R$1700,3,0)</f>
        <v>44032</v>
      </c>
      <c r="C14" s="65">
        <f>VLOOKUP($A14,'Return Data'!$B$7:$R$1700,4,0)</f>
        <v>926.16309999999999</v>
      </c>
      <c r="D14" s="65">
        <f>VLOOKUP($A14,'Return Data'!$B$7:$R$1700,10,0)</f>
        <v>14.0352</v>
      </c>
      <c r="E14" s="66">
        <f t="shared" si="0"/>
        <v>17</v>
      </c>
      <c r="F14" s="65">
        <f>VLOOKUP($A14,'Return Data'!$B$7:$R$1700,11,0)</f>
        <v>-13.44</v>
      </c>
      <c r="G14" s="66">
        <f t="shared" si="1"/>
        <v>20</v>
      </c>
      <c r="H14" s="65">
        <f>VLOOKUP($A14,'Return Data'!$B$7:$R$1700,12,0)</f>
        <v>-8.3346999999999998</v>
      </c>
      <c r="I14" s="66">
        <f t="shared" si="2"/>
        <v>22</v>
      </c>
      <c r="J14" s="65">
        <f>VLOOKUP($A14,'Return Data'!$B$7:$R$1700,13,0)</f>
        <v>-5.4259000000000004</v>
      </c>
      <c r="K14" s="66">
        <f t="shared" si="3"/>
        <v>20</v>
      </c>
      <c r="L14" s="65">
        <f>VLOOKUP($A14,'Return Data'!$B$7:$R$1700,17,0)</f>
        <v>-3.4020000000000001</v>
      </c>
      <c r="M14" s="66">
        <f t="shared" si="4"/>
        <v>16</v>
      </c>
      <c r="N14" s="65">
        <f>VLOOKUP($A14,'Return Data'!$B$7:$R$1700,14,0)</f>
        <v>-0.79590000000000005</v>
      </c>
      <c r="O14" s="66">
        <f t="shared" si="5"/>
        <v>14</v>
      </c>
      <c r="P14" s="65">
        <f>VLOOKUP($A14,'Return Data'!$B$7:$R$1700,15,0)</f>
        <v>5.4732000000000003</v>
      </c>
      <c r="Q14" s="66">
        <f t="shared" si="6"/>
        <v>9</v>
      </c>
      <c r="R14" s="65">
        <f>VLOOKUP($A14,'Return Data'!$B$7:$R$1700,16,0)</f>
        <v>14.4941</v>
      </c>
      <c r="S14" s="67">
        <f t="shared" si="7"/>
        <v>12</v>
      </c>
    </row>
    <row r="15" spans="1:20" x14ac:dyDescent="0.3">
      <c r="A15" s="63" t="s">
        <v>1202</v>
      </c>
      <c r="B15" s="64">
        <f>VLOOKUP($A15,'Return Data'!$B$7:$R$1700,3,0)</f>
        <v>44032</v>
      </c>
      <c r="C15" s="65">
        <f>VLOOKUP($A15,'Return Data'!$B$7:$R$1700,4,0)</f>
        <v>52.384</v>
      </c>
      <c r="D15" s="65">
        <f>VLOOKUP($A15,'Return Data'!$B$7:$R$1700,10,0)</f>
        <v>15.124599999999999</v>
      </c>
      <c r="E15" s="66">
        <f t="shared" si="0"/>
        <v>12</v>
      </c>
      <c r="F15" s="65">
        <f>VLOOKUP($A15,'Return Data'!$B$7:$R$1700,11,0)</f>
        <v>-11.5374</v>
      </c>
      <c r="G15" s="66">
        <f t="shared" si="1"/>
        <v>17</v>
      </c>
      <c r="H15" s="65">
        <f>VLOOKUP($A15,'Return Data'!$B$7:$R$1700,12,0)</f>
        <v>-4.2603</v>
      </c>
      <c r="I15" s="66">
        <f t="shared" si="2"/>
        <v>19</v>
      </c>
      <c r="J15" s="65">
        <f>VLOOKUP($A15,'Return Data'!$B$7:$R$1700,13,0)</f>
        <v>-3.1379000000000001</v>
      </c>
      <c r="K15" s="66">
        <f t="shared" si="3"/>
        <v>19</v>
      </c>
      <c r="L15" s="65">
        <f>VLOOKUP($A15,'Return Data'!$B$7:$R$1700,17,0)</f>
        <v>-4.9130000000000003</v>
      </c>
      <c r="M15" s="66">
        <f t="shared" si="4"/>
        <v>20</v>
      </c>
      <c r="N15" s="65">
        <f>VLOOKUP($A15,'Return Data'!$B$7:$R$1700,14,0)</f>
        <v>-1.8924000000000001</v>
      </c>
      <c r="O15" s="66">
        <f t="shared" si="5"/>
        <v>16</v>
      </c>
      <c r="P15" s="65">
        <f>VLOOKUP($A15,'Return Data'!$B$7:$R$1700,15,0)</f>
        <v>5.8920000000000003</v>
      </c>
      <c r="Q15" s="66">
        <f t="shared" si="6"/>
        <v>7</v>
      </c>
      <c r="R15" s="65">
        <f>VLOOKUP($A15,'Return Data'!$B$7:$R$1700,16,0)</f>
        <v>14.6539</v>
      </c>
      <c r="S15" s="67">
        <f t="shared" si="7"/>
        <v>11</v>
      </c>
    </row>
    <row r="16" spans="1:20" x14ac:dyDescent="0.3">
      <c r="A16" s="63" t="s">
        <v>1204</v>
      </c>
      <c r="B16" s="64">
        <f>VLOOKUP($A16,'Return Data'!$B$7:$R$1700,3,0)</f>
        <v>44032</v>
      </c>
      <c r="C16" s="65">
        <f>VLOOKUP($A16,'Return Data'!$B$7:$R$1700,4,0)</f>
        <v>89.97</v>
      </c>
      <c r="D16" s="65">
        <f>VLOOKUP($A16,'Return Data'!$B$7:$R$1700,10,0)</f>
        <v>17.978000000000002</v>
      </c>
      <c r="E16" s="66">
        <f t="shared" si="0"/>
        <v>4</v>
      </c>
      <c r="F16" s="65">
        <f>VLOOKUP($A16,'Return Data'!$B$7:$R$1700,11,0)</f>
        <v>-13.863099999999999</v>
      </c>
      <c r="G16" s="66">
        <f t="shared" si="1"/>
        <v>21</v>
      </c>
      <c r="H16" s="65">
        <f>VLOOKUP($A16,'Return Data'!$B$7:$R$1700,12,0)</f>
        <v>-7.4954000000000001</v>
      </c>
      <c r="I16" s="66">
        <f t="shared" si="2"/>
        <v>21</v>
      </c>
      <c r="J16" s="65">
        <f>VLOOKUP($A16,'Return Data'!$B$7:$R$1700,13,0)</f>
        <v>-7.0654000000000003</v>
      </c>
      <c r="K16" s="66">
        <f t="shared" si="3"/>
        <v>21</v>
      </c>
      <c r="L16" s="65">
        <f>VLOOKUP($A16,'Return Data'!$B$7:$R$1700,17,0)</f>
        <v>-4.5187999999999997</v>
      </c>
      <c r="M16" s="66">
        <f t="shared" si="4"/>
        <v>19</v>
      </c>
      <c r="N16" s="65">
        <f>VLOOKUP($A16,'Return Data'!$B$7:$R$1700,14,0)</f>
        <v>-1.8298000000000001</v>
      </c>
      <c r="O16" s="66">
        <f t="shared" si="5"/>
        <v>15</v>
      </c>
      <c r="P16" s="65">
        <f>VLOOKUP($A16,'Return Data'!$B$7:$R$1700,15,0)</f>
        <v>3.5678999999999998</v>
      </c>
      <c r="Q16" s="66">
        <f t="shared" si="6"/>
        <v>16</v>
      </c>
      <c r="R16" s="65">
        <f>VLOOKUP($A16,'Return Data'!$B$7:$R$1700,16,0)</f>
        <v>13.7012</v>
      </c>
      <c r="S16" s="67">
        <f t="shared" si="7"/>
        <v>15</v>
      </c>
    </row>
    <row r="17" spans="1:19" x14ac:dyDescent="0.3">
      <c r="A17" s="63" t="s">
        <v>1206</v>
      </c>
      <c r="B17" s="64">
        <f>VLOOKUP($A17,'Return Data'!$B$7:$R$1700,3,0)</f>
        <v>44032</v>
      </c>
      <c r="C17" s="65">
        <f>VLOOKUP($A17,'Return Data'!$B$7:$R$1700,4,0)</f>
        <v>10.74</v>
      </c>
      <c r="D17" s="65">
        <f>VLOOKUP($A17,'Return Data'!$B$7:$R$1700,10,0)</f>
        <v>18.673999999999999</v>
      </c>
      <c r="E17" s="66">
        <f t="shared" si="0"/>
        <v>3</v>
      </c>
      <c r="F17" s="65">
        <f>VLOOKUP($A17,'Return Data'!$B$7:$R$1700,11,0)</f>
        <v>-6.9324000000000003</v>
      </c>
      <c r="G17" s="66">
        <f t="shared" si="1"/>
        <v>10</v>
      </c>
      <c r="H17" s="65">
        <f>VLOOKUP($A17,'Return Data'!$B$7:$R$1700,12,0)</f>
        <v>-1.196</v>
      </c>
      <c r="I17" s="66">
        <f t="shared" si="2"/>
        <v>11</v>
      </c>
      <c r="J17" s="65">
        <f>VLOOKUP($A17,'Return Data'!$B$7:$R$1700,13,0)</f>
        <v>1.7044999999999999</v>
      </c>
      <c r="K17" s="66">
        <f t="shared" si="3"/>
        <v>14</v>
      </c>
      <c r="L17" s="65">
        <f>VLOOKUP($A17,'Return Data'!$B$7:$R$1700,17,0)</f>
        <v>-3.8146</v>
      </c>
      <c r="M17" s="66">
        <f t="shared" si="4"/>
        <v>18</v>
      </c>
      <c r="N17" s="65">
        <f>VLOOKUP($A17,'Return Data'!$B$7:$R$1700,14,0)</f>
        <v>-1.9092</v>
      </c>
      <c r="O17" s="66">
        <f t="shared" si="5"/>
        <v>17</v>
      </c>
      <c r="P17" s="65"/>
      <c r="Q17" s="66"/>
      <c r="R17" s="65">
        <f>VLOOKUP($A17,'Return Data'!$B$7:$R$1700,16,0)</f>
        <v>2.0697000000000001</v>
      </c>
      <c r="S17" s="67">
        <f t="shared" si="7"/>
        <v>24</v>
      </c>
    </row>
    <row r="18" spans="1:19" x14ac:dyDescent="0.3">
      <c r="A18" s="63" t="s">
        <v>1208</v>
      </c>
      <c r="B18" s="64">
        <f>VLOOKUP($A18,'Return Data'!$B$7:$R$1700,3,0)</f>
        <v>44032</v>
      </c>
      <c r="C18" s="65">
        <f>VLOOKUP($A18,'Return Data'!$B$7:$R$1700,4,0)</f>
        <v>54.7</v>
      </c>
      <c r="D18" s="65">
        <f>VLOOKUP($A18,'Return Data'!$B$7:$R$1700,10,0)</f>
        <v>13.4384</v>
      </c>
      <c r="E18" s="66">
        <f t="shared" si="0"/>
        <v>21</v>
      </c>
      <c r="F18" s="65">
        <f>VLOOKUP($A18,'Return Data'!$B$7:$R$1700,11,0)</f>
        <v>-6.7667000000000002</v>
      </c>
      <c r="G18" s="66">
        <f t="shared" si="1"/>
        <v>8</v>
      </c>
      <c r="H18" s="65">
        <f>VLOOKUP($A18,'Return Data'!$B$7:$R$1700,12,0)</f>
        <v>3.2075</v>
      </c>
      <c r="I18" s="66">
        <f t="shared" si="2"/>
        <v>5</v>
      </c>
      <c r="J18" s="65">
        <f>VLOOKUP($A18,'Return Data'!$B$7:$R$1700,13,0)</f>
        <v>8.1028000000000002</v>
      </c>
      <c r="K18" s="66">
        <f t="shared" si="3"/>
        <v>6</v>
      </c>
      <c r="L18" s="65">
        <f>VLOOKUP($A18,'Return Data'!$B$7:$R$1700,17,0)</f>
        <v>3.4881000000000002</v>
      </c>
      <c r="M18" s="66">
        <f t="shared" si="4"/>
        <v>5</v>
      </c>
      <c r="N18" s="65">
        <f>VLOOKUP($A18,'Return Data'!$B$7:$R$1700,14,0)</f>
        <v>5.0709</v>
      </c>
      <c r="O18" s="66">
        <f t="shared" si="5"/>
        <v>2</v>
      </c>
      <c r="P18" s="65">
        <f>VLOOKUP($A18,'Return Data'!$B$7:$R$1700,15,0)</f>
        <v>8.2406000000000006</v>
      </c>
      <c r="Q18" s="66">
        <f>RANK(P18,P$8:P$33,0)</f>
        <v>3</v>
      </c>
      <c r="R18" s="65">
        <f>VLOOKUP($A18,'Return Data'!$B$7:$R$1700,16,0)</f>
        <v>16.154399999999999</v>
      </c>
      <c r="S18" s="67">
        <f t="shared" si="7"/>
        <v>3</v>
      </c>
    </row>
    <row r="19" spans="1:19" x14ac:dyDescent="0.3">
      <c r="A19" s="63" t="s">
        <v>1210</v>
      </c>
      <c r="B19" s="64">
        <f>VLOOKUP($A19,'Return Data'!$B$7:$R$1700,3,0)</f>
        <v>44032</v>
      </c>
      <c r="C19" s="65">
        <f>VLOOKUP($A19,'Return Data'!$B$7:$R$1700,4,0)</f>
        <v>40.442999999999998</v>
      </c>
      <c r="D19" s="65">
        <f>VLOOKUP($A19,'Return Data'!$B$7:$R$1700,10,0)</f>
        <v>14.6311</v>
      </c>
      <c r="E19" s="66">
        <f t="shared" si="0"/>
        <v>13</v>
      </c>
      <c r="F19" s="65">
        <f>VLOOKUP($A19,'Return Data'!$B$7:$R$1700,11,0)</f>
        <v>-12.4648</v>
      </c>
      <c r="G19" s="66">
        <f t="shared" si="1"/>
        <v>19</v>
      </c>
      <c r="H19" s="65">
        <f>VLOOKUP($A19,'Return Data'!$B$7:$R$1700,12,0)</f>
        <v>-1.6822999999999999</v>
      </c>
      <c r="I19" s="66">
        <f t="shared" si="2"/>
        <v>13</v>
      </c>
      <c r="J19" s="65">
        <f>VLOOKUP($A19,'Return Data'!$B$7:$R$1700,13,0)</f>
        <v>1.5237000000000001</v>
      </c>
      <c r="K19" s="66">
        <f t="shared" si="3"/>
        <v>15</v>
      </c>
      <c r="L19" s="65">
        <f>VLOOKUP($A19,'Return Data'!$B$7:$R$1700,17,0)</f>
        <v>0.64570000000000005</v>
      </c>
      <c r="M19" s="66">
        <f t="shared" si="4"/>
        <v>9</v>
      </c>
      <c r="N19" s="65">
        <f>VLOOKUP($A19,'Return Data'!$B$7:$R$1700,14,0)</f>
        <v>1.2406999999999999</v>
      </c>
      <c r="O19" s="66">
        <f t="shared" si="5"/>
        <v>9</v>
      </c>
      <c r="P19" s="65">
        <f>VLOOKUP($A19,'Return Data'!$B$7:$R$1700,15,0)</f>
        <v>7.8587999999999996</v>
      </c>
      <c r="Q19" s="66">
        <f>RANK(P19,P$8:P$33,0)</f>
        <v>4</v>
      </c>
      <c r="R19" s="65">
        <f>VLOOKUP($A19,'Return Data'!$B$7:$R$1700,16,0)</f>
        <v>15.1724</v>
      </c>
      <c r="S19" s="67">
        <f t="shared" si="7"/>
        <v>7</v>
      </c>
    </row>
    <row r="20" spans="1:19" x14ac:dyDescent="0.3">
      <c r="A20" s="63" t="s">
        <v>1211</v>
      </c>
      <c r="B20" s="64">
        <f>VLOOKUP($A20,'Return Data'!$B$7:$R$1700,3,0)</f>
        <v>44032</v>
      </c>
      <c r="C20" s="65">
        <f>VLOOKUP($A20,'Return Data'!$B$7:$R$1700,4,0)</f>
        <v>131.53</v>
      </c>
      <c r="D20" s="65">
        <f>VLOOKUP($A20,'Return Data'!$B$7:$R$1700,10,0)</f>
        <v>13.8492</v>
      </c>
      <c r="E20" s="66">
        <f t="shared" si="0"/>
        <v>18</v>
      </c>
      <c r="F20" s="65">
        <f>VLOOKUP($A20,'Return Data'!$B$7:$R$1700,11,0)</f>
        <v>-11.1404</v>
      </c>
      <c r="G20" s="66">
        <f t="shared" si="1"/>
        <v>15</v>
      </c>
      <c r="H20" s="65">
        <f>VLOOKUP($A20,'Return Data'!$B$7:$R$1700,12,0)</f>
        <v>-3.2370000000000001</v>
      </c>
      <c r="I20" s="66">
        <f t="shared" si="2"/>
        <v>18</v>
      </c>
      <c r="J20" s="65">
        <f>VLOOKUP($A20,'Return Data'!$B$7:$R$1700,13,0)</f>
        <v>-0.46160000000000001</v>
      </c>
      <c r="K20" s="66">
        <f t="shared" si="3"/>
        <v>16</v>
      </c>
      <c r="L20" s="65">
        <f>VLOOKUP($A20,'Return Data'!$B$7:$R$1700,17,0)</f>
        <v>-3.7250999999999999</v>
      </c>
      <c r="M20" s="66">
        <f t="shared" si="4"/>
        <v>17</v>
      </c>
      <c r="N20" s="65">
        <f>VLOOKUP($A20,'Return Data'!$B$7:$R$1700,14,0)</f>
        <v>-1.9799</v>
      </c>
      <c r="O20" s="66">
        <f t="shared" si="5"/>
        <v>18</v>
      </c>
      <c r="P20" s="65">
        <f>VLOOKUP($A20,'Return Data'!$B$7:$R$1700,15,0)</f>
        <v>7.4420000000000002</v>
      </c>
      <c r="Q20" s="66">
        <f>RANK(P20,P$8:P$33,0)</f>
        <v>5</v>
      </c>
      <c r="R20" s="65">
        <f>VLOOKUP($A20,'Return Data'!$B$7:$R$1700,16,0)</f>
        <v>15.999700000000001</v>
      </c>
      <c r="S20" s="67">
        <f t="shared" si="7"/>
        <v>4</v>
      </c>
    </row>
    <row r="21" spans="1:19" x14ac:dyDescent="0.3">
      <c r="A21" s="63" t="s">
        <v>1213</v>
      </c>
      <c r="B21" s="64">
        <f>VLOOKUP($A21,'Return Data'!$B$7:$R$1700,3,0)</f>
        <v>44032</v>
      </c>
      <c r="C21" s="65">
        <f>VLOOKUP($A21,'Return Data'!$B$7:$R$1700,4,0)</f>
        <v>9.7073</v>
      </c>
      <c r="D21" s="65">
        <f>VLOOKUP($A21,'Return Data'!$B$7:$R$1700,10,0)</f>
        <v>11.975899999999999</v>
      </c>
      <c r="E21" s="66">
        <f t="shared" si="0"/>
        <v>24</v>
      </c>
      <c r="F21" s="65">
        <f>VLOOKUP($A21,'Return Data'!$B$7:$R$1700,11,0)</f>
        <v>-7.6444999999999999</v>
      </c>
      <c r="G21" s="66">
        <f t="shared" si="1"/>
        <v>11</v>
      </c>
      <c r="H21" s="65">
        <f>VLOOKUP($A21,'Return Data'!$B$7:$R$1700,12,0)</f>
        <v>-1.8503000000000001</v>
      </c>
      <c r="I21" s="66">
        <f t="shared" si="2"/>
        <v>14</v>
      </c>
      <c r="J21" s="65">
        <f>VLOOKUP($A21,'Return Data'!$B$7:$R$1700,13,0)</f>
        <v>5.5152999999999999</v>
      </c>
      <c r="K21" s="66">
        <f t="shared" si="3"/>
        <v>7</v>
      </c>
      <c r="L21" s="65">
        <f>VLOOKUP($A21,'Return Data'!$B$7:$R$1700,17,0)</f>
        <v>0.91620000000000001</v>
      </c>
      <c r="M21" s="66">
        <f t="shared" si="4"/>
        <v>8</v>
      </c>
      <c r="N21" s="65"/>
      <c r="O21" s="66"/>
      <c r="P21" s="65"/>
      <c r="Q21" s="66"/>
      <c r="R21" s="65">
        <f>VLOOKUP($A21,'Return Data'!$B$7:$R$1700,16,0)</f>
        <v>-1.1949000000000001</v>
      </c>
      <c r="S21" s="67">
        <f t="shared" si="7"/>
        <v>25</v>
      </c>
    </row>
    <row r="22" spans="1:19" x14ac:dyDescent="0.3">
      <c r="A22" s="63" t="s">
        <v>1215</v>
      </c>
      <c r="B22" s="64">
        <f>VLOOKUP($A22,'Return Data'!$B$7:$R$1700,3,0)</f>
        <v>44032</v>
      </c>
      <c r="C22" s="65">
        <f>VLOOKUP($A22,'Return Data'!$B$7:$R$1700,4,0)</f>
        <v>10.468999999999999</v>
      </c>
      <c r="D22" s="65">
        <f>VLOOKUP($A22,'Return Data'!$B$7:$R$1700,10,0)</f>
        <v>15.3355</v>
      </c>
      <c r="E22" s="66">
        <f t="shared" si="0"/>
        <v>11</v>
      </c>
      <c r="F22" s="65">
        <f>VLOOKUP($A22,'Return Data'!$B$7:$R$1700,11,0)</f>
        <v>-11.309699999999999</v>
      </c>
      <c r="G22" s="66">
        <f t="shared" si="1"/>
        <v>16</v>
      </c>
      <c r="H22" s="65">
        <f>VLOOKUP($A22,'Return Data'!$B$7:$R$1700,12,0)</f>
        <v>-2.3323</v>
      </c>
      <c r="I22" s="66">
        <f t="shared" si="2"/>
        <v>16</v>
      </c>
      <c r="J22" s="65"/>
      <c r="K22" s="66"/>
      <c r="L22" s="65"/>
      <c r="M22" s="66"/>
      <c r="N22" s="65"/>
      <c r="O22" s="66"/>
      <c r="P22" s="65"/>
      <c r="Q22" s="66"/>
      <c r="R22" s="65">
        <f>VLOOKUP($A22,'Return Data'!$B$7:$R$1700,16,0)</f>
        <v>4.6900000000000004</v>
      </c>
      <c r="S22" s="67">
        <f t="shared" si="7"/>
        <v>22</v>
      </c>
    </row>
    <row r="23" spans="1:19" x14ac:dyDescent="0.3">
      <c r="A23" s="63" t="s">
        <v>1217</v>
      </c>
      <c r="B23" s="64">
        <f>VLOOKUP($A23,'Return Data'!$B$7:$R$1700,3,0)</f>
        <v>44032</v>
      </c>
      <c r="C23" s="65">
        <f>VLOOKUP($A23,'Return Data'!$B$7:$R$1700,4,0)</f>
        <v>24.5076</v>
      </c>
      <c r="D23" s="65">
        <f>VLOOKUP($A23,'Return Data'!$B$7:$R$1700,10,0)</f>
        <v>13.5715</v>
      </c>
      <c r="E23" s="66">
        <f t="shared" si="0"/>
        <v>20</v>
      </c>
      <c r="F23" s="65">
        <f>VLOOKUP($A23,'Return Data'!$B$7:$R$1700,11,0)</f>
        <v>-17.996400000000001</v>
      </c>
      <c r="G23" s="66">
        <f t="shared" si="1"/>
        <v>24</v>
      </c>
      <c r="H23" s="65">
        <f>VLOOKUP($A23,'Return Data'!$B$7:$R$1700,12,0)</f>
        <v>-11.129300000000001</v>
      </c>
      <c r="I23" s="66">
        <f t="shared" si="2"/>
        <v>24</v>
      </c>
      <c r="J23" s="65">
        <f>VLOOKUP($A23,'Return Data'!$B$7:$R$1700,13,0)</f>
        <v>-2.4529999999999998</v>
      </c>
      <c r="K23" s="66">
        <f>RANK(J23,J$8:J$33,0)</f>
        <v>18</v>
      </c>
      <c r="L23" s="65">
        <f>VLOOKUP($A23,'Return Data'!$B$7:$R$1700,17,0)</f>
        <v>-5.2801999999999998</v>
      </c>
      <c r="M23" s="66">
        <f>RANK(L23,L$8:L$33,0)</f>
        <v>21</v>
      </c>
      <c r="N23" s="65">
        <f>VLOOKUP($A23,'Return Data'!$B$7:$R$1700,14,0)</f>
        <v>-2.5213999999999999</v>
      </c>
      <c r="O23" s="66">
        <f>RANK(N23,N$8:N$33,0)</f>
        <v>19</v>
      </c>
      <c r="P23" s="65">
        <f>VLOOKUP($A23,'Return Data'!$B$7:$R$1700,15,0)</f>
        <v>2.5501</v>
      </c>
      <c r="Q23" s="66">
        <f>RANK(P23,P$8:P$33,0)</f>
        <v>19</v>
      </c>
      <c r="R23" s="65">
        <f>VLOOKUP($A23,'Return Data'!$B$7:$R$1700,16,0)</f>
        <v>15.020799999999999</v>
      </c>
      <c r="S23" s="67">
        <f t="shared" si="7"/>
        <v>9</v>
      </c>
    </row>
    <row r="24" spans="1:19" x14ac:dyDescent="0.3">
      <c r="A24" s="63" t="s">
        <v>1220</v>
      </c>
      <c r="B24" s="64">
        <f>VLOOKUP($A24,'Return Data'!$B$7:$R$1700,3,0)</f>
        <v>44032</v>
      </c>
      <c r="C24" s="65">
        <f>VLOOKUP($A24,'Return Data'!$B$7:$R$1700,4,0)</f>
        <v>1106.1876999999999</v>
      </c>
      <c r="D24" s="65">
        <f>VLOOKUP($A24,'Return Data'!$B$7:$R$1700,10,0)</f>
        <v>14.058</v>
      </c>
      <c r="E24" s="66">
        <f t="shared" si="0"/>
        <v>16</v>
      </c>
      <c r="F24" s="65">
        <f>VLOOKUP($A24,'Return Data'!$B$7:$R$1700,11,0)</f>
        <v>-12.061500000000001</v>
      </c>
      <c r="G24" s="66">
        <f t="shared" si="1"/>
        <v>18</v>
      </c>
      <c r="H24" s="65">
        <f>VLOOKUP($A24,'Return Data'!$B$7:$R$1700,12,0)</f>
        <v>-2.8923999999999999</v>
      </c>
      <c r="I24" s="66">
        <f t="shared" si="2"/>
        <v>17</v>
      </c>
      <c r="J24" s="65">
        <f>VLOOKUP($A24,'Return Data'!$B$7:$R$1700,13,0)</f>
        <v>-1.4402999999999999</v>
      </c>
      <c r="K24" s="66">
        <f>RANK(J24,J$8:J$33,0)</f>
        <v>17</v>
      </c>
      <c r="L24" s="65">
        <f>VLOOKUP($A24,'Return Data'!$B$7:$R$1700,17,0)</f>
        <v>0.51149999999999995</v>
      </c>
      <c r="M24" s="66">
        <f>RANK(L24,L$8:L$33,0)</f>
        <v>10</v>
      </c>
      <c r="N24" s="65">
        <f>VLOOKUP($A24,'Return Data'!$B$7:$R$1700,14,0)</f>
        <v>0.2535</v>
      </c>
      <c r="O24" s="66">
        <f>RANK(N24,N$8:N$33,0)</f>
        <v>11</v>
      </c>
      <c r="P24" s="65">
        <f>VLOOKUP($A24,'Return Data'!$B$7:$R$1700,15,0)</f>
        <v>5.2022000000000004</v>
      </c>
      <c r="Q24" s="66">
        <f>RANK(P24,P$8:P$33,0)</f>
        <v>11</v>
      </c>
      <c r="R24" s="65">
        <f>VLOOKUP($A24,'Return Data'!$B$7:$R$1700,16,0)</f>
        <v>10.928000000000001</v>
      </c>
      <c r="S24" s="67">
        <f t="shared" si="7"/>
        <v>19</v>
      </c>
    </row>
    <row r="25" spans="1:19" x14ac:dyDescent="0.3">
      <c r="A25" s="63" t="s">
        <v>1221</v>
      </c>
      <c r="B25" s="64">
        <f>VLOOKUP($A25,'Return Data'!$B$7:$R$1700,3,0)</f>
        <v>44032</v>
      </c>
      <c r="C25" s="65">
        <f>VLOOKUP($A25,'Return Data'!$B$7:$R$1700,4,0)</f>
        <v>21.13</v>
      </c>
      <c r="D25" s="65">
        <f>VLOOKUP($A25,'Return Data'!$B$7:$R$1700,10,0)</f>
        <v>21.7867</v>
      </c>
      <c r="E25" s="66">
        <f t="shared" si="0"/>
        <v>1</v>
      </c>
      <c r="F25" s="65">
        <f>VLOOKUP($A25,'Return Data'!$B$7:$R$1700,11,0)</f>
        <v>3.1234999999999999</v>
      </c>
      <c r="G25" s="66">
        <f t="shared" si="1"/>
        <v>1</v>
      </c>
      <c r="H25" s="65">
        <f>VLOOKUP($A25,'Return Data'!$B$7:$R$1700,12,0)</f>
        <v>15.401400000000001</v>
      </c>
      <c r="I25" s="66">
        <f t="shared" si="2"/>
        <v>1</v>
      </c>
      <c r="J25" s="65">
        <f>VLOOKUP($A25,'Return Data'!$B$7:$R$1700,13,0)</f>
        <v>18.375399999999999</v>
      </c>
      <c r="K25" s="66">
        <f>RANK(J25,J$8:J$33,0)</f>
        <v>1</v>
      </c>
      <c r="L25" s="65">
        <f>VLOOKUP($A25,'Return Data'!$B$7:$R$1700,17,0)</f>
        <v>3.5872000000000002</v>
      </c>
      <c r="M25" s="66">
        <f>RANK(L25,L$8:L$33,0)</f>
        <v>4</v>
      </c>
      <c r="N25" s="65">
        <f>VLOOKUP($A25,'Return Data'!$B$7:$R$1700,14,0)</f>
        <v>2.8502999999999998</v>
      </c>
      <c r="O25" s="66">
        <f>RANK(N25,N$8:N$33,0)</f>
        <v>5</v>
      </c>
      <c r="P25" s="65">
        <f>VLOOKUP($A25,'Return Data'!$B$7:$R$1700,15,0)</f>
        <v>5.0526999999999997</v>
      </c>
      <c r="Q25" s="66">
        <f>RANK(P25,P$8:P$33,0)</f>
        <v>13</v>
      </c>
      <c r="R25" s="65">
        <f>VLOOKUP($A25,'Return Data'!$B$7:$R$1700,16,0)</f>
        <v>11.934200000000001</v>
      </c>
      <c r="S25" s="67">
        <f t="shared" si="7"/>
        <v>18</v>
      </c>
    </row>
    <row r="26" spans="1:19" x14ac:dyDescent="0.3">
      <c r="A26" s="63" t="s">
        <v>1223</v>
      </c>
      <c r="B26" s="64">
        <f>VLOOKUP($A26,'Return Data'!$B$7:$R$1700,3,0)</f>
        <v>44032</v>
      </c>
      <c r="C26" s="65">
        <f>VLOOKUP($A26,'Return Data'!$B$7:$R$1700,4,0)</f>
        <v>9.57</v>
      </c>
      <c r="D26" s="65">
        <f>VLOOKUP($A26,'Return Data'!$B$7:$R$1700,10,0)</f>
        <v>14.610799999999999</v>
      </c>
      <c r="E26" s="66">
        <f t="shared" si="0"/>
        <v>14</v>
      </c>
      <c r="F26" s="65"/>
      <c r="G26" s="66"/>
      <c r="H26" s="65"/>
      <c r="I26" s="66"/>
      <c r="J26" s="65"/>
      <c r="K26" s="66"/>
      <c r="L26" s="65"/>
      <c r="M26" s="66"/>
      <c r="N26" s="65"/>
      <c r="O26" s="66"/>
      <c r="P26" s="65"/>
      <c r="Q26" s="66"/>
      <c r="R26" s="65">
        <f>VLOOKUP($A26,'Return Data'!$B$7:$R$1700,16,0)</f>
        <v>-4.3</v>
      </c>
      <c r="S26" s="67">
        <f t="shared" si="7"/>
        <v>26</v>
      </c>
    </row>
    <row r="27" spans="1:19" x14ac:dyDescent="0.3">
      <c r="A27" s="63" t="s">
        <v>1226</v>
      </c>
      <c r="B27" s="64">
        <f>VLOOKUP($A27,'Return Data'!$B$7:$R$1700,3,0)</f>
        <v>44032</v>
      </c>
      <c r="C27" s="65">
        <f>VLOOKUP($A27,'Return Data'!$B$7:$R$1700,4,0)</f>
        <v>59.058999999999997</v>
      </c>
      <c r="D27" s="65">
        <f>VLOOKUP($A27,'Return Data'!$B$7:$R$1700,10,0)</f>
        <v>16.857099999999999</v>
      </c>
      <c r="E27" s="66">
        <f t="shared" si="0"/>
        <v>7</v>
      </c>
      <c r="F27" s="65">
        <f>VLOOKUP($A27,'Return Data'!$B$7:$R$1700,11,0)</f>
        <v>0.83109999999999995</v>
      </c>
      <c r="G27" s="66">
        <f>RANK(F27,F$8:F$33,0)</f>
        <v>2</v>
      </c>
      <c r="H27" s="65">
        <f>VLOOKUP($A27,'Return Data'!$B$7:$R$1700,12,0)</f>
        <v>8.7135999999999996</v>
      </c>
      <c r="I27" s="66">
        <f>RANK(H27,H$8:H$33,0)</f>
        <v>2</v>
      </c>
      <c r="J27" s="65">
        <f>VLOOKUP($A27,'Return Data'!$B$7:$R$1700,13,0)</f>
        <v>10.7988</v>
      </c>
      <c r="K27" s="66">
        <f>RANK(J27,J$8:J$33,0)</f>
        <v>3</v>
      </c>
      <c r="L27" s="65">
        <f>VLOOKUP($A27,'Return Data'!$B$7:$R$1700,17,0)</f>
        <v>1.5296000000000001</v>
      </c>
      <c r="M27" s="66">
        <f>RANK(L27,L$8:L$33,0)</f>
        <v>7</v>
      </c>
      <c r="N27" s="65">
        <f>VLOOKUP($A27,'Return Data'!$B$7:$R$1700,14,0)</f>
        <v>4.5827999999999998</v>
      </c>
      <c r="O27" s="66">
        <f>RANK(N27,N$8:N$33,0)</f>
        <v>3</v>
      </c>
      <c r="P27" s="65">
        <f>VLOOKUP($A27,'Return Data'!$B$7:$R$1700,15,0)</f>
        <v>4.5251999999999999</v>
      </c>
      <c r="Q27" s="66">
        <f>RANK(P27,P$8:P$33,0)</f>
        <v>14</v>
      </c>
      <c r="R27" s="65">
        <f>VLOOKUP($A27,'Return Data'!$B$7:$R$1700,16,0)</f>
        <v>9.1123999999999992</v>
      </c>
      <c r="S27" s="67">
        <f t="shared" si="7"/>
        <v>21</v>
      </c>
    </row>
    <row r="28" spans="1:19" x14ac:dyDescent="0.3">
      <c r="A28" s="63" t="s">
        <v>1227</v>
      </c>
      <c r="B28" s="64">
        <f>VLOOKUP($A28,'Return Data'!$B$7:$R$1700,3,0)</f>
        <v>44032</v>
      </c>
      <c r="C28" s="65">
        <f>VLOOKUP($A28,'Return Data'!$B$7:$R$1700,4,0)</f>
        <v>73.966800000000006</v>
      </c>
      <c r="D28" s="65">
        <f>VLOOKUP($A28,'Return Data'!$B$7:$R$1700,10,0)</f>
        <v>21.255700000000001</v>
      </c>
      <c r="E28" s="66">
        <f t="shared" si="0"/>
        <v>2</v>
      </c>
      <c r="F28" s="65">
        <f>VLOOKUP($A28,'Return Data'!$B$7:$R$1700,11,0)</f>
        <v>-6.7397999999999998</v>
      </c>
      <c r="G28" s="66">
        <f>RANK(F28,F$8:F$33,0)</f>
        <v>7</v>
      </c>
      <c r="H28" s="65">
        <f>VLOOKUP($A28,'Return Data'!$B$7:$R$1700,12,0)</f>
        <v>1.6546000000000001</v>
      </c>
      <c r="I28" s="66">
        <f>RANK(H28,H$8:H$33,0)</f>
        <v>7</v>
      </c>
      <c r="J28" s="65">
        <f>VLOOKUP($A28,'Return Data'!$B$7:$R$1700,13,0)</f>
        <v>2.2252000000000001</v>
      </c>
      <c r="K28" s="66">
        <f>RANK(J28,J$8:J$33,0)</f>
        <v>12</v>
      </c>
      <c r="L28" s="65">
        <f>VLOOKUP($A28,'Return Data'!$B$7:$R$1700,17,0)</f>
        <v>-0.67689999999999995</v>
      </c>
      <c r="M28" s="66">
        <f>RANK(L28,L$8:L$33,0)</f>
        <v>12</v>
      </c>
      <c r="N28" s="65">
        <f>VLOOKUP($A28,'Return Data'!$B$7:$R$1700,14,0)</f>
        <v>-2.9171</v>
      </c>
      <c r="O28" s="66">
        <f>RANK(N28,N$8:N$33,0)</f>
        <v>20</v>
      </c>
      <c r="P28" s="65">
        <f>VLOOKUP($A28,'Return Data'!$B$7:$R$1700,15,0)</f>
        <v>3.1941000000000002</v>
      </c>
      <c r="Q28" s="66">
        <f>RANK(P28,P$8:P$33,0)</f>
        <v>17</v>
      </c>
      <c r="R28" s="65">
        <f>VLOOKUP($A28,'Return Data'!$B$7:$R$1700,16,0)</f>
        <v>13.815899999999999</v>
      </c>
      <c r="S28" s="67">
        <f t="shared" si="7"/>
        <v>14</v>
      </c>
    </row>
    <row r="29" spans="1:19" x14ac:dyDescent="0.3">
      <c r="A29" s="63" t="s">
        <v>1230</v>
      </c>
      <c r="B29" s="64">
        <f>VLOOKUP($A29,'Return Data'!$B$7:$R$1700,3,0)</f>
        <v>44032</v>
      </c>
      <c r="C29" s="65">
        <f>VLOOKUP($A29,'Return Data'!$B$7:$R$1700,4,0)</f>
        <v>417.05630000000002</v>
      </c>
      <c r="D29" s="65">
        <f>VLOOKUP($A29,'Return Data'!$B$7:$R$1700,10,0)</f>
        <v>11.5906</v>
      </c>
      <c r="E29" s="66">
        <f t="shared" si="0"/>
        <v>26</v>
      </c>
      <c r="F29" s="65">
        <f>VLOOKUP($A29,'Return Data'!$B$7:$R$1700,11,0)</f>
        <v>-17.6389</v>
      </c>
      <c r="G29" s="66">
        <f>RANK(F29,F$8:F$33,0)</f>
        <v>23</v>
      </c>
      <c r="H29" s="65">
        <f>VLOOKUP($A29,'Return Data'!$B$7:$R$1700,12,0)</f>
        <v>-10.0543</v>
      </c>
      <c r="I29" s="66">
        <f>RANK(H29,H$8:H$33,0)</f>
        <v>23</v>
      </c>
      <c r="J29" s="65">
        <f>VLOOKUP($A29,'Return Data'!$B$7:$R$1700,13,0)</f>
        <v>-8.1297999999999995</v>
      </c>
      <c r="K29" s="66">
        <f>RANK(J29,J$8:J$33,0)</f>
        <v>22</v>
      </c>
      <c r="L29" s="65">
        <f>VLOOKUP($A29,'Return Data'!$B$7:$R$1700,17,0)</f>
        <v>-7.4114000000000004</v>
      </c>
      <c r="M29" s="66">
        <f>RANK(L29,L$8:L$33,0)</f>
        <v>22</v>
      </c>
      <c r="N29" s="65">
        <f>VLOOKUP($A29,'Return Data'!$B$7:$R$1700,14,0)</f>
        <v>-5.3151999999999999</v>
      </c>
      <c r="O29" s="66">
        <f>RANK(N29,N$8:N$33,0)</f>
        <v>21</v>
      </c>
      <c r="P29" s="65">
        <f>VLOOKUP($A29,'Return Data'!$B$7:$R$1700,15,0)</f>
        <v>2.8934000000000002</v>
      </c>
      <c r="Q29" s="66">
        <f>RANK(P29,P$8:P$33,0)</f>
        <v>18</v>
      </c>
      <c r="R29" s="65">
        <f>VLOOKUP($A29,'Return Data'!$B$7:$R$1700,16,0)</f>
        <v>12.2933</v>
      </c>
      <c r="S29" s="67">
        <f t="shared" si="7"/>
        <v>17</v>
      </c>
    </row>
    <row r="30" spans="1:19" x14ac:dyDescent="0.3">
      <c r="A30" s="63" t="s">
        <v>1232</v>
      </c>
      <c r="B30" s="64">
        <f>VLOOKUP($A30,'Return Data'!$B$7:$R$1700,3,0)</f>
        <v>44032</v>
      </c>
      <c r="C30" s="65">
        <f>VLOOKUP($A30,'Return Data'!$B$7:$R$1700,4,0)</f>
        <v>142.45939999999999</v>
      </c>
      <c r="D30" s="65">
        <f>VLOOKUP($A30,'Return Data'!$B$7:$R$1700,10,0)</f>
        <v>13.8245</v>
      </c>
      <c r="E30" s="66">
        <f t="shared" si="0"/>
        <v>19</v>
      </c>
      <c r="F30" s="65">
        <f>VLOOKUP($A30,'Return Data'!$B$7:$R$1700,11,0)</f>
        <v>-9.9049999999999994</v>
      </c>
      <c r="G30" s="66">
        <f>RANK(F30,F$8:F$33,0)</f>
        <v>14</v>
      </c>
      <c r="H30" s="65">
        <f>VLOOKUP($A30,'Return Data'!$B$7:$R$1700,12,0)</f>
        <v>-1.3575999999999999</v>
      </c>
      <c r="I30" s="66">
        <f>RANK(H30,H$8:H$33,0)</f>
        <v>12</v>
      </c>
      <c r="J30" s="65">
        <f>VLOOKUP($A30,'Return Data'!$B$7:$R$1700,13,0)</f>
        <v>2.2118000000000002</v>
      </c>
      <c r="K30" s="66">
        <f>RANK(J30,J$8:J$33,0)</f>
        <v>13</v>
      </c>
      <c r="L30" s="65">
        <f>VLOOKUP($A30,'Return Data'!$B$7:$R$1700,17,0)</f>
        <v>3.6274999999999999</v>
      </c>
      <c r="M30" s="66">
        <f>RANK(L30,L$8:L$33,0)</f>
        <v>3</v>
      </c>
      <c r="N30" s="65">
        <f>VLOOKUP($A30,'Return Data'!$B$7:$R$1700,14,0)</f>
        <v>1.6709000000000001</v>
      </c>
      <c r="O30" s="66">
        <f>RANK(N30,N$8:N$33,0)</f>
        <v>7</v>
      </c>
      <c r="P30" s="65">
        <f>VLOOKUP($A30,'Return Data'!$B$7:$R$1700,15,0)</f>
        <v>5.4585999999999997</v>
      </c>
      <c r="Q30" s="66">
        <f>RANK(P30,P$8:P$33,0)</f>
        <v>10</v>
      </c>
      <c r="R30" s="65">
        <f>VLOOKUP($A30,'Return Data'!$B$7:$R$1700,16,0)</f>
        <v>15.083500000000001</v>
      </c>
      <c r="S30" s="67">
        <f t="shared" si="7"/>
        <v>8</v>
      </c>
    </row>
    <row r="31" spans="1:19" x14ac:dyDescent="0.3">
      <c r="A31" s="63" t="s">
        <v>1233</v>
      </c>
      <c r="B31" s="64">
        <f>VLOOKUP($A31,'Return Data'!$B$7:$R$1700,3,0)</f>
        <v>44032</v>
      </c>
      <c r="C31" s="65">
        <f>VLOOKUP($A31,'Return Data'!$B$7:$R$1700,4,0)</f>
        <v>44.93</v>
      </c>
      <c r="D31" s="65">
        <f>VLOOKUP($A31,'Return Data'!$B$7:$R$1700,10,0)</f>
        <v>12.4093</v>
      </c>
      <c r="E31" s="66">
        <f t="shared" si="0"/>
        <v>23</v>
      </c>
      <c r="F31" s="65">
        <f>VLOOKUP($A31,'Return Data'!$B$7:$R$1700,11,0)</f>
        <v>-4.2617000000000003</v>
      </c>
      <c r="G31" s="66">
        <f>RANK(F31,F$8:F$33,0)</f>
        <v>4</v>
      </c>
      <c r="H31" s="65">
        <f>VLOOKUP($A31,'Return Data'!$B$7:$R$1700,12,0)</f>
        <v>3.9805999999999999</v>
      </c>
      <c r="I31" s="66">
        <f>RANK(H31,H$8:H$33,0)</f>
        <v>3</v>
      </c>
      <c r="J31" s="65">
        <f>VLOOKUP($A31,'Return Data'!$B$7:$R$1700,13,0)</f>
        <v>8.8421000000000003</v>
      </c>
      <c r="K31" s="66">
        <f>RANK(J31,J$8:J$33,0)</f>
        <v>4</v>
      </c>
      <c r="L31" s="65">
        <f>VLOOKUP($A31,'Return Data'!$B$7:$R$1700,17,0)</f>
        <v>-4.4400000000000002E-2</v>
      </c>
      <c r="M31" s="66">
        <f>RANK(L31,L$8:L$33,0)</f>
        <v>11</v>
      </c>
      <c r="N31" s="65">
        <f>VLOOKUP($A31,'Return Data'!$B$7:$R$1700,14,0)</f>
        <v>2.5813000000000001</v>
      </c>
      <c r="O31" s="66">
        <f>RANK(N31,N$8:N$33,0)</f>
        <v>6</v>
      </c>
      <c r="P31" s="65">
        <f>VLOOKUP($A31,'Return Data'!$B$7:$R$1700,15,0)</f>
        <v>6.4820000000000002</v>
      </c>
      <c r="Q31" s="66">
        <f>RANK(P31,P$8:P$33,0)</f>
        <v>6</v>
      </c>
      <c r="R31" s="65">
        <f>VLOOKUP($A31,'Return Data'!$B$7:$R$1700,16,0)</f>
        <v>13.117000000000001</v>
      </c>
      <c r="S31" s="67">
        <f t="shared" si="7"/>
        <v>16</v>
      </c>
    </row>
    <row r="32" spans="1:19" x14ac:dyDescent="0.3">
      <c r="A32" s="63" t="s">
        <v>1235</v>
      </c>
      <c r="B32" s="64">
        <f>VLOOKUP($A32,'Return Data'!$B$7:$R$1700,3,0)</f>
        <v>44032</v>
      </c>
      <c r="C32" s="65">
        <f>VLOOKUP($A32,'Return Data'!$B$7:$R$1700,4,0)</f>
        <v>13.7</v>
      </c>
      <c r="D32" s="65">
        <f>VLOOKUP($A32,'Return Data'!$B$7:$R$1700,10,0)</f>
        <v>17.596599999999999</v>
      </c>
      <c r="E32" s="66">
        <f t="shared" si="0"/>
        <v>5</v>
      </c>
      <c r="F32" s="65"/>
      <c r="G32" s="66"/>
      <c r="H32" s="65"/>
      <c r="I32" s="66"/>
      <c r="J32" s="65"/>
      <c r="K32" s="66"/>
      <c r="L32" s="65"/>
      <c r="M32" s="66"/>
      <c r="N32" s="65"/>
      <c r="O32" s="66"/>
      <c r="P32" s="65"/>
      <c r="Q32" s="66"/>
      <c r="R32" s="65">
        <f>VLOOKUP($A32,'Return Data'!$B$7:$R$1700,16,0)</f>
        <v>37</v>
      </c>
      <c r="S32" s="67">
        <f t="shared" si="7"/>
        <v>1</v>
      </c>
    </row>
    <row r="33" spans="1:19" x14ac:dyDescent="0.3">
      <c r="A33" s="63" t="s">
        <v>1237</v>
      </c>
      <c r="B33" s="64">
        <f>VLOOKUP($A33,'Return Data'!$B$7:$R$1700,3,0)</f>
        <v>44032</v>
      </c>
      <c r="C33" s="65">
        <f>VLOOKUP($A33,'Return Data'!$B$7:$R$1700,4,0)</f>
        <v>70.713288803688499</v>
      </c>
      <c r="D33" s="65">
        <f>VLOOKUP($A33,'Return Data'!$B$7:$R$1700,10,0)</f>
        <v>16.5733</v>
      </c>
      <c r="E33" s="66">
        <f t="shared" si="0"/>
        <v>8</v>
      </c>
      <c r="F33" s="65">
        <f>VLOOKUP($A33,'Return Data'!$B$7:$R$1700,11,0)</f>
        <v>-6.8453999999999997</v>
      </c>
      <c r="G33" s="66">
        <f>RANK(F33,F$8:F$33,0)</f>
        <v>9</v>
      </c>
      <c r="H33" s="65">
        <f>VLOOKUP($A33,'Return Data'!$B$7:$R$1700,12,0)</f>
        <v>2.1225000000000001</v>
      </c>
      <c r="I33" s="66">
        <f>RANK(H33,H$8:H$33,0)</f>
        <v>6</v>
      </c>
      <c r="J33" s="65">
        <f>VLOOKUP($A33,'Return Data'!$B$7:$R$1700,13,0)</f>
        <v>4.8987999999999996</v>
      </c>
      <c r="K33" s="66">
        <f>RANK(J33,J$8:J$33,0)</f>
        <v>8</v>
      </c>
      <c r="L33" s="65">
        <f>VLOOKUP($A33,'Return Data'!$B$7:$R$1700,17,0)</f>
        <v>-1.4487000000000001</v>
      </c>
      <c r="M33" s="66">
        <f>RANK(L33,L$8:L$33,0)</f>
        <v>13</v>
      </c>
      <c r="N33" s="65">
        <f>VLOOKUP($A33,'Return Data'!$B$7:$R$1700,14,0)</f>
        <v>-0.2737</v>
      </c>
      <c r="O33" s="66">
        <f>RANK(N33,N$8:N$33,0)</f>
        <v>13</v>
      </c>
      <c r="P33" s="65">
        <f>VLOOKUP($A33,'Return Data'!$B$7:$R$1700,15,0)</f>
        <v>4.1125999999999996</v>
      </c>
      <c r="Q33" s="66">
        <f>RANK(P33,P$8:P$33,0)</f>
        <v>15</v>
      </c>
      <c r="R33" s="65">
        <f>VLOOKUP($A33,'Return Data'!$B$7:$R$1700,16,0)</f>
        <v>14.892200000000001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15.280730769230768</v>
      </c>
      <c r="E35" s="74"/>
      <c r="F35" s="75">
        <f>AVERAGE(F8:F33)</f>
        <v>-9.018695833333334</v>
      </c>
      <c r="G35" s="74"/>
      <c r="H35" s="75">
        <f>AVERAGE(H8:H33)</f>
        <v>-0.93073750000000033</v>
      </c>
      <c r="I35" s="74"/>
      <c r="J35" s="75">
        <f>AVERAGE(J8:J33)</f>
        <v>2.4222956521739127</v>
      </c>
      <c r="K35" s="74"/>
      <c r="L35" s="75">
        <f>AVERAGE(L8:L33)</f>
        <v>-0.91783478260869544</v>
      </c>
      <c r="M35" s="74"/>
      <c r="N35" s="75">
        <f>AVERAGE(N8:N33)</f>
        <v>0.34763636363636363</v>
      </c>
      <c r="O35" s="74"/>
      <c r="P35" s="75">
        <f>AVERAGE(P8:P33)</f>
        <v>5.2314857142857152</v>
      </c>
      <c r="Q35" s="74"/>
      <c r="R35" s="75">
        <f>AVERAGE(R8:R33)</f>
        <v>12.315769230769233</v>
      </c>
      <c r="S35" s="76"/>
    </row>
    <row r="36" spans="1:19" x14ac:dyDescent="0.3">
      <c r="A36" s="73" t="s">
        <v>28</v>
      </c>
      <c r="B36" s="74"/>
      <c r="C36" s="74"/>
      <c r="D36" s="75">
        <f>MIN(D8:D33)</f>
        <v>11.5906</v>
      </c>
      <c r="E36" s="74"/>
      <c r="F36" s="75">
        <f>MIN(F8:F33)</f>
        <v>-17.996400000000001</v>
      </c>
      <c r="G36" s="74"/>
      <c r="H36" s="75">
        <f>MIN(H8:H33)</f>
        <v>-11.129300000000001</v>
      </c>
      <c r="I36" s="74"/>
      <c r="J36" s="75">
        <f>MIN(J8:J33)</f>
        <v>-9.3721999999999994</v>
      </c>
      <c r="K36" s="74"/>
      <c r="L36" s="75">
        <f>MIN(L8:L33)</f>
        <v>-8.0137</v>
      </c>
      <c r="M36" s="74"/>
      <c r="N36" s="75">
        <f>MIN(N8:N33)</f>
        <v>-5.9340999999999999</v>
      </c>
      <c r="O36" s="74"/>
      <c r="P36" s="75">
        <f>MIN(P8:P33)</f>
        <v>1.1076999999999999</v>
      </c>
      <c r="Q36" s="74"/>
      <c r="R36" s="75">
        <f>MIN(R8:R33)</f>
        <v>-4.3</v>
      </c>
      <c r="S36" s="76"/>
    </row>
    <row r="37" spans="1:19" ht="15" thickBot="1" x14ac:dyDescent="0.35">
      <c r="A37" s="77" t="s">
        <v>29</v>
      </c>
      <c r="B37" s="78"/>
      <c r="C37" s="78"/>
      <c r="D37" s="79">
        <f>MAX(D8:D33)</f>
        <v>21.7867</v>
      </c>
      <c r="E37" s="78"/>
      <c r="F37" s="79">
        <f>MAX(F8:F33)</f>
        <v>3.1234999999999999</v>
      </c>
      <c r="G37" s="78"/>
      <c r="H37" s="79">
        <f>MAX(H8:H33)</f>
        <v>15.401400000000001</v>
      </c>
      <c r="I37" s="78"/>
      <c r="J37" s="79">
        <f>MAX(J8:J33)</f>
        <v>18.375399999999999</v>
      </c>
      <c r="K37" s="78"/>
      <c r="L37" s="79">
        <f>MAX(L8:L33)</f>
        <v>6.6643999999999997</v>
      </c>
      <c r="M37" s="78"/>
      <c r="N37" s="79">
        <f>MAX(N8:N33)</f>
        <v>10.212899999999999</v>
      </c>
      <c r="O37" s="78"/>
      <c r="P37" s="79">
        <f>MAX(P8:P33)</f>
        <v>8.8872</v>
      </c>
      <c r="Q37" s="78"/>
      <c r="R37" s="79">
        <f>MAX(R8:R33)</f>
        <v>37</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44032</v>
      </c>
      <c r="C8" s="65">
        <f>VLOOKUP($A8,'Return Data'!$B$7:$R$1700,4,0)</f>
        <v>244.22</v>
      </c>
      <c r="D8" s="65">
        <f>VLOOKUP($A8,'Return Data'!$B$7:$R$1700,10,0)</f>
        <v>15.247</v>
      </c>
      <c r="E8" s="66">
        <f t="shared" ref="E8:E33" si="0">RANK(D8,D$8:D$33,0)</f>
        <v>10</v>
      </c>
      <c r="F8" s="65">
        <f>VLOOKUP($A8,'Return Data'!$B$7:$R$1700,11,0)</f>
        <v>-15.722300000000001</v>
      </c>
      <c r="G8" s="66">
        <f t="shared" ref="G8:G25" si="1">RANK(F8,F$8:F$33,0)</f>
        <v>22</v>
      </c>
      <c r="H8" s="65">
        <f>VLOOKUP($A8,'Return Data'!$B$7:$R$1700,12,0)</f>
        <v>-7.8311000000000002</v>
      </c>
      <c r="I8" s="66">
        <f t="shared" ref="I8:I25" si="2">RANK(H8,H$8:H$33,0)</f>
        <v>20</v>
      </c>
      <c r="J8" s="65">
        <f>VLOOKUP($A8,'Return Data'!$B$7:$R$1700,13,0)</f>
        <v>-10.1967</v>
      </c>
      <c r="K8" s="66">
        <f t="shared" ref="K8:K21" si="3">RANK(J8,J$8:J$33,0)</f>
        <v>23</v>
      </c>
      <c r="L8" s="65">
        <f>VLOOKUP($A8,'Return Data'!$B$7:$R$1700,17,0)</f>
        <v>-8.8359000000000005</v>
      </c>
      <c r="M8" s="66">
        <f t="shared" ref="M8:M21" si="4">RANK(L8,L$8:L$33,0)</f>
        <v>23</v>
      </c>
      <c r="N8" s="65">
        <f>VLOOKUP($A8,'Return Data'!$B$7:$R$1700,14,0)</f>
        <v>-6.7919</v>
      </c>
      <c r="O8" s="66">
        <f t="shared" ref="O8:O20" si="5">RANK(N8,N$8:N$33,0)</f>
        <v>22</v>
      </c>
      <c r="P8" s="65">
        <f>VLOOKUP($A8,'Return Data'!$B$7:$R$1700,15,0)</f>
        <v>1.5377000000000001</v>
      </c>
      <c r="Q8" s="66">
        <f t="shared" ref="Q8:Q16" si="6">RANK(P8,P$8:P$33,0)</f>
        <v>19</v>
      </c>
      <c r="R8" s="65">
        <f>VLOOKUP($A8,'Return Data'!$B$7:$R$1700,16,0)</f>
        <v>19.654599999999999</v>
      </c>
      <c r="S8" s="67">
        <f t="shared" ref="S8:S33" si="7">RANK(R8,R$8:R$33,0)</f>
        <v>4</v>
      </c>
    </row>
    <row r="9" spans="1:20" x14ac:dyDescent="0.3">
      <c r="A9" s="63" t="s">
        <v>1190</v>
      </c>
      <c r="B9" s="64">
        <f>VLOOKUP($A9,'Return Data'!$B$7:$R$1700,3,0)</f>
        <v>44032</v>
      </c>
      <c r="C9" s="65">
        <f>VLOOKUP($A9,'Return Data'!$B$7:$R$1700,4,0)</f>
        <v>38.86</v>
      </c>
      <c r="D9" s="65">
        <f>VLOOKUP($A9,'Return Data'!$B$7:$R$1700,10,0)</f>
        <v>11.474500000000001</v>
      </c>
      <c r="E9" s="66">
        <f t="shared" si="0"/>
        <v>25</v>
      </c>
      <c r="F9" s="65">
        <f>VLOOKUP($A9,'Return Data'!$B$7:$R$1700,11,0)</f>
        <v>-4.3327999999999998</v>
      </c>
      <c r="G9" s="66">
        <f t="shared" si="1"/>
        <v>3</v>
      </c>
      <c r="H9" s="65">
        <f>VLOOKUP($A9,'Return Data'!$B$7:$R$1700,12,0)</f>
        <v>0.56940000000000002</v>
      </c>
      <c r="I9" s="66">
        <f t="shared" si="2"/>
        <v>9</v>
      </c>
      <c r="J9" s="65">
        <f>VLOOKUP($A9,'Return Data'!$B$7:$R$1700,13,0)</f>
        <v>9.8671000000000006</v>
      </c>
      <c r="K9" s="66">
        <f t="shared" si="3"/>
        <v>2</v>
      </c>
      <c r="L9" s="65">
        <f>VLOOKUP($A9,'Return Data'!$B$7:$R$1700,17,0)</f>
        <v>5.3174999999999999</v>
      </c>
      <c r="M9" s="66">
        <f t="shared" si="4"/>
        <v>1</v>
      </c>
      <c r="N9" s="65">
        <f>VLOOKUP($A9,'Return Data'!$B$7:$R$1700,14,0)</f>
        <v>8.8792000000000009</v>
      </c>
      <c r="O9" s="66">
        <f t="shared" si="5"/>
        <v>1</v>
      </c>
      <c r="P9" s="65">
        <f>VLOOKUP($A9,'Return Data'!$B$7:$R$1700,15,0)</f>
        <v>7.4268000000000001</v>
      </c>
      <c r="Q9" s="66">
        <f t="shared" si="6"/>
        <v>2</v>
      </c>
      <c r="R9" s="65">
        <f>VLOOKUP($A9,'Return Data'!$B$7:$R$1700,16,0)</f>
        <v>15.491199999999999</v>
      </c>
      <c r="S9" s="67">
        <f t="shared" si="7"/>
        <v>8</v>
      </c>
    </row>
    <row r="10" spans="1:20" x14ac:dyDescent="0.3">
      <c r="A10" s="63" t="s">
        <v>1191</v>
      </c>
      <c r="B10" s="64">
        <f>VLOOKUP($A10,'Return Data'!$B$7:$R$1700,3,0)</f>
        <v>44032</v>
      </c>
      <c r="C10" s="65">
        <f>VLOOKUP($A10,'Return Data'!$B$7:$R$1700,4,0)</f>
        <v>8.76</v>
      </c>
      <c r="D10" s="65">
        <f>VLOOKUP($A10,'Return Data'!$B$7:$R$1700,10,0)</f>
        <v>16.8</v>
      </c>
      <c r="E10" s="66">
        <f t="shared" si="0"/>
        <v>6</v>
      </c>
      <c r="F10" s="65">
        <f>VLOOKUP($A10,'Return Data'!$B$7:$R$1700,11,0)</f>
        <v>-5.1947999999999999</v>
      </c>
      <c r="G10" s="66">
        <f t="shared" si="1"/>
        <v>5</v>
      </c>
      <c r="H10" s="65">
        <f>VLOOKUP($A10,'Return Data'!$B$7:$R$1700,12,0)</f>
        <v>0.92169999999999996</v>
      </c>
      <c r="I10" s="66">
        <f t="shared" si="2"/>
        <v>7</v>
      </c>
      <c r="J10" s="65">
        <f>VLOOKUP($A10,'Return Data'!$B$7:$R$1700,13,0)</f>
        <v>2.2170000000000001</v>
      </c>
      <c r="K10" s="66">
        <f t="shared" si="3"/>
        <v>9</v>
      </c>
      <c r="L10" s="65">
        <f>VLOOKUP($A10,'Return Data'!$B$7:$R$1700,17,0)</f>
        <v>-3.2021999999999999</v>
      </c>
      <c r="M10" s="66">
        <f t="shared" si="4"/>
        <v>14</v>
      </c>
      <c r="N10" s="65">
        <f>VLOOKUP($A10,'Return Data'!$B$7:$R$1700,14,0)</f>
        <v>-0.6381</v>
      </c>
      <c r="O10" s="66">
        <f t="shared" si="5"/>
        <v>11</v>
      </c>
      <c r="P10" s="65">
        <f>VLOOKUP($A10,'Return Data'!$B$7:$R$1700,15,0)</f>
        <v>0.25280000000000002</v>
      </c>
      <c r="Q10" s="66">
        <f t="shared" si="6"/>
        <v>21</v>
      </c>
      <c r="R10" s="65">
        <f>VLOOKUP($A10,'Return Data'!$B$7:$R$1700,16,0)</f>
        <v>-1.3418000000000001</v>
      </c>
      <c r="S10" s="67">
        <f t="shared" si="7"/>
        <v>24</v>
      </c>
    </row>
    <row r="11" spans="1:20" x14ac:dyDescent="0.3">
      <c r="A11" s="63" t="s">
        <v>1193</v>
      </c>
      <c r="B11" s="64">
        <f>VLOOKUP($A11,'Return Data'!$B$7:$R$1700,3,0)</f>
        <v>44032</v>
      </c>
      <c r="C11" s="65">
        <f>VLOOKUP($A11,'Return Data'!$B$7:$R$1700,4,0)</f>
        <v>31.280999999999999</v>
      </c>
      <c r="D11" s="65">
        <f>VLOOKUP($A11,'Return Data'!$B$7:$R$1700,10,0)</f>
        <v>12.626899999999999</v>
      </c>
      <c r="E11" s="66">
        <f t="shared" si="0"/>
        <v>22</v>
      </c>
      <c r="F11" s="65">
        <f>VLOOKUP($A11,'Return Data'!$B$7:$R$1700,11,0)</f>
        <v>-10.428699999999999</v>
      </c>
      <c r="G11" s="66">
        <f t="shared" si="1"/>
        <v>12</v>
      </c>
      <c r="H11" s="65">
        <f>VLOOKUP($A11,'Return Data'!$B$7:$R$1700,12,0)</f>
        <v>2.24E-2</v>
      </c>
      <c r="I11" s="66">
        <f t="shared" si="2"/>
        <v>10</v>
      </c>
      <c r="J11" s="65">
        <f>VLOOKUP($A11,'Return Data'!$B$7:$R$1700,13,0)</f>
        <v>1.9955000000000001</v>
      </c>
      <c r="K11" s="66">
        <f t="shared" si="3"/>
        <v>10</v>
      </c>
      <c r="L11" s="65">
        <f>VLOOKUP($A11,'Return Data'!$B$7:$R$1700,17,0)</f>
        <v>0.54069999999999996</v>
      </c>
      <c r="M11" s="66">
        <f t="shared" si="4"/>
        <v>6</v>
      </c>
      <c r="N11" s="65">
        <f>VLOOKUP($A11,'Return Data'!$B$7:$R$1700,14,0)</f>
        <v>-1.7588999999999999</v>
      </c>
      <c r="O11" s="66">
        <f t="shared" si="5"/>
        <v>14</v>
      </c>
      <c r="P11" s="65">
        <f>VLOOKUP($A11,'Return Data'!$B$7:$R$1700,15,0)</f>
        <v>3.5777999999999999</v>
      </c>
      <c r="Q11" s="66">
        <f t="shared" si="6"/>
        <v>14</v>
      </c>
      <c r="R11" s="65">
        <f>VLOOKUP($A11,'Return Data'!$B$7:$R$1700,16,0)</f>
        <v>8.3457000000000008</v>
      </c>
      <c r="S11" s="67">
        <f t="shared" si="7"/>
        <v>19</v>
      </c>
    </row>
    <row r="12" spans="1:20" x14ac:dyDescent="0.3">
      <c r="A12" s="63" t="s">
        <v>1196</v>
      </c>
      <c r="B12" s="64">
        <f>VLOOKUP($A12,'Return Data'!$B$7:$R$1700,3,0)</f>
        <v>44032</v>
      </c>
      <c r="C12" s="65">
        <f>VLOOKUP($A12,'Return Data'!$B$7:$R$1700,4,0)</f>
        <v>56.228999999999999</v>
      </c>
      <c r="D12" s="65">
        <f>VLOOKUP($A12,'Return Data'!$B$7:$R$1700,10,0)</f>
        <v>15.8453</v>
      </c>
      <c r="E12" s="66">
        <f t="shared" si="0"/>
        <v>9</v>
      </c>
      <c r="F12" s="65">
        <f>VLOOKUP($A12,'Return Data'!$B$7:$R$1700,11,0)</f>
        <v>-6.6444000000000001</v>
      </c>
      <c r="G12" s="66">
        <f t="shared" si="1"/>
        <v>6</v>
      </c>
      <c r="H12" s="65">
        <f>VLOOKUP($A12,'Return Data'!$B$7:$R$1700,12,0)</f>
        <v>2.7614000000000001</v>
      </c>
      <c r="I12" s="66">
        <f t="shared" si="2"/>
        <v>4</v>
      </c>
      <c r="J12" s="65">
        <f>VLOOKUP($A12,'Return Data'!$B$7:$R$1700,13,0)</f>
        <v>7.8526999999999996</v>
      </c>
      <c r="K12" s="66">
        <f t="shared" si="3"/>
        <v>5</v>
      </c>
      <c r="L12" s="65">
        <f>VLOOKUP($A12,'Return Data'!$B$7:$R$1700,17,0)</f>
        <v>2.7582</v>
      </c>
      <c r="M12" s="66">
        <f t="shared" si="4"/>
        <v>2</v>
      </c>
      <c r="N12" s="65">
        <f>VLOOKUP($A12,'Return Data'!$B$7:$R$1700,14,0)</f>
        <v>2.3342999999999998</v>
      </c>
      <c r="O12" s="66">
        <f t="shared" si="5"/>
        <v>4</v>
      </c>
      <c r="P12" s="65">
        <f>VLOOKUP($A12,'Return Data'!$B$7:$R$1700,15,0)</f>
        <v>7.9764999999999997</v>
      </c>
      <c r="Q12" s="66">
        <f t="shared" si="6"/>
        <v>1</v>
      </c>
      <c r="R12" s="65">
        <f>VLOOKUP($A12,'Return Data'!$B$7:$R$1700,16,0)</f>
        <v>13.4436</v>
      </c>
      <c r="S12" s="67">
        <f t="shared" si="7"/>
        <v>11</v>
      </c>
    </row>
    <row r="13" spans="1:20" x14ac:dyDescent="0.3">
      <c r="A13" s="63" t="s">
        <v>1198</v>
      </c>
      <c r="B13" s="64">
        <f>VLOOKUP($A13,'Return Data'!$B$7:$R$1700,3,0)</f>
        <v>44032</v>
      </c>
      <c r="C13" s="65">
        <f>VLOOKUP($A13,'Return Data'!$B$7:$R$1700,4,0)</f>
        <v>25.324000000000002</v>
      </c>
      <c r="D13" s="65">
        <f>VLOOKUP($A13,'Return Data'!$B$7:$R$1700,10,0)</f>
        <v>14.031000000000001</v>
      </c>
      <c r="E13" s="66">
        <f t="shared" si="0"/>
        <v>15</v>
      </c>
      <c r="F13" s="65">
        <f>VLOOKUP($A13,'Return Data'!$B$7:$R$1700,11,0)</f>
        <v>-10.6296</v>
      </c>
      <c r="G13" s="66">
        <f t="shared" si="1"/>
        <v>14</v>
      </c>
      <c r="H13" s="65">
        <f>VLOOKUP($A13,'Return Data'!$B$7:$R$1700,12,0)</f>
        <v>-3.2585999999999999</v>
      </c>
      <c r="I13" s="66">
        <f t="shared" si="2"/>
        <v>15</v>
      </c>
      <c r="J13" s="65">
        <f>VLOOKUP($A13,'Return Data'!$B$7:$R$1700,13,0)</f>
        <v>0.7359</v>
      </c>
      <c r="K13" s="66">
        <f t="shared" si="3"/>
        <v>14</v>
      </c>
      <c r="L13" s="65">
        <f>VLOOKUP($A13,'Return Data'!$B$7:$R$1700,17,0)</f>
        <v>-3.7296</v>
      </c>
      <c r="M13" s="66">
        <f t="shared" si="4"/>
        <v>15</v>
      </c>
      <c r="N13" s="65">
        <f>VLOOKUP($A13,'Return Data'!$B$7:$R$1700,14,0)</f>
        <v>-0.13250000000000001</v>
      </c>
      <c r="O13" s="66">
        <f t="shared" si="5"/>
        <v>9</v>
      </c>
      <c r="P13" s="65">
        <f>VLOOKUP($A13,'Return Data'!$B$7:$R$1700,15,0)</f>
        <v>4.5260999999999996</v>
      </c>
      <c r="Q13" s="66">
        <f t="shared" si="6"/>
        <v>8</v>
      </c>
      <c r="R13" s="65">
        <f>VLOOKUP($A13,'Return Data'!$B$7:$R$1700,16,0)</f>
        <v>7.6685999999999996</v>
      </c>
      <c r="S13" s="67">
        <f t="shared" si="7"/>
        <v>20</v>
      </c>
    </row>
    <row r="14" spans="1:20" x14ac:dyDescent="0.3">
      <c r="A14" s="63" t="s">
        <v>1199</v>
      </c>
      <c r="B14" s="64">
        <f>VLOOKUP($A14,'Return Data'!$B$7:$R$1700,3,0)</f>
        <v>44032</v>
      </c>
      <c r="C14" s="65">
        <f>VLOOKUP($A14,'Return Data'!$B$7:$R$1700,4,0)</f>
        <v>858.18619999999999</v>
      </c>
      <c r="D14" s="65">
        <f>VLOOKUP($A14,'Return Data'!$B$7:$R$1700,10,0)</f>
        <v>13.7996</v>
      </c>
      <c r="E14" s="66">
        <f t="shared" si="0"/>
        <v>17</v>
      </c>
      <c r="F14" s="65">
        <f>VLOOKUP($A14,'Return Data'!$B$7:$R$1700,11,0)</f>
        <v>-13.8004</v>
      </c>
      <c r="G14" s="66">
        <f t="shared" si="1"/>
        <v>20</v>
      </c>
      <c r="H14" s="65">
        <f>VLOOKUP($A14,'Return Data'!$B$7:$R$1700,12,0)</f>
        <v>-8.9193999999999996</v>
      </c>
      <c r="I14" s="66">
        <f t="shared" si="2"/>
        <v>22</v>
      </c>
      <c r="J14" s="65">
        <f>VLOOKUP($A14,'Return Data'!$B$7:$R$1700,13,0)</f>
        <v>-6.2286000000000001</v>
      </c>
      <c r="K14" s="66">
        <f t="shared" si="3"/>
        <v>20</v>
      </c>
      <c r="L14" s="65">
        <f>VLOOKUP($A14,'Return Data'!$B$7:$R$1700,17,0)</f>
        <v>-4.2789000000000001</v>
      </c>
      <c r="M14" s="66">
        <f t="shared" si="4"/>
        <v>16</v>
      </c>
      <c r="N14" s="65">
        <f>VLOOKUP($A14,'Return Data'!$B$7:$R$1700,14,0)</f>
        <v>-1.7395</v>
      </c>
      <c r="O14" s="66">
        <f t="shared" si="5"/>
        <v>13</v>
      </c>
      <c r="P14" s="65">
        <f>VLOOKUP($A14,'Return Data'!$B$7:$R$1700,15,0)</f>
        <v>4.4320000000000004</v>
      </c>
      <c r="Q14" s="66">
        <f t="shared" si="6"/>
        <v>11</v>
      </c>
      <c r="R14" s="65">
        <f>VLOOKUP($A14,'Return Data'!$B$7:$R$1700,16,0)</f>
        <v>18.1814</v>
      </c>
      <c r="S14" s="67">
        <f t="shared" si="7"/>
        <v>5</v>
      </c>
    </row>
    <row r="15" spans="1:20" x14ac:dyDescent="0.3">
      <c r="A15" s="63" t="s">
        <v>1201</v>
      </c>
      <c r="B15" s="64">
        <f>VLOOKUP($A15,'Return Data'!$B$7:$R$1700,3,0)</f>
        <v>44032</v>
      </c>
      <c r="C15" s="65">
        <f>VLOOKUP($A15,'Return Data'!$B$7:$R$1700,4,0)</f>
        <v>49.198999999999998</v>
      </c>
      <c r="D15" s="65">
        <f>VLOOKUP($A15,'Return Data'!$B$7:$R$1700,10,0)</f>
        <v>14.9214</v>
      </c>
      <c r="E15" s="66">
        <f t="shared" si="0"/>
        <v>11</v>
      </c>
      <c r="F15" s="65">
        <f>VLOOKUP($A15,'Return Data'!$B$7:$R$1700,11,0)</f>
        <v>-11.855</v>
      </c>
      <c r="G15" s="66">
        <f t="shared" si="1"/>
        <v>16</v>
      </c>
      <c r="H15" s="65">
        <f>VLOOKUP($A15,'Return Data'!$B$7:$R$1700,12,0)</f>
        <v>-4.7398999999999996</v>
      </c>
      <c r="I15" s="66">
        <f t="shared" si="2"/>
        <v>19</v>
      </c>
      <c r="J15" s="65">
        <f>VLOOKUP($A15,'Return Data'!$B$7:$R$1700,13,0)</f>
        <v>-3.7785000000000002</v>
      </c>
      <c r="K15" s="66">
        <f t="shared" si="3"/>
        <v>19</v>
      </c>
      <c r="L15" s="65">
        <f>VLOOKUP($A15,'Return Data'!$B$7:$R$1700,17,0)</f>
        <v>-5.6673</v>
      </c>
      <c r="M15" s="66">
        <f t="shared" si="4"/>
        <v>20</v>
      </c>
      <c r="N15" s="65">
        <f>VLOOKUP($A15,'Return Data'!$B$7:$R$1700,14,0)</f>
        <v>-2.7646000000000002</v>
      </c>
      <c r="O15" s="66">
        <f t="shared" si="5"/>
        <v>15</v>
      </c>
      <c r="P15" s="65">
        <f>VLOOKUP($A15,'Return Data'!$B$7:$R$1700,15,0)</f>
        <v>4.9295999999999998</v>
      </c>
      <c r="Q15" s="66">
        <f t="shared" si="6"/>
        <v>7</v>
      </c>
      <c r="R15" s="65">
        <f>VLOOKUP($A15,'Return Data'!$B$7:$R$1700,16,0)</f>
        <v>12.954599999999999</v>
      </c>
      <c r="S15" s="67">
        <f t="shared" si="7"/>
        <v>13</v>
      </c>
    </row>
    <row r="16" spans="1:20" x14ac:dyDescent="0.3">
      <c r="A16" s="63" t="s">
        <v>1203</v>
      </c>
      <c r="B16" s="64">
        <f>VLOOKUP($A16,'Return Data'!$B$7:$R$1700,3,0)</f>
        <v>44032</v>
      </c>
      <c r="C16" s="65">
        <f>VLOOKUP($A16,'Return Data'!$B$7:$R$1700,4,0)</f>
        <v>83.93</v>
      </c>
      <c r="D16" s="65">
        <f>VLOOKUP($A16,'Return Data'!$B$7:$R$1700,10,0)</f>
        <v>17.680900000000001</v>
      </c>
      <c r="E16" s="66">
        <f t="shared" si="0"/>
        <v>4</v>
      </c>
      <c r="F16" s="65">
        <f>VLOOKUP($A16,'Return Data'!$B$7:$R$1700,11,0)</f>
        <v>-14.2697</v>
      </c>
      <c r="G16" s="66">
        <f t="shared" si="1"/>
        <v>21</v>
      </c>
      <c r="H16" s="65">
        <f>VLOOKUP($A16,'Return Data'!$B$7:$R$1700,12,0)</f>
        <v>-8.1426999999999996</v>
      </c>
      <c r="I16" s="66">
        <f t="shared" si="2"/>
        <v>21</v>
      </c>
      <c r="J16" s="65">
        <f>VLOOKUP($A16,'Return Data'!$B$7:$R$1700,13,0)</f>
        <v>-7.9310999999999998</v>
      </c>
      <c r="K16" s="66">
        <f t="shared" si="3"/>
        <v>21</v>
      </c>
      <c r="L16" s="65">
        <f>VLOOKUP($A16,'Return Data'!$B$7:$R$1700,17,0)</f>
        <v>-5.4504999999999999</v>
      </c>
      <c r="M16" s="66">
        <f t="shared" si="4"/>
        <v>19</v>
      </c>
      <c r="N16" s="65">
        <f>VLOOKUP($A16,'Return Data'!$B$7:$R$1700,14,0)</f>
        <v>-2.8597000000000001</v>
      </c>
      <c r="O16" s="66">
        <f t="shared" si="5"/>
        <v>16</v>
      </c>
      <c r="P16" s="65">
        <f>VLOOKUP($A16,'Return Data'!$B$7:$R$1700,15,0)</f>
        <v>2.5280999999999998</v>
      </c>
      <c r="Q16" s="66">
        <f t="shared" si="6"/>
        <v>16</v>
      </c>
      <c r="R16" s="65">
        <f>VLOOKUP($A16,'Return Data'!$B$7:$R$1700,16,0)</f>
        <v>14.4748</v>
      </c>
      <c r="S16" s="67">
        <f t="shared" si="7"/>
        <v>9</v>
      </c>
    </row>
    <row r="17" spans="1:19" x14ac:dyDescent="0.3">
      <c r="A17" s="63" t="s">
        <v>1205</v>
      </c>
      <c r="B17" s="64">
        <f>VLOOKUP($A17,'Return Data'!$B$7:$R$1700,3,0)</f>
        <v>44032</v>
      </c>
      <c r="C17" s="65">
        <f>VLOOKUP($A17,'Return Data'!$B$7:$R$1700,4,0)</f>
        <v>10.050000000000001</v>
      </c>
      <c r="D17" s="65">
        <f>VLOOKUP($A17,'Return Data'!$B$7:$R$1700,10,0)</f>
        <v>18.374600000000001</v>
      </c>
      <c r="E17" s="66">
        <f t="shared" si="0"/>
        <v>3</v>
      </c>
      <c r="F17" s="65">
        <f>VLOOKUP($A17,'Return Data'!$B$7:$R$1700,11,0)</f>
        <v>-7.2877999999999998</v>
      </c>
      <c r="G17" s="66">
        <f t="shared" si="1"/>
        <v>9</v>
      </c>
      <c r="H17" s="65">
        <f>VLOOKUP($A17,'Return Data'!$B$7:$R$1700,12,0)</f>
        <v>-1.7595000000000001</v>
      </c>
      <c r="I17" s="66">
        <f t="shared" si="2"/>
        <v>11</v>
      </c>
      <c r="J17" s="65">
        <f>VLOOKUP($A17,'Return Data'!$B$7:$R$1700,13,0)</f>
        <v>0.8024</v>
      </c>
      <c r="K17" s="66">
        <f t="shared" si="3"/>
        <v>12</v>
      </c>
      <c r="L17" s="65">
        <f>VLOOKUP($A17,'Return Data'!$B$7:$R$1700,17,0)</f>
        <v>-5.1390000000000002</v>
      </c>
      <c r="M17" s="66">
        <f t="shared" si="4"/>
        <v>18</v>
      </c>
      <c r="N17" s="65">
        <f>VLOOKUP($A17,'Return Data'!$B$7:$R$1700,14,0)</f>
        <v>-3.6581999999999999</v>
      </c>
      <c r="O17" s="66">
        <f t="shared" si="5"/>
        <v>18</v>
      </c>
      <c r="P17" s="65"/>
      <c r="Q17" s="66"/>
      <c r="R17" s="65">
        <f>VLOOKUP($A17,'Return Data'!$B$7:$R$1700,16,0)</f>
        <v>0.14319999999999999</v>
      </c>
      <c r="S17" s="67">
        <f t="shared" si="7"/>
        <v>23</v>
      </c>
    </row>
    <row r="18" spans="1:19" x14ac:dyDescent="0.3">
      <c r="A18" s="63" t="s">
        <v>1207</v>
      </c>
      <c r="B18" s="64">
        <f>VLOOKUP($A18,'Return Data'!$B$7:$R$1700,3,0)</f>
        <v>44032</v>
      </c>
      <c r="C18" s="65">
        <f>VLOOKUP($A18,'Return Data'!$B$7:$R$1700,4,0)</f>
        <v>48.71</v>
      </c>
      <c r="D18" s="65">
        <f>VLOOKUP($A18,'Return Data'!$B$7:$R$1700,10,0)</f>
        <v>13.0687</v>
      </c>
      <c r="E18" s="66">
        <f t="shared" si="0"/>
        <v>21</v>
      </c>
      <c r="F18" s="65">
        <f>VLOOKUP($A18,'Return Data'!$B$7:$R$1700,11,0)</f>
        <v>-7.3601999999999999</v>
      </c>
      <c r="G18" s="66">
        <f t="shared" si="1"/>
        <v>10</v>
      </c>
      <c r="H18" s="65">
        <f>VLOOKUP($A18,'Return Data'!$B$7:$R$1700,12,0)</f>
        <v>2.2031000000000001</v>
      </c>
      <c r="I18" s="66">
        <f t="shared" si="2"/>
        <v>5</v>
      </c>
      <c r="J18" s="65">
        <f>VLOOKUP($A18,'Return Data'!$B$7:$R$1700,13,0)</f>
        <v>6.6330999999999998</v>
      </c>
      <c r="K18" s="66">
        <f t="shared" si="3"/>
        <v>6</v>
      </c>
      <c r="L18" s="65">
        <f>VLOOKUP($A18,'Return Data'!$B$7:$R$1700,17,0)</f>
        <v>1.9413</v>
      </c>
      <c r="M18" s="66">
        <f t="shared" si="4"/>
        <v>5</v>
      </c>
      <c r="N18" s="65">
        <f>VLOOKUP($A18,'Return Data'!$B$7:$R$1700,14,0)</f>
        <v>3.4056000000000002</v>
      </c>
      <c r="O18" s="66">
        <f t="shared" si="5"/>
        <v>3</v>
      </c>
      <c r="P18" s="65">
        <f>VLOOKUP($A18,'Return Data'!$B$7:$R$1700,15,0)</f>
        <v>6.4462999999999999</v>
      </c>
      <c r="Q18" s="66">
        <f>RANK(P18,P$8:P$33,0)</f>
        <v>3</v>
      </c>
      <c r="R18" s="65">
        <f>VLOOKUP($A18,'Return Data'!$B$7:$R$1700,16,0)</f>
        <v>12.679500000000001</v>
      </c>
      <c r="S18" s="67">
        <f t="shared" si="7"/>
        <v>14</v>
      </c>
    </row>
    <row r="19" spans="1:19" x14ac:dyDescent="0.3">
      <c r="A19" s="63" t="s">
        <v>1209</v>
      </c>
      <c r="B19" s="64">
        <f>VLOOKUP($A19,'Return Data'!$B$7:$R$1700,3,0)</f>
        <v>44032</v>
      </c>
      <c r="C19" s="65">
        <f>VLOOKUP($A19,'Return Data'!$B$7:$R$1700,4,0)</f>
        <v>37.045999999999999</v>
      </c>
      <c r="D19" s="65">
        <f>VLOOKUP($A19,'Return Data'!$B$7:$R$1700,10,0)</f>
        <v>14.254899999999999</v>
      </c>
      <c r="E19" s="66">
        <f t="shared" si="0"/>
        <v>13</v>
      </c>
      <c r="F19" s="65">
        <f>VLOOKUP($A19,'Return Data'!$B$7:$R$1700,11,0)</f>
        <v>-13.0518</v>
      </c>
      <c r="G19" s="66">
        <f t="shared" si="1"/>
        <v>19</v>
      </c>
      <c r="H19" s="65">
        <f>VLOOKUP($A19,'Return Data'!$B$7:$R$1700,12,0)</f>
        <v>-2.6309999999999998</v>
      </c>
      <c r="I19" s="66">
        <f t="shared" si="2"/>
        <v>13</v>
      </c>
      <c r="J19" s="65">
        <f>VLOOKUP($A19,'Return Data'!$B$7:$R$1700,13,0)</f>
        <v>0.24349999999999999</v>
      </c>
      <c r="K19" s="66">
        <f t="shared" si="3"/>
        <v>15</v>
      </c>
      <c r="L19" s="65">
        <f>VLOOKUP($A19,'Return Data'!$B$7:$R$1700,17,0)</f>
        <v>-0.60370000000000001</v>
      </c>
      <c r="M19" s="66">
        <f t="shared" si="4"/>
        <v>10</v>
      </c>
      <c r="N19" s="65">
        <f>VLOOKUP($A19,'Return Data'!$B$7:$R$1700,14,0)</f>
        <v>0</v>
      </c>
      <c r="O19" s="66">
        <f t="shared" si="5"/>
        <v>8</v>
      </c>
      <c r="P19" s="65">
        <f>VLOOKUP($A19,'Return Data'!$B$7:$R$1700,15,0)</f>
        <v>6.4283999999999999</v>
      </c>
      <c r="Q19" s="66">
        <f>RANK(P19,P$8:P$33,0)</f>
        <v>4</v>
      </c>
      <c r="R19" s="65">
        <f>VLOOKUP($A19,'Return Data'!$B$7:$R$1700,16,0)</f>
        <v>10.333</v>
      </c>
      <c r="S19" s="67">
        <f t="shared" si="7"/>
        <v>17</v>
      </c>
    </row>
    <row r="20" spans="1:19" x14ac:dyDescent="0.3">
      <c r="A20" s="63" t="s">
        <v>1212</v>
      </c>
      <c r="B20" s="64">
        <f>VLOOKUP($A20,'Return Data'!$B$7:$R$1700,3,0)</f>
        <v>44032</v>
      </c>
      <c r="C20" s="65">
        <f>VLOOKUP($A20,'Return Data'!$B$7:$R$1700,4,0)</f>
        <v>122.93</v>
      </c>
      <c r="D20" s="65">
        <f>VLOOKUP($A20,'Return Data'!$B$7:$R$1700,10,0)</f>
        <v>13.519299999999999</v>
      </c>
      <c r="E20" s="66">
        <f t="shared" si="0"/>
        <v>18</v>
      </c>
      <c r="F20" s="65">
        <f>VLOOKUP($A20,'Return Data'!$B$7:$R$1700,11,0)</f>
        <v>-11.6882</v>
      </c>
      <c r="G20" s="66">
        <f t="shared" si="1"/>
        <v>15</v>
      </c>
      <c r="H20" s="65">
        <f>VLOOKUP($A20,'Return Data'!$B$7:$R$1700,12,0)</f>
        <v>-4.1406999999999998</v>
      </c>
      <c r="I20" s="66">
        <f t="shared" si="2"/>
        <v>18</v>
      </c>
      <c r="J20" s="65">
        <f>VLOOKUP($A20,'Return Data'!$B$7:$R$1700,13,0)</f>
        <v>-1.6796</v>
      </c>
      <c r="K20" s="66">
        <f t="shared" si="3"/>
        <v>16</v>
      </c>
      <c r="L20" s="65">
        <f>VLOOKUP($A20,'Return Data'!$B$7:$R$1700,17,0)</f>
        <v>-4.8220000000000001</v>
      </c>
      <c r="M20" s="66">
        <f t="shared" si="4"/>
        <v>17</v>
      </c>
      <c r="N20" s="65">
        <f>VLOOKUP($A20,'Return Data'!$B$7:$R$1700,14,0)</f>
        <v>-3.0087000000000002</v>
      </c>
      <c r="O20" s="66">
        <f t="shared" si="5"/>
        <v>17</v>
      </c>
      <c r="P20" s="65">
        <f>VLOOKUP($A20,'Return Data'!$B$7:$R$1700,15,0)</f>
        <v>6.4061000000000003</v>
      </c>
      <c r="Q20" s="66">
        <f>RANK(P20,P$8:P$33,0)</f>
        <v>5</v>
      </c>
      <c r="R20" s="65">
        <f>VLOOKUP($A20,'Return Data'!$B$7:$R$1700,16,0)</f>
        <v>17.028300000000002</v>
      </c>
      <c r="S20" s="67">
        <f t="shared" si="7"/>
        <v>6</v>
      </c>
    </row>
    <row r="21" spans="1:19" x14ac:dyDescent="0.3">
      <c r="A21" s="63" t="s">
        <v>1214</v>
      </c>
      <c r="B21" s="64">
        <f>VLOOKUP($A21,'Return Data'!$B$7:$R$1700,3,0)</f>
        <v>44032</v>
      </c>
      <c r="C21" s="65">
        <f>VLOOKUP($A21,'Return Data'!$B$7:$R$1700,4,0)</f>
        <v>9.2832000000000008</v>
      </c>
      <c r="D21" s="65">
        <f>VLOOKUP($A21,'Return Data'!$B$7:$R$1700,10,0)</f>
        <v>11.507199999999999</v>
      </c>
      <c r="E21" s="66">
        <f t="shared" si="0"/>
        <v>24</v>
      </c>
      <c r="F21" s="65">
        <f>VLOOKUP($A21,'Return Data'!$B$7:$R$1700,11,0)</f>
        <v>-8.3683999999999994</v>
      </c>
      <c r="G21" s="66">
        <f t="shared" si="1"/>
        <v>11</v>
      </c>
      <c r="H21" s="65">
        <f>VLOOKUP($A21,'Return Data'!$B$7:$R$1700,12,0)</f>
        <v>-3.0131000000000001</v>
      </c>
      <c r="I21" s="66">
        <f t="shared" si="2"/>
        <v>14</v>
      </c>
      <c r="J21" s="65">
        <f>VLOOKUP($A21,'Return Data'!$B$7:$R$1700,13,0)</f>
        <v>3.8552</v>
      </c>
      <c r="K21" s="66">
        <f t="shared" si="3"/>
        <v>8</v>
      </c>
      <c r="L21" s="65">
        <f>VLOOKUP($A21,'Return Data'!$B$7:$R$1700,17,0)</f>
        <v>-0.80079999999999996</v>
      </c>
      <c r="M21" s="66">
        <f t="shared" si="4"/>
        <v>11</v>
      </c>
      <c r="N21" s="65"/>
      <c r="O21" s="66"/>
      <c r="P21" s="65"/>
      <c r="Q21" s="66"/>
      <c r="R21" s="65">
        <f>VLOOKUP($A21,'Return Data'!$B$7:$R$1700,16,0)</f>
        <v>-2.9649000000000001</v>
      </c>
      <c r="S21" s="67">
        <f t="shared" si="7"/>
        <v>25</v>
      </c>
    </row>
    <row r="22" spans="1:19" x14ac:dyDescent="0.3">
      <c r="A22" s="63" t="s">
        <v>1216</v>
      </c>
      <c r="B22" s="64">
        <f>VLOOKUP($A22,'Return Data'!$B$7:$R$1700,3,0)</f>
        <v>44032</v>
      </c>
      <c r="C22" s="65">
        <f>VLOOKUP($A22,'Return Data'!$B$7:$R$1700,4,0)</f>
        <v>10.297000000000001</v>
      </c>
      <c r="D22" s="65">
        <f>VLOOKUP($A22,'Return Data'!$B$7:$R$1700,10,0)</f>
        <v>14.8706</v>
      </c>
      <c r="E22" s="66">
        <f t="shared" si="0"/>
        <v>12</v>
      </c>
      <c r="F22" s="65">
        <f>VLOOKUP($A22,'Return Data'!$B$7:$R$1700,11,0)</f>
        <v>-12.0366</v>
      </c>
      <c r="G22" s="66">
        <f t="shared" si="1"/>
        <v>17</v>
      </c>
      <c r="H22" s="65">
        <f>VLOOKUP($A22,'Return Data'!$B$7:$R$1700,12,0)</f>
        <v>-3.5590999999999999</v>
      </c>
      <c r="I22" s="66">
        <f t="shared" si="2"/>
        <v>17</v>
      </c>
      <c r="J22" s="65"/>
      <c r="K22" s="66"/>
      <c r="L22" s="65"/>
      <c r="M22" s="66"/>
      <c r="N22" s="65"/>
      <c r="O22" s="66"/>
      <c r="P22" s="65"/>
      <c r="Q22" s="66"/>
      <c r="R22" s="65">
        <f>VLOOKUP($A22,'Return Data'!$B$7:$R$1700,16,0)</f>
        <v>2.97</v>
      </c>
      <c r="S22" s="67">
        <f t="shared" si="7"/>
        <v>22</v>
      </c>
    </row>
    <row r="23" spans="1:19" x14ac:dyDescent="0.3">
      <c r="A23" s="63" t="s">
        <v>1218</v>
      </c>
      <c r="B23" s="64">
        <f>VLOOKUP($A23,'Return Data'!$B$7:$R$1700,3,0)</f>
        <v>44032</v>
      </c>
      <c r="C23" s="65">
        <f>VLOOKUP($A23,'Return Data'!$B$7:$R$1700,4,0)</f>
        <v>22.646999999999998</v>
      </c>
      <c r="D23" s="65">
        <f>VLOOKUP($A23,'Return Data'!$B$7:$R$1700,10,0)</f>
        <v>13.2401</v>
      </c>
      <c r="E23" s="66">
        <f t="shared" si="0"/>
        <v>20</v>
      </c>
      <c r="F23" s="65">
        <f>VLOOKUP($A23,'Return Data'!$B$7:$R$1700,11,0)</f>
        <v>-18.4682</v>
      </c>
      <c r="G23" s="66">
        <f t="shared" si="1"/>
        <v>24</v>
      </c>
      <c r="H23" s="65">
        <f>VLOOKUP($A23,'Return Data'!$B$7:$R$1700,12,0)</f>
        <v>-11.894500000000001</v>
      </c>
      <c r="I23" s="66">
        <f t="shared" si="2"/>
        <v>24</v>
      </c>
      <c r="J23" s="65">
        <f>VLOOKUP($A23,'Return Data'!$B$7:$R$1700,13,0)</f>
        <v>-3.5695000000000001</v>
      </c>
      <c r="K23" s="66">
        <f>RANK(J23,J$8:J$33,0)</f>
        <v>18</v>
      </c>
      <c r="L23" s="65">
        <f>VLOOKUP($A23,'Return Data'!$B$7:$R$1700,17,0)</f>
        <v>-6.3891999999999998</v>
      </c>
      <c r="M23" s="66">
        <f>RANK(L23,L$8:L$33,0)</f>
        <v>21</v>
      </c>
      <c r="N23" s="65">
        <f>VLOOKUP($A23,'Return Data'!$B$7:$R$1700,14,0)</f>
        <v>-3.7136999999999998</v>
      </c>
      <c r="O23" s="66">
        <f>RANK(N23,N$8:N$33,0)</f>
        <v>19</v>
      </c>
      <c r="P23" s="65">
        <f>VLOOKUP($A23,'Return Data'!$B$7:$R$1700,15,0)</f>
        <v>1.2858000000000001</v>
      </c>
      <c r="Q23" s="66">
        <f>RANK(P23,P$8:P$33,0)</f>
        <v>20</v>
      </c>
      <c r="R23" s="65">
        <f>VLOOKUP($A23,'Return Data'!$B$7:$R$1700,16,0)</f>
        <v>13.611700000000001</v>
      </c>
      <c r="S23" s="67">
        <f t="shared" si="7"/>
        <v>10</v>
      </c>
    </row>
    <row r="24" spans="1:19" x14ac:dyDescent="0.3">
      <c r="A24" s="63" t="s">
        <v>1219</v>
      </c>
      <c r="B24" s="64">
        <f>VLOOKUP($A24,'Return Data'!$B$7:$R$1700,3,0)</f>
        <v>44032</v>
      </c>
      <c r="C24" s="65">
        <f>VLOOKUP($A24,'Return Data'!$B$7:$R$1700,4,0)</f>
        <v>1050.0275999999999</v>
      </c>
      <c r="D24" s="65">
        <f>VLOOKUP($A24,'Return Data'!$B$7:$R$1700,10,0)</f>
        <v>13.877599999999999</v>
      </c>
      <c r="E24" s="66">
        <f t="shared" si="0"/>
        <v>16</v>
      </c>
      <c r="F24" s="65">
        <f>VLOOKUP($A24,'Return Data'!$B$7:$R$1700,11,0)</f>
        <v>-12.357799999999999</v>
      </c>
      <c r="G24" s="66">
        <f t="shared" si="1"/>
        <v>18</v>
      </c>
      <c r="H24" s="65">
        <f>VLOOKUP($A24,'Return Data'!$B$7:$R$1700,12,0)</f>
        <v>-3.3714</v>
      </c>
      <c r="I24" s="66">
        <f t="shared" si="2"/>
        <v>16</v>
      </c>
      <c r="J24" s="65">
        <f>VLOOKUP($A24,'Return Data'!$B$7:$R$1700,13,0)</f>
        <v>-2.0733000000000001</v>
      </c>
      <c r="K24" s="66">
        <f>RANK(J24,J$8:J$33,0)</f>
        <v>17</v>
      </c>
      <c r="L24" s="65">
        <f>VLOOKUP($A24,'Return Data'!$B$7:$R$1700,17,0)</f>
        <v>-0.11899999999999999</v>
      </c>
      <c r="M24" s="66">
        <f>RANK(L24,L$8:L$33,0)</f>
        <v>8</v>
      </c>
      <c r="N24" s="65">
        <f>VLOOKUP($A24,'Return Data'!$B$7:$R$1700,14,0)</f>
        <v>-0.42899999999999999</v>
      </c>
      <c r="O24" s="66">
        <f>RANK(N24,N$8:N$33,0)</f>
        <v>10</v>
      </c>
      <c r="P24" s="65">
        <f>VLOOKUP($A24,'Return Data'!$B$7:$R$1700,15,0)</f>
        <v>4.4577999999999998</v>
      </c>
      <c r="Q24" s="66">
        <f>RANK(P24,P$8:P$33,0)</f>
        <v>9</v>
      </c>
      <c r="R24" s="65">
        <f>VLOOKUP($A24,'Return Data'!$B$7:$R$1700,16,0)</f>
        <v>20.642399999999999</v>
      </c>
      <c r="S24" s="67">
        <f t="shared" si="7"/>
        <v>3</v>
      </c>
    </row>
    <row r="25" spans="1:19" x14ac:dyDescent="0.3">
      <c r="A25" s="63" t="s">
        <v>1222</v>
      </c>
      <c r="B25" s="64">
        <f>VLOOKUP($A25,'Return Data'!$B$7:$R$1700,3,0)</f>
        <v>44032</v>
      </c>
      <c r="C25" s="65">
        <f>VLOOKUP($A25,'Return Data'!$B$7:$R$1700,4,0)</f>
        <v>19.690000000000001</v>
      </c>
      <c r="D25" s="65">
        <f>VLOOKUP($A25,'Return Data'!$B$7:$R$1700,10,0)</f>
        <v>21.3185</v>
      </c>
      <c r="E25" s="66">
        <f t="shared" si="0"/>
        <v>1</v>
      </c>
      <c r="F25" s="65">
        <f>VLOOKUP($A25,'Return Data'!$B$7:$R$1700,11,0)</f>
        <v>2.2326000000000001</v>
      </c>
      <c r="G25" s="66">
        <f t="shared" si="1"/>
        <v>1</v>
      </c>
      <c r="H25" s="65">
        <f>VLOOKUP($A25,'Return Data'!$B$7:$R$1700,12,0)</f>
        <v>13.9468</v>
      </c>
      <c r="I25" s="66">
        <f t="shared" si="2"/>
        <v>1</v>
      </c>
      <c r="J25" s="65">
        <f>VLOOKUP($A25,'Return Data'!$B$7:$R$1700,13,0)</f>
        <v>16.508900000000001</v>
      </c>
      <c r="K25" s="66">
        <f>RANK(J25,J$8:J$33,0)</f>
        <v>1</v>
      </c>
      <c r="L25" s="65">
        <f>VLOOKUP($A25,'Return Data'!$B$7:$R$1700,17,0)</f>
        <v>1.9849000000000001</v>
      </c>
      <c r="M25" s="66">
        <f>RANK(L25,L$8:L$33,0)</f>
        <v>4</v>
      </c>
      <c r="N25" s="65">
        <f>VLOOKUP($A25,'Return Data'!$B$7:$R$1700,14,0)</f>
        <v>1.2128000000000001</v>
      </c>
      <c r="O25" s="66">
        <f>RANK(N25,N$8:N$33,0)</f>
        <v>6</v>
      </c>
      <c r="P25" s="65">
        <f>VLOOKUP($A25,'Return Data'!$B$7:$R$1700,15,0)</f>
        <v>3.7201</v>
      </c>
      <c r="Q25" s="66">
        <f>RANK(P25,P$8:P$33,0)</f>
        <v>13</v>
      </c>
      <c r="R25" s="65">
        <f>VLOOKUP($A25,'Return Data'!$B$7:$R$1700,16,0)</f>
        <v>10.7499</v>
      </c>
      <c r="S25" s="67">
        <f t="shared" si="7"/>
        <v>15</v>
      </c>
    </row>
    <row r="26" spans="1:19" x14ac:dyDescent="0.3">
      <c r="A26" s="63" t="s">
        <v>1224</v>
      </c>
      <c r="B26" s="64">
        <f>VLOOKUP($A26,'Return Data'!$B$7:$R$1700,3,0)</f>
        <v>44032</v>
      </c>
      <c r="C26" s="65">
        <f>VLOOKUP($A26,'Return Data'!$B$7:$R$1700,4,0)</f>
        <v>9.4700000000000006</v>
      </c>
      <c r="D26" s="65">
        <f>VLOOKUP($A26,'Return Data'!$B$7:$R$1700,10,0)</f>
        <v>14.096399999999999</v>
      </c>
      <c r="E26" s="66">
        <f t="shared" si="0"/>
        <v>14</v>
      </c>
      <c r="F26" s="65"/>
      <c r="G26" s="66"/>
      <c r="H26" s="65"/>
      <c r="I26" s="66"/>
      <c r="J26" s="65"/>
      <c r="K26" s="66"/>
      <c r="L26" s="65"/>
      <c r="M26" s="66"/>
      <c r="N26" s="65"/>
      <c r="O26" s="66"/>
      <c r="P26" s="65"/>
      <c r="Q26" s="66"/>
      <c r="R26" s="65">
        <f>VLOOKUP($A26,'Return Data'!$B$7:$R$1700,16,0)</f>
        <v>-5.3</v>
      </c>
      <c r="S26" s="67">
        <f t="shared" si="7"/>
        <v>26</v>
      </c>
    </row>
    <row r="27" spans="1:19" x14ac:dyDescent="0.3">
      <c r="A27" s="63" t="s">
        <v>1225</v>
      </c>
      <c r="B27" s="64">
        <f>VLOOKUP($A27,'Return Data'!$B$7:$R$1700,3,0)</f>
        <v>44032</v>
      </c>
      <c r="C27" s="65">
        <f>VLOOKUP($A27,'Return Data'!$B$7:$R$1700,4,0)</f>
        <v>57.210799999999999</v>
      </c>
      <c r="D27" s="65">
        <f>VLOOKUP($A27,'Return Data'!$B$7:$R$1700,10,0)</f>
        <v>16.3462</v>
      </c>
      <c r="E27" s="66">
        <f t="shared" si="0"/>
        <v>7</v>
      </c>
      <c r="F27" s="65">
        <f>VLOOKUP($A27,'Return Data'!$B$7:$R$1700,11,0)</f>
        <v>-0.05</v>
      </c>
      <c r="G27" s="66">
        <f>RANK(F27,F$8:F$33,0)</f>
        <v>2</v>
      </c>
      <c r="H27" s="65">
        <f>VLOOKUP($A27,'Return Data'!$B$7:$R$1700,12,0)</f>
        <v>7.2788000000000004</v>
      </c>
      <c r="I27" s="66">
        <f>RANK(H27,H$8:H$33,0)</f>
        <v>2</v>
      </c>
      <c r="J27" s="65">
        <f>VLOOKUP($A27,'Return Data'!$B$7:$R$1700,13,0)</f>
        <v>8.8615999999999993</v>
      </c>
      <c r="K27" s="66">
        <f>RANK(J27,J$8:J$33,0)</f>
        <v>3</v>
      </c>
      <c r="L27" s="65">
        <f>VLOOKUP($A27,'Return Data'!$B$7:$R$1700,17,0)</f>
        <v>0.33910000000000001</v>
      </c>
      <c r="M27" s="66">
        <f>RANK(L27,L$8:L$33,0)</f>
        <v>7</v>
      </c>
      <c r="N27" s="65">
        <f>VLOOKUP($A27,'Return Data'!$B$7:$R$1700,14,0)</f>
        <v>3.6591</v>
      </c>
      <c r="O27" s="66">
        <f>RANK(N27,N$8:N$33,0)</f>
        <v>2</v>
      </c>
      <c r="P27" s="65">
        <f>VLOOKUP($A27,'Return Data'!$B$7:$R$1700,15,0)</f>
        <v>3.9744000000000002</v>
      </c>
      <c r="Q27" s="66">
        <f>RANK(P27,P$8:P$33,0)</f>
        <v>12</v>
      </c>
      <c r="R27" s="65">
        <f>VLOOKUP($A27,'Return Data'!$B$7:$R$1700,16,0)</f>
        <v>9.4029000000000007</v>
      </c>
      <c r="S27" s="67">
        <f t="shared" si="7"/>
        <v>18</v>
      </c>
    </row>
    <row r="28" spans="1:19" x14ac:dyDescent="0.3">
      <c r="A28" s="63" t="s">
        <v>1228</v>
      </c>
      <c r="B28" s="64">
        <f>VLOOKUP($A28,'Return Data'!$B$7:$R$1700,3,0)</f>
        <v>44032</v>
      </c>
      <c r="C28" s="65">
        <f>VLOOKUP($A28,'Return Data'!$B$7:$R$1700,4,0)</f>
        <v>68.941199999999995</v>
      </c>
      <c r="D28" s="65">
        <f>VLOOKUP($A28,'Return Data'!$B$7:$R$1700,10,0)</f>
        <v>20.959199999999999</v>
      </c>
      <c r="E28" s="66">
        <f t="shared" si="0"/>
        <v>2</v>
      </c>
      <c r="F28" s="65">
        <f>VLOOKUP($A28,'Return Data'!$B$7:$R$1700,11,0)</f>
        <v>-7.1787000000000001</v>
      </c>
      <c r="G28" s="66">
        <f>RANK(F28,F$8:F$33,0)</f>
        <v>7</v>
      </c>
      <c r="H28" s="65">
        <f>VLOOKUP($A28,'Return Data'!$B$7:$R$1700,12,0)</f>
        <v>0.91810000000000003</v>
      </c>
      <c r="I28" s="66">
        <f>RANK(H28,H$8:H$33,0)</f>
        <v>8</v>
      </c>
      <c r="J28" s="65">
        <f>VLOOKUP($A28,'Return Data'!$B$7:$R$1700,13,0)</f>
        <v>1.2454000000000001</v>
      </c>
      <c r="K28" s="66">
        <f>RANK(J28,J$8:J$33,0)</f>
        <v>11</v>
      </c>
      <c r="L28" s="65">
        <f>VLOOKUP($A28,'Return Data'!$B$7:$R$1700,17,0)</f>
        <v>-1.5689</v>
      </c>
      <c r="M28" s="66">
        <f>RANK(L28,L$8:L$33,0)</f>
        <v>12</v>
      </c>
      <c r="N28" s="65">
        <f>VLOOKUP($A28,'Return Data'!$B$7:$R$1700,14,0)</f>
        <v>-3.8776000000000002</v>
      </c>
      <c r="O28" s="66">
        <f>RANK(N28,N$8:N$33,0)</f>
        <v>20</v>
      </c>
      <c r="P28" s="65">
        <f>VLOOKUP($A28,'Return Data'!$B$7:$R$1700,15,0)</f>
        <v>2.109</v>
      </c>
      <c r="Q28" s="66">
        <f>RANK(P28,P$8:P$33,0)</f>
        <v>18</v>
      </c>
      <c r="R28" s="65">
        <f>VLOOKUP($A28,'Return Data'!$B$7:$R$1700,16,0)</f>
        <v>13.430300000000001</v>
      </c>
      <c r="S28" s="67">
        <f t="shared" si="7"/>
        <v>12</v>
      </c>
    </row>
    <row r="29" spans="1:19" x14ac:dyDescent="0.3">
      <c r="A29" s="63" t="s">
        <v>1229</v>
      </c>
      <c r="B29" s="64">
        <f>VLOOKUP($A29,'Return Data'!$B$7:$R$1700,3,0)</f>
        <v>44032</v>
      </c>
      <c r="C29" s="65">
        <f>VLOOKUP($A29,'Return Data'!$B$7:$R$1700,4,0)</f>
        <v>398.42739999999998</v>
      </c>
      <c r="D29" s="65">
        <f>VLOOKUP($A29,'Return Data'!$B$7:$R$1700,10,0)</f>
        <v>11.364000000000001</v>
      </c>
      <c r="E29" s="66">
        <f t="shared" si="0"/>
        <v>26</v>
      </c>
      <c r="F29" s="65">
        <f>VLOOKUP($A29,'Return Data'!$B$7:$R$1700,11,0)</f>
        <v>-17.9711</v>
      </c>
      <c r="G29" s="66">
        <f>RANK(F29,F$8:F$33,0)</f>
        <v>23</v>
      </c>
      <c r="H29" s="65">
        <f>VLOOKUP($A29,'Return Data'!$B$7:$R$1700,12,0)</f>
        <v>-10.5845</v>
      </c>
      <c r="I29" s="66">
        <f>RANK(H29,H$8:H$33,0)</f>
        <v>23</v>
      </c>
      <c r="J29" s="65">
        <f>VLOOKUP($A29,'Return Data'!$B$7:$R$1700,13,0)</f>
        <v>-8.8511000000000006</v>
      </c>
      <c r="K29" s="66">
        <f>RANK(J29,J$8:J$33,0)</f>
        <v>22</v>
      </c>
      <c r="L29" s="65">
        <f>VLOOKUP($A29,'Return Data'!$B$7:$R$1700,17,0)</f>
        <v>-8.1388999999999996</v>
      </c>
      <c r="M29" s="66">
        <f>RANK(L29,L$8:L$33,0)</f>
        <v>22</v>
      </c>
      <c r="N29" s="65">
        <f>VLOOKUP($A29,'Return Data'!$B$7:$R$1700,14,0)</f>
        <v>-6.0460000000000003</v>
      </c>
      <c r="O29" s="66">
        <f>RANK(N29,N$8:N$33,0)</f>
        <v>21</v>
      </c>
      <c r="P29" s="65">
        <f>VLOOKUP($A29,'Return Data'!$B$7:$R$1700,15,0)</f>
        <v>2.2547999999999999</v>
      </c>
      <c r="Q29" s="66">
        <f>RANK(P29,P$8:P$33,0)</f>
        <v>17</v>
      </c>
      <c r="R29" s="65">
        <f>VLOOKUP($A29,'Return Data'!$B$7:$R$1700,16,0)</f>
        <v>22.6951</v>
      </c>
      <c r="S29" s="67">
        <f t="shared" si="7"/>
        <v>2</v>
      </c>
    </row>
    <row r="30" spans="1:19" x14ac:dyDescent="0.3">
      <c r="A30" s="63" t="s">
        <v>1231</v>
      </c>
      <c r="B30" s="64">
        <f>VLOOKUP($A30,'Return Data'!$B$7:$R$1700,3,0)</f>
        <v>44032</v>
      </c>
      <c r="C30" s="65">
        <f>VLOOKUP($A30,'Return Data'!$B$7:$R$1700,4,0)</f>
        <v>133.18029999999999</v>
      </c>
      <c r="D30" s="65">
        <f>VLOOKUP($A30,'Return Data'!$B$7:$R$1700,10,0)</f>
        <v>13.4787</v>
      </c>
      <c r="E30" s="66">
        <f t="shared" si="0"/>
        <v>19</v>
      </c>
      <c r="F30" s="65">
        <f>VLOOKUP($A30,'Return Data'!$B$7:$R$1700,11,0)</f>
        <v>-10.499000000000001</v>
      </c>
      <c r="G30" s="66">
        <f>RANK(F30,F$8:F$33,0)</f>
        <v>13</v>
      </c>
      <c r="H30" s="65">
        <f>VLOOKUP($A30,'Return Data'!$B$7:$R$1700,12,0)</f>
        <v>-2.3176999999999999</v>
      </c>
      <c r="I30" s="66">
        <f>RANK(H30,H$8:H$33,0)</f>
        <v>12</v>
      </c>
      <c r="J30" s="65">
        <f>VLOOKUP($A30,'Return Data'!$B$7:$R$1700,13,0)</f>
        <v>0.79820000000000002</v>
      </c>
      <c r="K30" s="66">
        <f>RANK(J30,J$8:J$33,0)</f>
        <v>13</v>
      </c>
      <c r="L30" s="65">
        <f>VLOOKUP($A30,'Return Data'!$B$7:$R$1700,17,0)</f>
        <v>2.3488000000000002</v>
      </c>
      <c r="M30" s="66">
        <f>RANK(L30,L$8:L$33,0)</f>
        <v>3</v>
      </c>
      <c r="N30" s="65">
        <f>VLOOKUP($A30,'Return Data'!$B$7:$R$1700,14,0)</f>
        <v>0.53759999999999997</v>
      </c>
      <c r="O30" s="66">
        <f>RANK(N30,N$8:N$33,0)</f>
        <v>7</v>
      </c>
      <c r="P30" s="65">
        <f>VLOOKUP($A30,'Return Data'!$B$7:$R$1700,15,0)</f>
        <v>4.4535</v>
      </c>
      <c r="Q30" s="66">
        <f>RANK(P30,P$8:P$33,0)</f>
        <v>10</v>
      </c>
      <c r="R30" s="65">
        <f>VLOOKUP($A30,'Return Data'!$B$7:$R$1700,16,0)</f>
        <v>10.440799999999999</v>
      </c>
      <c r="S30" s="67">
        <f t="shared" si="7"/>
        <v>16</v>
      </c>
    </row>
    <row r="31" spans="1:19" x14ac:dyDescent="0.3">
      <c r="A31" s="63" t="s">
        <v>1234</v>
      </c>
      <c r="B31" s="64">
        <f>VLOOKUP($A31,'Return Data'!$B$7:$R$1700,3,0)</f>
        <v>44032</v>
      </c>
      <c r="C31" s="65">
        <f>VLOOKUP($A31,'Return Data'!$B$7:$R$1700,4,0)</f>
        <v>43.35</v>
      </c>
      <c r="D31" s="65">
        <f>VLOOKUP($A31,'Return Data'!$B$7:$R$1700,10,0)</f>
        <v>12.3057</v>
      </c>
      <c r="E31" s="66">
        <f t="shared" si="0"/>
        <v>23</v>
      </c>
      <c r="F31" s="65">
        <f>VLOOKUP($A31,'Return Data'!$B$7:$R$1700,11,0)</f>
        <v>-4.4523000000000001</v>
      </c>
      <c r="G31" s="66">
        <f>RANK(F31,F$8:F$33,0)</f>
        <v>4</v>
      </c>
      <c r="H31" s="65">
        <f>VLOOKUP($A31,'Return Data'!$B$7:$R$1700,12,0)</f>
        <v>3.6337999999999999</v>
      </c>
      <c r="I31" s="66">
        <f>RANK(H31,H$8:H$33,0)</f>
        <v>3</v>
      </c>
      <c r="J31" s="65">
        <f>VLOOKUP($A31,'Return Data'!$B$7:$R$1700,13,0)</f>
        <v>8.375</v>
      </c>
      <c r="K31" s="66">
        <f>RANK(J31,J$8:J$33,0)</f>
        <v>4</v>
      </c>
      <c r="L31" s="65">
        <f>VLOOKUP($A31,'Return Data'!$B$7:$R$1700,17,0)</f>
        <v>-0.54830000000000001</v>
      </c>
      <c r="M31" s="66">
        <f>RANK(L31,L$8:L$33,0)</f>
        <v>9</v>
      </c>
      <c r="N31" s="65">
        <f>VLOOKUP($A31,'Return Data'!$B$7:$R$1700,14,0)</f>
        <v>2.1229</v>
      </c>
      <c r="O31" s="66">
        <f>RANK(N31,N$8:N$33,0)</f>
        <v>5</v>
      </c>
      <c r="P31" s="65">
        <f>VLOOKUP($A31,'Return Data'!$B$7:$R$1700,15,0)</f>
        <v>5.9499000000000004</v>
      </c>
      <c r="Q31" s="66">
        <f>RANK(P31,P$8:P$33,0)</f>
        <v>6</v>
      </c>
      <c r="R31" s="65">
        <f>VLOOKUP($A31,'Return Data'!$B$7:$R$1700,16,0)</f>
        <v>5.8287000000000004</v>
      </c>
      <c r="S31" s="67">
        <f t="shared" si="7"/>
        <v>21</v>
      </c>
    </row>
    <row r="32" spans="1:19" x14ac:dyDescent="0.3">
      <c r="A32" s="63" t="s">
        <v>1236</v>
      </c>
      <c r="B32" s="64">
        <f>VLOOKUP($A32,'Return Data'!$B$7:$R$1700,3,0)</f>
        <v>44032</v>
      </c>
      <c r="C32" s="65">
        <f>VLOOKUP($A32,'Return Data'!$B$7:$R$1700,4,0)</f>
        <v>13.65</v>
      </c>
      <c r="D32" s="65">
        <f>VLOOKUP($A32,'Return Data'!$B$7:$R$1700,10,0)</f>
        <v>17.268000000000001</v>
      </c>
      <c r="E32" s="66">
        <f t="shared" si="0"/>
        <v>5</v>
      </c>
      <c r="F32" s="65"/>
      <c r="G32" s="66"/>
      <c r="H32" s="65"/>
      <c r="I32" s="66"/>
      <c r="J32" s="65"/>
      <c r="K32" s="66"/>
      <c r="L32" s="65"/>
      <c r="M32" s="66"/>
      <c r="N32" s="65"/>
      <c r="O32" s="66"/>
      <c r="P32" s="65"/>
      <c r="Q32" s="66"/>
      <c r="R32" s="65">
        <f>VLOOKUP($A32,'Return Data'!$B$7:$R$1700,16,0)</f>
        <v>36.5</v>
      </c>
      <c r="S32" s="67">
        <f t="shared" si="7"/>
        <v>1</v>
      </c>
    </row>
    <row r="33" spans="1:19" x14ac:dyDescent="0.3">
      <c r="A33" s="63" t="s">
        <v>1238</v>
      </c>
      <c r="B33" s="64">
        <f>VLOOKUP($A33,'Return Data'!$B$7:$R$1700,3,0)</f>
        <v>44032</v>
      </c>
      <c r="C33" s="65">
        <f>VLOOKUP($A33,'Return Data'!$B$7:$R$1700,4,0)</f>
        <v>107.03199533066299</v>
      </c>
      <c r="D33" s="65">
        <f>VLOOKUP($A33,'Return Data'!$B$7:$R$1700,10,0)</f>
        <v>16.328199999999999</v>
      </c>
      <c r="E33" s="66">
        <f t="shared" si="0"/>
        <v>8</v>
      </c>
      <c r="F33" s="65">
        <f>VLOOKUP($A33,'Return Data'!$B$7:$R$1700,11,0)</f>
        <v>-7.2655000000000003</v>
      </c>
      <c r="G33" s="66">
        <f>RANK(F33,F$8:F$33,0)</f>
        <v>8</v>
      </c>
      <c r="H33" s="65">
        <f>VLOOKUP($A33,'Return Data'!$B$7:$R$1700,12,0)</f>
        <v>1.4599</v>
      </c>
      <c r="I33" s="66">
        <f>RANK(H33,H$8:H$33,0)</f>
        <v>6</v>
      </c>
      <c r="J33" s="65">
        <f>VLOOKUP($A33,'Return Data'!$B$7:$R$1700,13,0)</f>
        <v>4.0119999999999996</v>
      </c>
      <c r="K33" s="66">
        <f>RANK(J33,J$8:J$33,0)</f>
        <v>7</v>
      </c>
      <c r="L33" s="65">
        <f>VLOOKUP($A33,'Return Data'!$B$7:$R$1700,17,0)</f>
        <v>-2.2835000000000001</v>
      </c>
      <c r="M33" s="66">
        <f>RANK(L33,L$8:L$33,0)</f>
        <v>13</v>
      </c>
      <c r="N33" s="65">
        <f>VLOOKUP($A33,'Return Data'!$B$7:$R$1700,14,0)</f>
        <v>-1.1457999999999999</v>
      </c>
      <c r="O33" s="66">
        <f>RANK(N33,N$8:N$33,0)</f>
        <v>12</v>
      </c>
      <c r="P33" s="65">
        <f>VLOOKUP($A33,'Return Data'!$B$7:$R$1700,15,0)</f>
        <v>3.1865999999999999</v>
      </c>
      <c r="Q33" s="66">
        <f>RANK(P33,P$8:P$33,0)</f>
        <v>15</v>
      </c>
      <c r="R33" s="65">
        <f>VLOOKUP($A33,'Return Data'!$B$7:$R$1700,16,0)</f>
        <v>15.658200000000001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14.946326923076922</v>
      </c>
      <c r="E35" s="74"/>
      <c r="F35" s="75">
        <f>AVERAGE(F8:F33)</f>
        <v>-9.5283625000000018</v>
      </c>
      <c r="G35" s="74"/>
      <c r="H35" s="75">
        <f>AVERAGE(H8:H33)</f>
        <v>-1.7686583333333334</v>
      </c>
      <c r="I35" s="74"/>
      <c r="J35" s="75">
        <f>AVERAGE(J8:J33)</f>
        <v>1.2910913043478263</v>
      </c>
      <c r="K35" s="74"/>
      <c r="L35" s="75">
        <f>AVERAGE(L8:L33)</f>
        <v>-2.0150956521739123</v>
      </c>
      <c r="M35" s="74"/>
      <c r="N35" s="75">
        <f>AVERAGE(N8:N33)</f>
        <v>-0.74603181818181807</v>
      </c>
      <c r="O35" s="74"/>
      <c r="P35" s="75">
        <f>AVERAGE(P8:P33)</f>
        <v>4.1838142857142859</v>
      </c>
      <c r="Q35" s="74"/>
      <c r="R35" s="75">
        <f>AVERAGE(R8:R33)</f>
        <v>11.643146153846153</v>
      </c>
      <c r="S35" s="76"/>
    </row>
    <row r="36" spans="1:19" x14ac:dyDescent="0.3">
      <c r="A36" s="73" t="s">
        <v>28</v>
      </c>
      <c r="B36" s="74"/>
      <c r="C36" s="74"/>
      <c r="D36" s="75">
        <f>MIN(D8:D33)</f>
        <v>11.364000000000001</v>
      </c>
      <c r="E36" s="74"/>
      <c r="F36" s="75">
        <f>MIN(F8:F33)</f>
        <v>-18.4682</v>
      </c>
      <c r="G36" s="74"/>
      <c r="H36" s="75">
        <f>MIN(H8:H33)</f>
        <v>-11.894500000000001</v>
      </c>
      <c r="I36" s="74"/>
      <c r="J36" s="75">
        <f>MIN(J8:J33)</f>
        <v>-10.1967</v>
      </c>
      <c r="K36" s="74"/>
      <c r="L36" s="75">
        <f>MIN(L8:L33)</f>
        <v>-8.8359000000000005</v>
      </c>
      <c r="M36" s="74"/>
      <c r="N36" s="75">
        <f>MIN(N8:N33)</f>
        <v>-6.7919</v>
      </c>
      <c r="O36" s="74"/>
      <c r="P36" s="75">
        <f>MIN(P8:P33)</f>
        <v>0.25280000000000002</v>
      </c>
      <c r="Q36" s="74"/>
      <c r="R36" s="75">
        <f>MIN(R8:R33)</f>
        <v>-5.3</v>
      </c>
      <c r="S36" s="76"/>
    </row>
    <row r="37" spans="1:19" ht="15" thickBot="1" x14ac:dyDescent="0.35">
      <c r="A37" s="77" t="s">
        <v>29</v>
      </c>
      <c r="B37" s="78"/>
      <c r="C37" s="78"/>
      <c r="D37" s="79">
        <f>MAX(D8:D33)</f>
        <v>21.3185</v>
      </c>
      <c r="E37" s="78"/>
      <c r="F37" s="79">
        <f>MAX(F8:F33)</f>
        <v>2.2326000000000001</v>
      </c>
      <c r="G37" s="78"/>
      <c r="H37" s="79">
        <f>MAX(H8:H33)</f>
        <v>13.9468</v>
      </c>
      <c r="I37" s="78"/>
      <c r="J37" s="79">
        <f>MAX(J8:J33)</f>
        <v>16.508900000000001</v>
      </c>
      <c r="K37" s="78"/>
      <c r="L37" s="79">
        <f>MAX(L8:L33)</f>
        <v>5.3174999999999999</v>
      </c>
      <c r="M37" s="78"/>
      <c r="N37" s="79">
        <f>MAX(N8:N33)</f>
        <v>8.8792000000000009</v>
      </c>
      <c r="O37" s="78"/>
      <c r="P37" s="79">
        <f>MAX(P8:P33)</f>
        <v>7.9764999999999997</v>
      </c>
      <c r="Q37" s="78"/>
      <c r="R37" s="79">
        <f>MAX(R8:R33)</f>
        <v>36.5</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44032</v>
      </c>
      <c r="C8" s="65">
        <f>VLOOKUP($A8,'Return Data'!$B$7:$R$1700,4,0)</f>
        <v>729.15</v>
      </c>
      <c r="D8" s="65">
        <f>VLOOKUP($A8,'Return Data'!$B$7:$R$1700,10,0)</f>
        <v>14.8629</v>
      </c>
      <c r="E8" s="66">
        <f>RANK(D8,D$8:D$41,0)</f>
        <v>15</v>
      </c>
      <c r="F8" s="65">
        <f>VLOOKUP($A8,'Return Data'!$B$7:$R$1700,11,0)</f>
        <v>-12.308</v>
      </c>
      <c r="G8" s="66">
        <f>RANK(F8,F$8:F$41,0)</f>
        <v>27</v>
      </c>
      <c r="H8" s="65">
        <f>VLOOKUP($A8,'Return Data'!$B$7:$R$1700,12,0)</f>
        <v>-4.8356000000000003</v>
      </c>
      <c r="I8" s="66">
        <f>RANK(H8,H$8:H$41,0)</f>
        <v>18</v>
      </c>
      <c r="J8" s="65">
        <f>VLOOKUP($A8,'Return Data'!$B$7:$R$1700,13,0)</f>
        <v>-2.4209000000000001</v>
      </c>
      <c r="K8" s="66">
        <f>RANK(J8,J$8:J$41,0)</f>
        <v>21</v>
      </c>
      <c r="L8" s="65">
        <f>VLOOKUP($A8,'Return Data'!$B$7:$R$1700,17,0)</f>
        <v>0.32069999999999999</v>
      </c>
      <c r="M8" s="66">
        <f>RANK(L8,L$8:L$41,0)</f>
        <v>15</v>
      </c>
      <c r="N8" s="65">
        <f>VLOOKUP($A8,'Return Data'!$B$7:$R$1700,14,0)</f>
        <v>1.1580999999999999</v>
      </c>
      <c r="O8" s="66">
        <f>RANK(N8,N$8:N$41,0)</f>
        <v>15</v>
      </c>
      <c r="P8" s="65">
        <f>VLOOKUP($A8,'Return Data'!$B$7:$R$1700,15,0)</f>
        <v>7.2469000000000001</v>
      </c>
      <c r="Q8" s="66">
        <f>RANK(P8,P$8:P$41,0)</f>
        <v>7</v>
      </c>
      <c r="R8" s="65">
        <f>VLOOKUP($A8,'Return Data'!$B$7:$R$1700,16,0)</f>
        <v>13.585699999999999</v>
      </c>
      <c r="S8" s="67">
        <f>RANK(R8,R$8:R$41,0)</f>
        <v>7</v>
      </c>
    </row>
    <row r="9" spans="1:20" x14ac:dyDescent="0.3">
      <c r="A9" s="63" t="s">
        <v>1303</v>
      </c>
      <c r="B9" s="64">
        <f>VLOOKUP($A9,'Return Data'!$B$7:$R$1700,3,0)</f>
        <v>44032</v>
      </c>
      <c r="C9" s="65">
        <f>VLOOKUP($A9,'Return Data'!$B$7:$R$1700,4,0)</f>
        <v>12.46</v>
      </c>
      <c r="D9" s="65">
        <f>VLOOKUP($A9,'Return Data'!$B$7:$R$1700,10,0)</f>
        <v>11.449</v>
      </c>
      <c r="E9" s="66">
        <f t="shared" ref="E9:E41" si="0">RANK(D9,D$8:D$41,0)</f>
        <v>30</v>
      </c>
      <c r="F9" s="65">
        <f>VLOOKUP($A9,'Return Data'!$B$7:$R$1700,11,0)</f>
        <v>-6.2453000000000003</v>
      </c>
      <c r="G9" s="66">
        <f t="shared" ref="G9:G41" si="1">RANK(F9,F$8:F$41,0)</f>
        <v>6</v>
      </c>
      <c r="H9" s="65">
        <f>VLOOKUP($A9,'Return Data'!$B$7:$R$1700,12,0)</f>
        <v>-3.7094</v>
      </c>
      <c r="I9" s="66">
        <f t="shared" ref="I9:I41" si="2">RANK(H9,H$8:H$41,0)</f>
        <v>12</v>
      </c>
      <c r="J9" s="65">
        <f>VLOOKUP($A9,'Return Data'!$B$7:$R$1700,13,0)</f>
        <v>5.1477000000000004</v>
      </c>
      <c r="K9" s="66">
        <f t="shared" ref="K9:K41" si="3">RANK(J9,J$8:J$41,0)</f>
        <v>7</v>
      </c>
      <c r="L9" s="65">
        <f>VLOOKUP($A9,'Return Data'!$B$7:$R$1700,17,0)</f>
        <v>4.4024000000000001</v>
      </c>
      <c r="M9" s="66">
        <f t="shared" ref="M9:M41" si="4">RANK(L9,L$8:L$41,0)</f>
        <v>5</v>
      </c>
      <c r="N9" s="65"/>
      <c r="O9" s="66"/>
      <c r="P9" s="65"/>
      <c r="Q9" s="66"/>
      <c r="R9" s="65">
        <f>VLOOKUP($A9,'Return Data'!$B$7:$R$1700,16,0)</f>
        <v>8.5729000000000006</v>
      </c>
      <c r="S9" s="67">
        <f t="shared" ref="S9:S41" si="5">RANK(R9,R$8:R$41,0)</f>
        <v>24</v>
      </c>
    </row>
    <row r="10" spans="1:20" x14ac:dyDescent="0.3">
      <c r="A10" s="63" t="s">
        <v>1306</v>
      </c>
      <c r="B10" s="64">
        <f>VLOOKUP($A10,'Return Data'!$B$7:$R$1700,3,0)</f>
        <v>44032</v>
      </c>
      <c r="C10" s="65">
        <f>VLOOKUP($A10,'Return Data'!$B$7:$R$1700,4,0)</f>
        <v>100.12</v>
      </c>
      <c r="D10" s="65">
        <f>VLOOKUP($A10,'Return Data'!$B$7:$R$1700,10,0)</f>
        <v>14.553800000000001</v>
      </c>
      <c r="E10" s="66">
        <f t="shared" si="0"/>
        <v>17</v>
      </c>
      <c r="F10" s="65">
        <f>VLOOKUP($A10,'Return Data'!$B$7:$R$1700,11,0)</f>
        <v>-7.7744999999999997</v>
      </c>
      <c r="G10" s="66">
        <f t="shared" si="1"/>
        <v>11</v>
      </c>
      <c r="H10" s="65">
        <f>VLOOKUP($A10,'Return Data'!$B$7:$R$1700,12,0)</f>
        <v>-3.2844000000000002</v>
      </c>
      <c r="I10" s="66">
        <f t="shared" si="2"/>
        <v>10</v>
      </c>
      <c r="J10" s="65">
        <f>VLOOKUP($A10,'Return Data'!$B$7:$R$1700,13,0)</f>
        <v>-1.4178999999999999</v>
      </c>
      <c r="K10" s="66">
        <f t="shared" si="3"/>
        <v>19</v>
      </c>
      <c r="L10" s="65">
        <f>VLOOKUP($A10,'Return Data'!$B$7:$R$1700,17,0)</f>
        <v>-0.60289999999999999</v>
      </c>
      <c r="M10" s="66">
        <f t="shared" si="4"/>
        <v>16</v>
      </c>
      <c r="N10" s="65">
        <f>VLOOKUP($A10,'Return Data'!$B$7:$R$1700,14,0)</f>
        <v>0.4768</v>
      </c>
      <c r="O10" s="66">
        <f t="shared" ref="O10:O41" si="6">RANK(N10,N$8:N$41,0)</f>
        <v>20</v>
      </c>
      <c r="P10" s="65">
        <f>VLOOKUP($A10,'Return Data'!$B$7:$R$1700,15,0)</f>
        <v>3.8601000000000001</v>
      </c>
      <c r="Q10" s="66">
        <f t="shared" ref="Q10:Q41" si="7">RANK(P10,P$8:P$41,0)</f>
        <v>22</v>
      </c>
      <c r="R10" s="65">
        <f>VLOOKUP($A10,'Return Data'!$B$7:$R$1700,16,0)</f>
        <v>9.4638000000000009</v>
      </c>
      <c r="S10" s="67">
        <f t="shared" si="5"/>
        <v>21</v>
      </c>
    </row>
    <row r="11" spans="1:20" x14ac:dyDescent="0.3">
      <c r="A11" s="63" t="s">
        <v>1308</v>
      </c>
      <c r="B11" s="64">
        <f>VLOOKUP($A11,'Return Data'!$B$7:$R$1700,3,0)</f>
        <v>44032</v>
      </c>
      <c r="C11" s="65">
        <f>VLOOKUP($A11,'Return Data'!$B$7:$R$1700,4,0)</f>
        <v>50.115000000000002</v>
      </c>
      <c r="D11" s="65">
        <f>VLOOKUP($A11,'Return Data'!$B$7:$R$1700,10,0)</f>
        <v>12.3604</v>
      </c>
      <c r="E11" s="66">
        <f t="shared" si="0"/>
        <v>25</v>
      </c>
      <c r="F11" s="65">
        <f>VLOOKUP($A11,'Return Data'!$B$7:$R$1700,11,0)</f>
        <v>-13.2027</v>
      </c>
      <c r="G11" s="66">
        <f t="shared" si="1"/>
        <v>28</v>
      </c>
      <c r="H11" s="65">
        <f>VLOOKUP($A11,'Return Data'!$B$7:$R$1700,12,0)</f>
        <v>-5.2843</v>
      </c>
      <c r="I11" s="66">
        <f t="shared" si="2"/>
        <v>21</v>
      </c>
      <c r="J11" s="65">
        <f>VLOOKUP($A11,'Return Data'!$B$7:$R$1700,13,0)</f>
        <v>-0.59699999999999998</v>
      </c>
      <c r="K11" s="66">
        <f t="shared" si="3"/>
        <v>16</v>
      </c>
      <c r="L11" s="65">
        <f>VLOOKUP($A11,'Return Data'!$B$7:$R$1700,17,0)</f>
        <v>1.1979</v>
      </c>
      <c r="M11" s="66">
        <f t="shared" si="4"/>
        <v>11</v>
      </c>
      <c r="N11" s="65">
        <f>VLOOKUP($A11,'Return Data'!$B$7:$R$1700,14,0)</f>
        <v>1.1128</v>
      </c>
      <c r="O11" s="66">
        <f t="shared" si="6"/>
        <v>18</v>
      </c>
      <c r="P11" s="65">
        <f>VLOOKUP($A11,'Return Data'!$B$7:$R$1700,15,0)</f>
        <v>5.61</v>
      </c>
      <c r="Q11" s="66">
        <f t="shared" si="7"/>
        <v>15</v>
      </c>
      <c r="R11" s="65">
        <f>VLOOKUP($A11,'Return Data'!$B$7:$R$1700,16,0)</f>
        <v>12.322900000000001</v>
      </c>
      <c r="S11" s="67">
        <f t="shared" si="5"/>
        <v>10</v>
      </c>
    </row>
    <row r="12" spans="1:20" x14ac:dyDescent="0.3">
      <c r="A12" s="63" t="s">
        <v>1310</v>
      </c>
      <c r="B12" s="64">
        <f>VLOOKUP($A12,'Return Data'!$B$7:$R$1700,3,0)</f>
        <v>44032</v>
      </c>
      <c r="C12" s="65">
        <f>VLOOKUP($A12,'Return Data'!$B$7:$R$1700,4,0)</f>
        <v>145.84</v>
      </c>
      <c r="D12" s="65">
        <f>VLOOKUP($A12,'Return Data'!$B$7:$R$1700,10,0)</f>
        <v>14.807499999999999</v>
      </c>
      <c r="E12" s="66">
        <f t="shared" si="0"/>
        <v>16</v>
      </c>
      <c r="F12" s="65">
        <f>VLOOKUP($A12,'Return Data'!$B$7:$R$1700,11,0)</f>
        <v>-3.6151</v>
      </c>
      <c r="G12" s="66">
        <f t="shared" si="1"/>
        <v>4</v>
      </c>
      <c r="H12" s="65">
        <f>VLOOKUP($A12,'Return Data'!$B$7:$R$1700,12,0)</f>
        <v>2.1646000000000001</v>
      </c>
      <c r="I12" s="66">
        <f t="shared" si="2"/>
        <v>4</v>
      </c>
      <c r="J12" s="65">
        <f>VLOOKUP($A12,'Return Data'!$B$7:$R$1700,13,0)</f>
        <v>6.5225</v>
      </c>
      <c r="K12" s="66">
        <f t="shared" si="3"/>
        <v>5</v>
      </c>
      <c r="L12" s="65">
        <f>VLOOKUP($A12,'Return Data'!$B$7:$R$1700,17,0)</f>
        <v>5.1165000000000003</v>
      </c>
      <c r="M12" s="66">
        <f t="shared" si="4"/>
        <v>4</v>
      </c>
      <c r="N12" s="65">
        <f>VLOOKUP($A12,'Return Data'!$B$7:$R$1700,14,0)</f>
        <v>7.4671000000000003</v>
      </c>
      <c r="O12" s="66">
        <f t="shared" si="6"/>
        <v>2</v>
      </c>
      <c r="P12" s="65">
        <f>VLOOKUP($A12,'Return Data'!$B$7:$R$1700,15,0)</f>
        <v>7.5202999999999998</v>
      </c>
      <c r="Q12" s="66">
        <f t="shared" si="7"/>
        <v>5</v>
      </c>
      <c r="R12" s="65">
        <f>VLOOKUP($A12,'Return Data'!$B$7:$R$1700,16,0)</f>
        <v>11.536899999999999</v>
      </c>
      <c r="S12" s="67">
        <f t="shared" si="5"/>
        <v>14</v>
      </c>
    </row>
    <row r="13" spans="1:20" x14ac:dyDescent="0.3">
      <c r="A13" s="63" t="s">
        <v>1312</v>
      </c>
      <c r="B13" s="64">
        <f>VLOOKUP($A13,'Return Data'!$B$7:$R$1700,3,0)</f>
        <v>44032</v>
      </c>
      <c r="C13" s="65">
        <f>VLOOKUP($A13,'Return Data'!$B$7:$R$1700,4,0)</f>
        <v>116.17832529885401</v>
      </c>
      <c r="D13" s="65">
        <f>VLOOKUP($A13,'Return Data'!$B$7:$R$1700,10,0)</f>
        <v>14.0715</v>
      </c>
      <c r="E13" s="66">
        <f t="shared" si="0"/>
        <v>19</v>
      </c>
      <c r="F13" s="65">
        <f>VLOOKUP($A13,'Return Data'!$B$7:$R$1700,11,0)</f>
        <v>-9.9257000000000009</v>
      </c>
      <c r="G13" s="66">
        <f t="shared" si="1"/>
        <v>18</v>
      </c>
      <c r="H13" s="65">
        <f>VLOOKUP($A13,'Return Data'!$B$7:$R$1700,12,0)</f>
        <v>-5.117</v>
      </c>
      <c r="I13" s="66">
        <f t="shared" si="2"/>
        <v>20</v>
      </c>
      <c r="J13" s="65">
        <f>VLOOKUP($A13,'Return Data'!$B$7:$R$1700,13,0)</f>
        <v>3.7572000000000001</v>
      </c>
      <c r="K13" s="66">
        <f t="shared" si="3"/>
        <v>11</v>
      </c>
      <c r="L13" s="65">
        <f>VLOOKUP($A13,'Return Data'!$B$7:$R$1700,17,0)</f>
        <v>2.7185000000000001</v>
      </c>
      <c r="M13" s="66">
        <f t="shared" si="4"/>
        <v>8</v>
      </c>
      <c r="N13" s="65">
        <f>VLOOKUP($A13,'Return Data'!$B$7:$R$1700,14,0)</f>
        <v>4.2061000000000002</v>
      </c>
      <c r="O13" s="66">
        <f t="shared" si="6"/>
        <v>6</v>
      </c>
      <c r="P13" s="65">
        <f>VLOOKUP($A13,'Return Data'!$B$7:$R$1700,15,0)</f>
        <v>6.9951999999999996</v>
      </c>
      <c r="Q13" s="66">
        <f t="shared" si="7"/>
        <v>8</v>
      </c>
      <c r="R13" s="65">
        <f>VLOOKUP($A13,'Return Data'!$B$7:$R$1700,16,0)</f>
        <v>11.615500000000001</v>
      </c>
      <c r="S13" s="67">
        <f t="shared" si="5"/>
        <v>13</v>
      </c>
    </row>
    <row r="14" spans="1:20" x14ac:dyDescent="0.3">
      <c r="A14" s="63" t="s">
        <v>1314</v>
      </c>
      <c r="B14" s="64">
        <f>VLOOKUP($A14,'Return Data'!$B$7:$R$1700,3,0)</f>
        <v>44032</v>
      </c>
      <c r="C14" s="65">
        <f>VLOOKUP($A14,'Return Data'!$B$7:$R$1700,4,0)</f>
        <v>14.448</v>
      </c>
      <c r="D14" s="65">
        <f>VLOOKUP($A14,'Return Data'!$B$7:$R$1700,10,0)</f>
        <v>13.9702</v>
      </c>
      <c r="E14" s="66">
        <f t="shared" si="0"/>
        <v>22</v>
      </c>
      <c r="F14" s="65">
        <f>VLOOKUP($A14,'Return Data'!$B$7:$R$1700,11,0)</f>
        <v>-10.924799999999999</v>
      </c>
      <c r="G14" s="66">
        <f t="shared" si="1"/>
        <v>23</v>
      </c>
      <c r="H14" s="65">
        <f>VLOOKUP($A14,'Return Data'!$B$7:$R$1700,12,0)</f>
        <v>-6.2731000000000003</v>
      </c>
      <c r="I14" s="66">
        <f t="shared" si="2"/>
        <v>24</v>
      </c>
      <c r="J14" s="65">
        <f>VLOOKUP($A14,'Return Data'!$B$7:$R$1700,13,0)</f>
        <v>-3.2219000000000002</v>
      </c>
      <c r="K14" s="66">
        <f t="shared" si="3"/>
        <v>23</v>
      </c>
      <c r="L14" s="65">
        <f>VLOOKUP($A14,'Return Data'!$B$7:$R$1700,17,0)</f>
        <v>-1.5495000000000001</v>
      </c>
      <c r="M14" s="66">
        <f t="shared" si="4"/>
        <v>19</v>
      </c>
      <c r="N14" s="65">
        <f>VLOOKUP($A14,'Return Data'!$B$7:$R$1700,14,0)</f>
        <v>3.8302</v>
      </c>
      <c r="O14" s="66">
        <f t="shared" si="6"/>
        <v>9</v>
      </c>
      <c r="P14" s="65">
        <f>VLOOKUP($A14,'Return Data'!$B$7:$R$1700,15,0)</f>
        <v>6.4912999999999998</v>
      </c>
      <c r="Q14" s="66">
        <f t="shared" si="7"/>
        <v>13</v>
      </c>
      <c r="R14" s="65">
        <f>VLOOKUP($A14,'Return Data'!$B$7:$R$1700,16,0)</f>
        <v>6.9676999999999998</v>
      </c>
      <c r="S14" s="67">
        <f t="shared" si="5"/>
        <v>27</v>
      </c>
    </row>
    <row r="15" spans="1:20" x14ac:dyDescent="0.3">
      <c r="A15" s="63" t="s">
        <v>1316</v>
      </c>
      <c r="B15" s="64">
        <f>VLOOKUP($A15,'Return Data'!$B$7:$R$1700,3,0)</f>
        <v>44032</v>
      </c>
      <c r="C15" s="65">
        <f>VLOOKUP($A15,'Return Data'!$B$7:$R$1700,4,0)</f>
        <v>10.2858</v>
      </c>
      <c r="D15" s="65">
        <f>VLOOKUP($A15,'Return Data'!$B$7:$R$1700,10,0)</f>
        <v>15.4618</v>
      </c>
      <c r="E15" s="66">
        <f t="shared" si="0"/>
        <v>13</v>
      </c>
      <c r="F15" s="65">
        <f>VLOOKUP($A15,'Return Data'!$B$7:$R$1700,11,0)</f>
        <v>-11.7455</v>
      </c>
      <c r="G15" s="66">
        <f t="shared" si="1"/>
        <v>25</v>
      </c>
      <c r="H15" s="65">
        <f>VLOOKUP($A15,'Return Data'!$B$7:$R$1700,12,0)</f>
        <v>-6.5692000000000004</v>
      </c>
      <c r="I15" s="66">
        <f t="shared" si="2"/>
        <v>25</v>
      </c>
      <c r="J15" s="65">
        <f>VLOOKUP($A15,'Return Data'!$B$7:$R$1700,13,0)</f>
        <v>-3.2707999999999999</v>
      </c>
      <c r="K15" s="66">
        <f t="shared" si="3"/>
        <v>24</v>
      </c>
      <c r="L15" s="65"/>
      <c r="M15" s="66"/>
      <c r="N15" s="65"/>
      <c r="O15" s="66"/>
      <c r="P15" s="65"/>
      <c r="Q15" s="66"/>
      <c r="R15" s="65">
        <f>VLOOKUP($A15,'Return Data'!$B$7:$R$1700,16,0)</f>
        <v>1.3957999999999999</v>
      </c>
      <c r="S15" s="67">
        <f t="shared" si="5"/>
        <v>32</v>
      </c>
    </row>
    <row r="16" spans="1:20" x14ac:dyDescent="0.3">
      <c r="A16" s="63" t="s">
        <v>1319</v>
      </c>
      <c r="B16" s="64">
        <f>VLOOKUP($A16,'Return Data'!$B$7:$R$1700,3,0)</f>
        <v>44032</v>
      </c>
      <c r="C16" s="65">
        <f>VLOOKUP($A16,'Return Data'!$B$7:$R$1700,4,0)</f>
        <v>571.16279999999995</v>
      </c>
      <c r="D16" s="65">
        <f>VLOOKUP($A16,'Return Data'!$B$7:$R$1700,10,0)</f>
        <v>16.141200000000001</v>
      </c>
      <c r="E16" s="66">
        <f t="shared" si="0"/>
        <v>9</v>
      </c>
      <c r="F16" s="65">
        <f>VLOOKUP($A16,'Return Data'!$B$7:$R$1700,11,0)</f>
        <v>-11.053599999999999</v>
      </c>
      <c r="G16" s="66">
        <f t="shared" si="1"/>
        <v>24</v>
      </c>
      <c r="H16" s="65">
        <f>VLOOKUP($A16,'Return Data'!$B$7:$R$1700,12,0)</f>
        <v>-6.5892999999999997</v>
      </c>
      <c r="I16" s="66">
        <f t="shared" si="2"/>
        <v>26</v>
      </c>
      <c r="J16" s="65">
        <f>VLOOKUP($A16,'Return Data'!$B$7:$R$1700,13,0)</f>
        <v>-5.4532999999999996</v>
      </c>
      <c r="K16" s="66">
        <f t="shared" si="3"/>
        <v>28</v>
      </c>
      <c r="L16" s="65">
        <f>VLOOKUP($A16,'Return Data'!$B$7:$R$1700,17,0)</f>
        <v>-2.8281000000000001</v>
      </c>
      <c r="M16" s="66">
        <f t="shared" si="4"/>
        <v>25</v>
      </c>
      <c r="N16" s="65">
        <f>VLOOKUP($A16,'Return Data'!$B$7:$R$1700,14,0)</f>
        <v>-0.59560000000000002</v>
      </c>
      <c r="O16" s="66">
        <f t="shared" si="6"/>
        <v>24</v>
      </c>
      <c r="P16" s="65">
        <f>VLOOKUP($A16,'Return Data'!$B$7:$R$1700,15,0)</f>
        <v>4.0401999999999996</v>
      </c>
      <c r="Q16" s="66">
        <f t="shared" si="7"/>
        <v>21</v>
      </c>
      <c r="R16" s="65">
        <f>VLOOKUP($A16,'Return Data'!$B$7:$R$1700,16,0)</f>
        <v>11.342599999999999</v>
      </c>
      <c r="S16" s="67">
        <f t="shared" si="5"/>
        <v>15</v>
      </c>
    </row>
    <row r="17" spans="1:19" x14ac:dyDescent="0.3">
      <c r="A17" s="63" t="s">
        <v>1321</v>
      </c>
      <c r="B17" s="64">
        <f>VLOOKUP($A17,'Return Data'!$B$7:$R$1700,3,0)</f>
        <v>44032</v>
      </c>
      <c r="C17" s="65">
        <f>VLOOKUP($A17,'Return Data'!$B$7:$R$1700,4,0)</f>
        <v>589.23599999999999</v>
      </c>
      <c r="D17" s="65">
        <f>VLOOKUP($A17,'Return Data'!$B$7:$R$1700,10,0)</f>
        <v>10.750299999999999</v>
      </c>
      <c r="E17" s="66">
        <f t="shared" si="0"/>
        <v>31</v>
      </c>
      <c r="F17" s="65">
        <f>VLOOKUP($A17,'Return Data'!$B$7:$R$1700,11,0)</f>
        <v>-17.071899999999999</v>
      </c>
      <c r="G17" s="66">
        <f t="shared" si="1"/>
        <v>33</v>
      </c>
      <c r="H17" s="65">
        <f>VLOOKUP($A17,'Return Data'!$B$7:$R$1700,12,0)</f>
        <v>-13.3116</v>
      </c>
      <c r="I17" s="66">
        <f t="shared" si="2"/>
        <v>33</v>
      </c>
      <c r="J17" s="65">
        <f>VLOOKUP($A17,'Return Data'!$B$7:$R$1700,13,0)</f>
        <v>-15.9384</v>
      </c>
      <c r="K17" s="66">
        <f t="shared" si="3"/>
        <v>32</v>
      </c>
      <c r="L17" s="65">
        <f>VLOOKUP($A17,'Return Data'!$B$7:$R$1700,17,0)</f>
        <v>-2.6006</v>
      </c>
      <c r="M17" s="66">
        <f t="shared" si="4"/>
        <v>24</v>
      </c>
      <c r="N17" s="65">
        <f>VLOOKUP($A17,'Return Data'!$B$7:$R$1700,14,0)</f>
        <v>-1.4320999999999999</v>
      </c>
      <c r="O17" s="66">
        <f t="shared" si="6"/>
        <v>26</v>
      </c>
      <c r="P17" s="65">
        <f>VLOOKUP($A17,'Return Data'!$B$7:$R$1700,15,0)</f>
        <v>3.7509000000000001</v>
      </c>
      <c r="Q17" s="66">
        <f t="shared" si="7"/>
        <v>23</v>
      </c>
      <c r="R17" s="65">
        <f>VLOOKUP($A17,'Return Data'!$B$7:$R$1700,16,0)</f>
        <v>9.6662999999999997</v>
      </c>
      <c r="S17" s="67">
        <f t="shared" si="5"/>
        <v>20</v>
      </c>
    </row>
    <row r="18" spans="1:19" x14ac:dyDescent="0.3">
      <c r="A18" s="63" t="s">
        <v>1323</v>
      </c>
      <c r="B18" s="64">
        <f>VLOOKUP($A18,'Return Data'!$B$7:$R$1700,3,0)</f>
        <v>44032</v>
      </c>
      <c r="C18" s="65">
        <f>VLOOKUP($A18,'Return Data'!$B$7:$R$1700,4,0)</f>
        <v>84.808499999999995</v>
      </c>
      <c r="D18" s="65">
        <f>VLOOKUP($A18,'Return Data'!$B$7:$R$1700,10,0)</f>
        <v>16.202500000000001</v>
      </c>
      <c r="E18" s="66">
        <f t="shared" si="0"/>
        <v>8</v>
      </c>
      <c r="F18" s="65">
        <f>VLOOKUP($A18,'Return Data'!$B$7:$R$1700,11,0)</f>
        <v>-10.3939</v>
      </c>
      <c r="G18" s="66">
        <f t="shared" si="1"/>
        <v>21</v>
      </c>
      <c r="H18" s="65">
        <f>VLOOKUP($A18,'Return Data'!$B$7:$R$1700,12,0)</f>
        <v>-2.9026999999999998</v>
      </c>
      <c r="I18" s="66">
        <f t="shared" si="2"/>
        <v>8</v>
      </c>
      <c r="J18" s="65">
        <f>VLOOKUP($A18,'Return Data'!$B$7:$R$1700,13,0)</f>
        <v>-2.0076000000000001</v>
      </c>
      <c r="K18" s="66">
        <f t="shared" si="3"/>
        <v>20</v>
      </c>
      <c r="L18" s="65">
        <f>VLOOKUP($A18,'Return Data'!$B$7:$R$1700,17,0)</f>
        <v>-3.0676000000000001</v>
      </c>
      <c r="M18" s="66">
        <f t="shared" si="4"/>
        <v>26</v>
      </c>
      <c r="N18" s="65">
        <f>VLOOKUP($A18,'Return Data'!$B$7:$R$1700,14,0)</f>
        <v>-0.49590000000000001</v>
      </c>
      <c r="O18" s="66">
        <f t="shared" si="6"/>
        <v>23</v>
      </c>
      <c r="P18" s="65">
        <f>VLOOKUP($A18,'Return Data'!$B$7:$R$1700,15,0)</f>
        <v>4.4641000000000002</v>
      </c>
      <c r="Q18" s="66">
        <f t="shared" si="7"/>
        <v>18</v>
      </c>
      <c r="R18" s="65">
        <f>VLOOKUP($A18,'Return Data'!$B$7:$R$1700,16,0)</f>
        <v>11.1112</v>
      </c>
      <c r="S18" s="67">
        <f t="shared" si="5"/>
        <v>17</v>
      </c>
    </row>
    <row r="19" spans="1:19" x14ac:dyDescent="0.3">
      <c r="A19" s="63" t="s">
        <v>1325</v>
      </c>
      <c r="B19" s="64">
        <f>VLOOKUP($A19,'Return Data'!$B$7:$R$1700,3,0)</f>
        <v>44032</v>
      </c>
      <c r="C19" s="65">
        <f>VLOOKUP($A19,'Return Data'!$B$7:$R$1700,4,0)</f>
        <v>274.29000000000002</v>
      </c>
      <c r="D19" s="65">
        <f>VLOOKUP($A19,'Return Data'!$B$7:$R$1700,10,0)</f>
        <v>11.854699999999999</v>
      </c>
      <c r="E19" s="66">
        <f t="shared" si="0"/>
        <v>28</v>
      </c>
      <c r="F19" s="65">
        <f>VLOOKUP($A19,'Return Data'!$B$7:$R$1700,11,0)</f>
        <v>-15.727499999999999</v>
      </c>
      <c r="G19" s="66">
        <f t="shared" si="1"/>
        <v>31</v>
      </c>
      <c r="H19" s="65">
        <f>VLOOKUP($A19,'Return Data'!$B$7:$R$1700,12,0)</f>
        <v>-10.021699999999999</v>
      </c>
      <c r="I19" s="66">
        <f t="shared" si="2"/>
        <v>31</v>
      </c>
      <c r="J19" s="65">
        <f>VLOOKUP($A19,'Return Data'!$B$7:$R$1700,13,0)</f>
        <v>-9.6868999999999996</v>
      </c>
      <c r="K19" s="66">
        <f t="shared" si="3"/>
        <v>31</v>
      </c>
      <c r="L19" s="65">
        <f>VLOOKUP($A19,'Return Data'!$B$7:$R$1700,17,0)</f>
        <v>-2.2532999999999999</v>
      </c>
      <c r="M19" s="66">
        <f t="shared" si="4"/>
        <v>21</v>
      </c>
      <c r="N19" s="65">
        <f>VLOOKUP($A19,'Return Data'!$B$7:$R$1700,14,0)</f>
        <v>0.33610000000000001</v>
      </c>
      <c r="O19" s="66">
        <f t="shared" si="6"/>
        <v>22</v>
      </c>
      <c r="P19" s="65">
        <f>VLOOKUP($A19,'Return Data'!$B$7:$R$1700,15,0)</f>
        <v>5.2939999999999996</v>
      </c>
      <c r="Q19" s="66">
        <f t="shared" si="7"/>
        <v>16</v>
      </c>
      <c r="R19" s="65">
        <f>VLOOKUP($A19,'Return Data'!$B$7:$R$1700,16,0)</f>
        <v>11.2211</v>
      </c>
      <c r="S19" s="67">
        <f t="shared" si="5"/>
        <v>16</v>
      </c>
    </row>
    <row r="20" spans="1:19" x14ac:dyDescent="0.3">
      <c r="A20" s="63" t="s">
        <v>1327</v>
      </c>
      <c r="B20" s="64">
        <f>VLOOKUP($A20,'Return Data'!$B$7:$R$1700,3,0)</f>
        <v>44032</v>
      </c>
      <c r="C20" s="65">
        <f>VLOOKUP($A20,'Return Data'!$B$7:$R$1700,4,0)</f>
        <v>22.39</v>
      </c>
      <c r="D20" s="65">
        <f>VLOOKUP($A20,'Return Data'!$B$7:$R$1700,10,0)</f>
        <v>13.944000000000001</v>
      </c>
      <c r="E20" s="66">
        <f t="shared" si="0"/>
        <v>23</v>
      </c>
      <c r="F20" s="65">
        <f>VLOOKUP($A20,'Return Data'!$B$7:$R$1700,11,0)</f>
        <v>-8.0869999999999997</v>
      </c>
      <c r="G20" s="66">
        <f t="shared" si="1"/>
        <v>13</v>
      </c>
      <c r="H20" s="65">
        <f>VLOOKUP($A20,'Return Data'!$B$7:$R$1700,12,0)</f>
        <v>-4.5609999999999999</v>
      </c>
      <c r="I20" s="66">
        <f t="shared" si="2"/>
        <v>17</v>
      </c>
      <c r="J20" s="65">
        <f>VLOOKUP($A20,'Return Data'!$B$7:$R$1700,13,0)</f>
        <v>3.8978999999999999</v>
      </c>
      <c r="K20" s="66">
        <f t="shared" si="3"/>
        <v>9</v>
      </c>
      <c r="L20" s="65">
        <f>VLOOKUP($A20,'Return Data'!$B$7:$R$1700,17,0)</f>
        <v>1.1801999999999999</v>
      </c>
      <c r="M20" s="66">
        <f t="shared" si="4"/>
        <v>12</v>
      </c>
      <c r="N20" s="65">
        <f>VLOOKUP($A20,'Return Data'!$B$7:$R$1700,14,0)</f>
        <v>3.0308000000000002</v>
      </c>
      <c r="O20" s="66">
        <f t="shared" si="6"/>
        <v>12</v>
      </c>
      <c r="P20" s="65">
        <f>VLOOKUP($A20,'Return Data'!$B$7:$R$1700,15,0)</f>
        <v>5.1302000000000003</v>
      </c>
      <c r="Q20" s="66">
        <f t="shared" si="7"/>
        <v>17</v>
      </c>
      <c r="R20" s="65">
        <f>VLOOKUP($A20,'Return Data'!$B$7:$R$1700,16,0)</f>
        <v>13.6076</v>
      </c>
      <c r="S20" s="67">
        <f t="shared" si="5"/>
        <v>6</v>
      </c>
    </row>
    <row r="21" spans="1:19" x14ac:dyDescent="0.3">
      <c r="A21" s="63" t="s">
        <v>1328</v>
      </c>
      <c r="B21" s="64">
        <f>VLOOKUP($A21,'Return Data'!$B$7:$R$1700,3,0)</f>
        <v>44032</v>
      </c>
      <c r="C21" s="65">
        <f>VLOOKUP($A21,'Return Data'!$B$7:$R$1700,4,0)</f>
        <v>89.17</v>
      </c>
      <c r="D21" s="65">
        <f>VLOOKUP($A21,'Return Data'!$B$7:$R$1700,10,0)</f>
        <v>9.7072000000000003</v>
      </c>
      <c r="E21" s="66">
        <f t="shared" si="0"/>
        <v>32</v>
      </c>
      <c r="F21" s="65">
        <f>VLOOKUP($A21,'Return Data'!$B$7:$R$1700,11,0)</f>
        <v>-13.8787</v>
      </c>
      <c r="G21" s="66">
        <f t="shared" si="1"/>
        <v>30</v>
      </c>
      <c r="H21" s="65">
        <f>VLOOKUP($A21,'Return Data'!$B$7:$R$1700,12,0)</f>
        <v>-9.9929000000000006</v>
      </c>
      <c r="I21" s="66">
        <f t="shared" si="2"/>
        <v>30</v>
      </c>
      <c r="J21" s="65">
        <f>VLOOKUP($A21,'Return Data'!$B$7:$R$1700,13,0)</f>
        <v>-4.0564</v>
      </c>
      <c r="K21" s="66">
        <f t="shared" si="3"/>
        <v>27</v>
      </c>
      <c r="L21" s="65">
        <f>VLOOKUP($A21,'Return Data'!$B$7:$R$1700,17,0)</f>
        <v>-4.2828999999999997</v>
      </c>
      <c r="M21" s="66">
        <f t="shared" si="4"/>
        <v>27</v>
      </c>
      <c r="N21" s="65">
        <f>VLOOKUP($A21,'Return Data'!$B$7:$R$1700,14,0)</f>
        <v>-0.71830000000000005</v>
      </c>
      <c r="O21" s="66">
        <f t="shared" si="6"/>
        <v>25</v>
      </c>
      <c r="P21" s="65">
        <f>VLOOKUP($A21,'Return Data'!$B$7:$R$1700,15,0)</f>
        <v>3.0354000000000001</v>
      </c>
      <c r="Q21" s="66">
        <f t="shared" si="7"/>
        <v>25</v>
      </c>
      <c r="R21" s="65">
        <f>VLOOKUP($A21,'Return Data'!$B$7:$R$1700,16,0)</f>
        <v>11.0358</v>
      </c>
      <c r="S21" s="67">
        <f t="shared" si="5"/>
        <v>18</v>
      </c>
    </row>
    <row r="22" spans="1:19" x14ac:dyDescent="0.3">
      <c r="A22" s="63" t="s">
        <v>1332</v>
      </c>
      <c r="B22" s="64">
        <f>VLOOKUP($A22,'Return Data'!$B$7:$R$1700,3,0)</f>
        <v>44032</v>
      </c>
      <c r="C22" s="65">
        <f>VLOOKUP($A22,'Return Data'!$B$7:$R$1700,4,0)</f>
        <v>50.11</v>
      </c>
      <c r="D22" s="65">
        <f>VLOOKUP($A22,'Return Data'!$B$7:$R$1700,10,0)</f>
        <v>12.3543</v>
      </c>
      <c r="E22" s="66">
        <f t="shared" si="0"/>
        <v>26</v>
      </c>
      <c r="F22" s="65">
        <f>VLOOKUP($A22,'Return Data'!$B$7:$R$1700,11,0)</f>
        <v>-9.6953999999999994</v>
      </c>
      <c r="G22" s="66">
        <f t="shared" si="1"/>
        <v>16</v>
      </c>
      <c r="H22" s="65">
        <f>VLOOKUP($A22,'Return Data'!$B$7:$R$1700,12,0)</f>
        <v>-3.1128999999999998</v>
      </c>
      <c r="I22" s="66">
        <f t="shared" si="2"/>
        <v>9</v>
      </c>
      <c r="J22" s="65">
        <f>VLOOKUP($A22,'Return Data'!$B$7:$R$1700,13,0)</f>
        <v>1.6842999999999999</v>
      </c>
      <c r="K22" s="66">
        <f t="shared" si="3"/>
        <v>13</v>
      </c>
      <c r="L22" s="65">
        <f>VLOOKUP($A22,'Return Data'!$B$7:$R$1700,17,0)</f>
        <v>-1.6899</v>
      </c>
      <c r="M22" s="66">
        <f t="shared" si="4"/>
        <v>20</v>
      </c>
      <c r="N22" s="65">
        <f>VLOOKUP($A22,'Return Data'!$B$7:$R$1700,14,0)</f>
        <v>1.1213</v>
      </c>
      <c r="O22" s="66">
        <f t="shared" si="6"/>
        <v>16</v>
      </c>
      <c r="P22" s="65">
        <f>VLOOKUP($A22,'Return Data'!$B$7:$R$1700,15,0)</f>
        <v>5.8497000000000003</v>
      </c>
      <c r="Q22" s="66">
        <f t="shared" si="7"/>
        <v>14</v>
      </c>
      <c r="R22" s="65">
        <f>VLOOKUP($A22,'Return Data'!$B$7:$R$1700,16,0)</f>
        <v>14.6859</v>
      </c>
      <c r="S22" s="67">
        <f t="shared" si="5"/>
        <v>3</v>
      </c>
    </row>
    <row r="23" spans="1:19" x14ac:dyDescent="0.3">
      <c r="A23" s="63" t="s">
        <v>1333</v>
      </c>
      <c r="B23" s="64">
        <f>VLOOKUP($A23,'Return Data'!$B$7:$R$1700,3,0)</f>
        <v>44032</v>
      </c>
      <c r="C23" s="65">
        <f>VLOOKUP($A23,'Return Data'!$B$7:$R$1700,4,0)</f>
        <v>9.7931000000000008</v>
      </c>
      <c r="D23" s="65">
        <f>VLOOKUP($A23,'Return Data'!$B$7:$R$1700,10,0)</f>
        <v>9.2820999999999998</v>
      </c>
      <c r="E23" s="66">
        <f t="shared" si="0"/>
        <v>33</v>
      </c>
      <c r="F23" s="65">
        <f>VLOOKUP($A23,'Return Data'!$B$7:$R$1700,11,0)</f>
        <v>-16.344100000000001</v>
      </c>
      <c r="G23" s="66">
        <f t="shared" si="1"/>
        <v>32</v>
      </c>
      <c r="H23" s="65">
        <f>VLOOKUP($A23,'Return Data'!$B$7:$R$1700,12,0)</f>
        <v>-10.235799999999999</v>
      </c>
      <c r="I23" s="66">
        <f t="shared" si="2"/>
        <v>32</v>
      </c>
      <c r="J23" s="65">
        <f>VLOOKUP($A23,'Return Data'!$B$7:$R$1700,13,0)</f>
        <v>-3.5144000000000002</v>
      </c>
      <c r="K23" s="66">
        <f t="shared" si="3"/>
        <v>26</v>
      </c>
      <c r="L23" s="65"/>
      <c r="M23" s="66"/>
      <c r="N23" s="65"/>
      <c r="O23" s="66"/>
      <c r="P23" s="65"/>
      <c r="Q23" s="66"/>
      <c r="R23" s="65">
        <f>VLOOKUP($A23,'Return Data'!$B$7:$R$1700,16,0)</f>
        <v>-1.7508999999999999</v>
      </c>
      <c r="S23" s="67">
        <f t="shared" si="5"/>
        <v>34</v>
      </c>
    </row>
    <row r="24" spans="1:19" x14ac:dyDescent="0.3">
      <c r="A24" s="63" t="s">
        <v>1336</v>
      </c>
      <c r="B24" s="64">
        <f>VLOOKUP($A24,'Return Data'!$B$7:$R$1700,3,0)</f>
        <v>44032</v>
      </c>
      <c r="C24" s="65">
        <f>VLOOKUP($A24,'Return Data'!$B$7:$R$1700,4,0)</f>
        <v>34.055700000000002</v>
      </c>
      <c r="D24" s="65">
        <f>VLOOKUP($A24,'Return Data'!$B$7:$R$1700,10,0)</f>
        <v>14.0402</v>
      </c>
      <c r="E24" s="66">
        <f t="shared" si="0"/>
        <v>20</v>
      </c>
      <c r="F24" s="65">
        <f>VLOOKUP($A24,'Return Data'!$B$7:$R$1700,11,0)</f>
        <v>-10.104100000000001</v>
      </c>
      <c r="G24" s="66">
        <f t="shared" si="1"/>
        <v>19</v>
      </c>
      <c r="H24" s="65">
        <f>VLOOKUP($A24,'Return Data'!$B$7:$R$1700,12,0)</f>
        <v>-7.2995999999999999</v>
      </c>
      <c r="I24" s="66">
        <f t="shared" si="2"/>
        <v>27</v>
      </c>
      <c r="J24" s="65">
        <f>VLOOKUP($A24,'Return Data'!$B$7:$R$1700,13,0)</f>
        <v>1.8105</v>
      </c>
      <c r="K24" s="66">
        <f t="shared" si="3"/>
        <v>12</v>
      </c>
      <c r="L24" s="65">
        <f>VLOOKUP($A24,'Return Data'!$B$7:$R$1700,17,0)</f>
        <v>0.65069999999999995</v>
      </c>
      <c r="M24" s="66">
        <f t="shared" si="4"/>
        <v>14</v>
      </c>
      <c r="N24" s="65">
        <f>VLOOKUP($A24,'Return Data'!$B$7:$R$1700,14,0)</f>
        <v>3.0434000000000001</v>
      </c>
      <c r="O24" s="66">
        <f t="shared" si="6"/>
        <v>11</v>
      </c>
      <c r="P24" s="65">
        <f>VLOOKUP($A24,'Return Data'!$B$7:$R$1700,15,0)</f>
        <v>7.3609999999999998</v>
      </c>
      <c r="Q24" s="66">
        <f t="shared" si="7"/>
        <v>6</v>
      </c>
      <c r="R24" s="65">
        <f>VLOOKUP($A24,'Return Data'!$B$7:$R$1700,16,0)</f>
        <v>12.7758</v>
      </c>
      <c r="S24" s="67">
        <f t="shared" si="5"/>
        <v>9</v>
      </c>
    </row>
    <row r="25" spans="1:19" x14ac:dyDescent="0.3">
      <c r="A25" s="63" t="s">
        <v>1338</v>
      </c>
      <c r="B25" s="64">
        <f>VLOOKUP($A25,'Return Data'!$B$7:$R$1700,3,0)</f>
        <v>44032</v>
      </c>
      <c r="C25" s="65">
        <f>VLOOKUP($A25,'Return Data'!$B$7:$R$1700,4,0)</f>
        <v>36.698999999999998</v>
      </c>
      <c r="D25" s="65">
        <f>VLOOKUP($A25,'Return Data'!$B$7:$R$1700,10,0)</f>
        <v>17.3842</v>
      </c>
      <c r="E25" s="66">
        <f t="shared" si="0"/>
        <v>6</v>
      </c>
      <c r="F25" s="65">
        <f>VLOOKUP($A25,'Return Data'!$B$7:$R$1700,11,0)</f>
        <v>-9.8061000000000007</v>
      </c>
      <c r="G25" s="66">
        <f t="shared" si="1"/>
        <v>17</v>
      </c>
      <c r="H25" s="65">
        <f>VLOOKUP($A25,'Return Data'!$B$7:$R$1700,12,0)</f>
        <v>-4.2850999999999999</v>
      </c>
      <c r="I25" s="66">
        <f t="shared" si="2"/>
        <v>16</v>
      </c>
      <c r="J25" s="65">
        <f>VLOOKUP($A25,'Return Data'!$B$7:$R$1700,13,0)</f>
        <v>-1.1634</v>
      </c>
      <c r="K25" s="66">
        <f t="shared" si="3"/>
        <v>18</v>
      </c>
      <c r="L25" s="65">
        <f>VLOOKUP($A25,'Return Data'!$B$7:$R$1700,17,0)</f>
        <v>1.7010000000000001</v>
      </c>
      <c r="M25" s="66">
        <f t="shared" si="4"/>
        <v>10</v>
      </c>
      <c r="N25" s="65">
        <f>VLOOKUP($A25,'Return Data'!$B$7:$R$1700,14,0)</f>
        <v>3.9763999999999999</v>
      </c>
      <c r="O25" s="66">
        <f t="shared" si="6"/>
        <v>8</v>
      </c>
      <c r="P25" s="65">
        <f>VLOOKUP($A25,'Return Data'!$B$7:$R$1700,15,0)</f>
        <v>8.5084999999999997</v>
      </c>
      <c r="Q25" s="66">
        <f t="shared" si="7"/>
        <v>3</v>
      </c>
      <c r="R25" s="65">
        <f>VLOOKUP($A25,'Return Data'!$B$7:$R$1700,16,0)</f>
        <v>14.2902</v>
      </c>
      <c r="S25" s="67">
        <f t="shared" si="5"/>
        <v>4</v>
      </c>
    </row>
    <row r="26" spans="1:19" x14ac:dyDescent="0.3">
      <c r="A26" s="63" t="s">
        <v>1339</v>
      </c>
      <c r="B26" s="64">
        <f>VLOOKUP($A26,'Return Data'!$B$7:$R$1700,3,0)</f>
        <v>44032</v>
      </c>
      <c r="C26" s="65">
        <f>VLOOKUP($A26,'Return Data'!$B$7:$R$1700,4,0)</f>
        <v>81.238</v>
      </c>
      <c r="D26" s="65">
        <f>VLOOKUP($A26,'Return Data'!$B$7:$R$1700,10,0)</f>
        <v>17.5471</v>
      </c>
      <c r="E26" s="66">
        <f t="shared" si="0"/>
        <v>5</v>
      </c>
      <c r="F26" s="65">
        <f>VLOOKUP($A26,'Return Data'!$B$7:$R$1700,11,0)</f>
        <v>-9.1358999999999995</v>
      </c>
      <c r="G26" s="66">
        <f t="shared" si="1"/>
        <v>14</v>
      </c>
      <c r="H26" s="65">
        <f>VLOOKUP($A26,'Return Data'!$B$7:$R$1700,12,0)</f>
        <v>-4.1835000000000004</v>
      </c>
      <c r="I26" s="66">
        <f t="shared" si="2"/>
        <v>15</v>
      </c>
      <c r="J26" s="65">
        <f>VLOOKUP($A26,'Return Data'!$B$7:$R$1700,13,0)</f>
        <v>-2.7323</v>
      </c>
      <c r="K26" s="66">
        <f t="shared" si="3"/>
        <v>22</v>
      </c>
      <c r="L26" s="65">
        <f>VLOOKUP($A26,'Return Data'!$B$7:$R$1700,17,0)</f>
        <v>-2.3399000000000001</v>
      </c>
      <c r="M26" s="66">
        <f t="shared" si="4"/>
        <v>22</v>
      </c>
      <c r="N26" s="65">
        <f>VLOOKUP($A26,'Return Data'!$B$7:$R$1700,14,0)</f>
        <v>1.0075000000000001</v>
      </c>
      <c r="O26" s="66">
        <f t="shared" si="6"/>
        <v>19</v>
      </c>
      <c r="P26" s="65">
        <f>VLOOKUP($A26,'Return Data'!$B$7:$R$1700,15,0)</f>
        <v>4.3442999999999996</v>
      </c>
      <c r="Q26" s="66">
        <f t="shared" si="7"/>
        <v>19</v>
      </c>
      <c r="R26" s="65">
        <f>VLOOKUP($A26,'Return Data'!$B$7:$R$1700,16,0)</f>
        <v>10.5684</v>
      </c>
      <c r="S26" s="67">
        <f t="shared" si="5"/>
        <v>19</v>
      </c>
    </row>
    <row r="27" spans="1:19" x14ac:dyDescent="0.3">
      <c r="A27" s="63" t="s">
        <v>1342</v>
      </c>
      <c r="B27" s="64">
        <f>VLOOKUP($A27,'Return Data'!$B$7:$R$1700,3,0)</f>
        <v>44032</v>
      </c>
      <c r="C27" s="65">
        <f>VLOOKUP($A27,'Return Data'!$B$7:$R$1700,4,0)</f>
        <v>48.574800000000003</v>
      </c>
      <c r="D27" s="65">
        <f>VLOOKUP($A27,'Return Data'!$B$7:$R$1700,10,0)</f>
        <v>12.2637</v>
      </c>
      <c r="E27" s="66">
        <f t="shared" si="0"/>
        <v>27</v>
      </c>
      <c r="F27" s="65">
        <f>VLOOKUP($A27,'Return Data'!$B$7:$R$1700,11,0)</f>
        <v>-10.5702</v>
      </c>
      <c r="G27" s="66">
        <f t="shared" si="1"/>
        <v>22</v>
      </c>
      <c r="H27" s="65">
        <f>VLOOKUP($A27,'Return Data'!$B$7:$R$1700,12,0)</f>
        <v>-4.9786999999999999</v>
      </c>
      <c r="I27" s="66">
        <f t="shared" si="2"/>
        <v>19</v>
      </c>
      <c r="J27" s="65">
        <f>VLOOKUP($A27,'Return Data'!$B$7:$R$1700,13,0)</f>
        <v>0.57169999999999999</v>
      </c>
      <c r="K27" s="66">
        <f t="shared" si="3"/>
        <v>14</v>
      </c>
      <c r="L27" s="65">
        <f>VLOOKUP($A27,'Return Data'!$B$7:$R$1700,17,0)</f>
        <v>3.7351000000000001</v>
      </c>
      <c r="M27" s="66">
        <f t="shared" si="4"/>
        <v>7</v>
      </c>
      <c r="N27" s="65">
        <f>VLOOKUP($A27,'Return Data'!$B$7:$R$1700,14,0)</f>
        <v>2.9213</v>
      </c>
      <c r="O27" s="66">
        <f t="shared" si="6"/>
        <v>13</v>
      </c>
      <c r="P27" s="65">
        <f>VLOOKUP($A27,'Return Data'!$B$7:$R$1700,15,0)</f>
        <v>3.2387000000000001</v>
      </c>
      <c r="Q27" s="66">
        <f t="shared" si="7"/>
        <v>24</v>
      </c>
      <c r="R27" s="65">
        <f>VLOOKUP($A27,'Return Data'!$B$7:$R$1700,16,0)</f>
        <v>7.8362999999999996</v>
      </c>
      <c r="S27" s="67">
        <f t="shared" si="5"/>
        <v>26</v>
      </c>
    </row>
    <row r="28" spans="1:19" x14ac:dyDescent="0.3">
      <c r="A28" s="63" t="s">
        <v>1343</v>
      </c>
      <c r="B28" s="64">
        <f>VLOOKUP($A28,'Return Data'!$B$7:$R$1700,3,0)</f>
        <v>44032</v>
      </c>
      <c r="C28" s="65">
        <f>VLOOKUP($A28,'Return Data'!$B$7:$R$1700,4,0)</f>
        <v>11.8101</v>
      </c>
      <c r="D28" s="65">
        <f>VLOOKUP($A28,'Return Data'!$B$7:$R$1700,10,0)</f>
        <v>15.776199999999999</v>
      </c>
      <c r="E28" s="66">
        <f t="shared" si="0"/>
        <v>12</v>
      </c>
      <c r="F28" s="65">
        <f>VLOOKUP($A28,'Return Data'!$B$7:$R$1700,11,0)</f>
        <v>-6.7146999999999997</v>
      </c>
      <c r="G28" s="66">
        <f t="shared" si="1"/>
        <v>8</v>
      </c>
      <c r="H28" s="65">
        <f>VLOOKUP($A28,'Return Data'!$B$7:$R$1700,12,0)</f>
        <v>0.5141</v>
      </c>
      <c r="I28" s="66">
        <f t="shared" si="2"/>
        <v>6</v>
      </c>
      <c r="J28" s="65">
        <f>VLOOKUP($A28,'Return Data'!$B$7:$R$1700,13,0)</f>
        <v>5.2678000000000003</v>
      </c>
      <c r="K28" s="66">
        <f t="shared" si="3"/>
        <v>6</v>
      </c>
      <c r="L28" s="65">
        <f>VLOOKUP($A28,'Return Data'!$B$7:$R$1700,17,0)</f>
        <v>4.3548999999999998</v>
      </c>
      <c r="M28" s="66">
        <f t="shared" si="4"/>
        <v>6</v>
      </c>
      <c r="N28" s="65">
        <f>VLOOKUP($A28,'Return Data'!$B$7:$R$1700,14,0)</f>
        <v>4.1661999999999999</v>
      </c>
      <c r="O28" s="66">
        <f t="shared" si="6"/>
        <v>7</v>
      </c>
      <c r="P28" s="65"/>
      <c r="Q28" s="66"/>
      <c r="R28" s="65">
        <f>VLOOKUP($A28,'Return Data'!$B$7:$R$1700,16,0)</f>
        <v>5.3460000000000001</v>
      </c>
      <c r="S28" s="67">
        <f t="shared" si="5"/>
        <v>29</v>
      </c>
    </row>
    <row r="29" spans="1:19" x14ac:dyDescent="0.3">
      <c r="A29" s="63" t="s">
        <v>1345</v>
      </c>
      <c r="B29" s="64">
        <f>VLOOKUP($A29,'Return Data'!$B$7:$R$1700,3,0)</f>
        <v>44032</v>
      </c>
      <c r="C29" s="65">
        <f>VLOOKUP($A29,'Return Data'!$B$7:$R$1700,4,0)</f>
        <v>26.395199999999999</v>
      </c>
      <c r="D29" s="65">
        <f>VLOOKUP($A29,'Return Data'!$B$7:$R$1700,10,0)</f>
        <v>18.1876</v>
      </c>
      <c r="E29" s="66">
        <f t="shared" si="0"/>
        <v>4</v>
      </c>
      <c r="F29" s="65">
        <f>VLOOKUP($A29,'Return Data'!$B$7:$R$1700,11,0)</f>
        <v>-7.7816000000000001</v>
      </c>
      <c r="G29" s="66">
        <f t="shared" si="1"/>
        <v>12</v>
      </c>
      <c r="H29" s="65">
        <f>VLOOKUP($A29,'Return Data'!$B$7:$R$1700,12,0)</f>
        <v>-6.1748000000000003</v>
      </c>
      <c r="I29" s="66">
        <f t="shared" si="2"/>
        <v>23</v>
      </c>
      <c r="J29" s="65">
        <f>VLOOKUP($A29,'Return Data'!$B$7:$R$1700,13,0)</f>
        <v>-0.83930000000000005</v>
      </c>
      <c r="K29" s="66">
        <f t="shared" si="3"/>
        <v>17</v>
      </c>
      <c r="L29" s="65">
        <f>VLOOKUP($A29,'Return Data'!$B$7:$R$1700,17,0)</f>
        <v>-2.3546999999999998</v>
      </c>
      <c r="M29" s="66">
        <f t="shared" si="4"/>
        <v>23</v>
      </c>
      <c r="N29" s="65">
        <f>VLOOKUP($A29,'Return Data'!$B$7:$R$1700,14,0)</f>
        <v>1.1173</v>
      </c>
      <c r="O29" s="66">
        <f t="shared" si="6"/>
        <v>17</v>
      </c>
      <c r="P29" s="65">
        <f>VLOOKUP($A29,'Return Data'!$B$7:$R$1700,15,0)</f>
        <v>6.9447000000000001</v>
      </c>
      <c r="Q29" s="66">
        <f t="shared" si="7"/>
        <v>10</v>
      </c>
      <c r="R29" s="65">
        <f>VLOOKUP($A29,'Return Data'!$B$7:$R$1700,16,0)</f>
        <v>16.850200000000001</v>
      </c>
      <c r="S29" s="67">
        <f t="shared" si="5"/>
        <v>1</v>
      </c>
    </row>
    <row r="30" spans="1:19" x14ac:dyDescent="0.3">
      <c r="A30" s="63" t="s">
        <v>1348</v>
      </c>
      <c r="B30" s="64">
        <f>VLOOKUP($A30,'Return Data'!$B$7:$R$1700,3,0)</f>
        <v>44032</v>
      </c>
      <c r="C30" s="65">
        <f>VLOOKUP($A30,'Return Data'!$B$7:$R$1700,4,0)</f>
        <v>80.694900000000004</v>
      </c>
      <c r="D30" s="65">
        <f>VLOOKUP($A30,'Return Data'!$B$7:$R$1700,10,0)</f>
        <v>8.1859000000000002</v>
      </c>
      <c r="E30" s="66">
        <f t="shared" si="0"/>
        <v>34</v>
      </c>
      <c r="F30" s="65">
        <f>VLOOKUP($A30,'Return Data'!$B$7:$R$1700,11,0)</f>
        <v>-23.1936</v>
      </c>
      <c r="G30" s="66">
        <f t="shared" si="1"/>
        <v>34</v>
      </c>
      <c r="H30" s="65">
        <f>VLOOKUP($A30,'Return Data'!$B$7:$R$1700,12,0)</f>
        <v>-17.7957</v>
      </c>
      <c r="I30" s="66">
        <f t="shared" si="2"/>
        <v>34</v>
      </c>
      <c r="J30" s="65">
        <f>VLOOKUP($A30,'Return Data'!$B$7:$R$1700,13,0)</f>
        <v>-19.704599999999999</v>
      </c>
      <c r="K30" s="66">
        <f t="shared" si="3"/>
        <v>33</v>
      </c>
      <c r="L30" s="65">
        <f>VLOOKUP($A30,'Return Data'!$B$7:$R$1700,17,0)</f>
        <v>-5.8080999999999996</v>
      </c>
      <c r="M30" s="66">
        <f t="shared" si="4"/>
        <v>29</v>
      </c>
      <c r="N30" s="65">
        <f>VLOOKUP($A30,'Return Data'!$B$7:$R$1700,14,0)</f>
        <v>-3.355</v>
      </c>
      <c r="O30" s="66">
        <f t="shared" si="6"/>
        <v>27</v>
      </c>
      <c r="P30" s="65">
        <f>VLOOKUP($A30,'Return Data'!$B$7:$R$1700,15,0)</f>
        <v>0.66810000000000003</v>
      </c>
      <c r="Q30" s="66">
        <f t="shared" si="7"/>
        <v>26</v>
      </c>
      <c r="R30" s="65">
        <f>VLOOKUP($A30,'Return Data'!$B$7:$R$1700,16,0)</f>
        <v>8.1390999999999991</v>
      </c>
      <c r="S30" s="67">
        <f t="shared" si="5"/>
        <v>25</v>
      </c>
    </row>
    <row r="31" spans="1:19" x14ac:dyDescent="0.3">
      <c r="A31" s="63" t="s">
        <v>1349</v>
      </c>
      <c r="B31" s="64">
        <f>VLOOKUP($A31,'Return Data'!$B$7:$R$1700,3,0)</f>
        <v>44032</v>
      </c>
      <c r="C31" s="65">
        <f>VLOOKUP($A31,'Return Data'!$B$7:$R$1700,4,0)</f>
        <v>29.972300000000001</v>
      </c>
      <c r="D31" s="65">
        <f>VLOOKUP($A31,'Return Data'!$B$7:$R$1700,10,0)</f>
        <v>22.861999999999998</v>
      </c>
      <c r="E31" s="66">
        <f t="shared" si="0"/>
        <v>3</v>
      </c>
      <c r="F31" s="65">
        <f>VLOOKUP($A31,'Return Data'!$B$7:$R$1700,11,0)</f>
        <v>5.1666999999999996</v>
      </c>
      <c r="G31" s="66">
        <f t="shared" si="1"/>
        <v>1</v>
      </c>
      <c r="H31" s="65">
        <f>VLOOKUP($A31,'Return Data'!$B$7:$R$1700,12,0)</f>
        <v>11.290900000000001</v>
      </c>
      <c r="I31" s="66">
        <f t="shared" si="2"/>
        <v>1</v>
      </c>
      <c r="J31" s="65">
        <f>VLOOKUP($A31,'Return Data'!$B$7:$R$1700,13,0)</f>
        <v>16.5122</v>
      </c>
      <c r="K31" s="66">
        <f t="shared" si="3"/>
        <v>1</v>
      </c>
      <c r="L31" s="65">
        <f>VLOOKUP($A31,'Return Data'!$B$7:$R$1700,17,0)</f>
        <v>8.5073000000000008</v>
      </c>
      <c r="M31" s="66">
        <f t="shared" si="4"/>
        <v>1</v>
      </c>
      <c r="N31" s="65">
        <f>VLOOKUP($A31,'Return Data'!$B$7:$R$1700,14,0)</f>
        <v>11.4925</v>
      </c>
      <c r="O31" s="66">
        <f t="shared" si="6"/>
        <v>1</v>
      </c>
      <c r="P31" s="65">
        <f>VLOOKUP($A31,'Return Data'!$B$7:$R$1700,15,0)</f>
        <v>11.232900000000001</v>
      </c>
      <c r="Q31" s="66">
        <f t="shared" si="7"/>
        <v>1</v>
      </c>
      <c r="R31" s="65">
        <f>VLOOKUP($A31,'Return Data'!$B$7:$R$1700,16,0)</f>
        <v>16.593</v>
      </c>
      <c r="S31" s="67">
        <f t="shared" si="5"/>
        <v>2</v>
      </c>
    </row>
    <row r="32" spans="1:19" x14ac:dyDescent="0.3">
      <c r="A32" s="63" t="s">
        <v>1351</v>
      </c>
      <c r="B32" s="64">
        <f>VLOOKUP($A32,'Return Data'!$B$7:$R$1700,3,0)</f>
        <v>44032</v>
      </c>
      <c r="C32" s="65">
        <f>VLOOKUP($A32,'Return Data'!$B$7:$R$1700,4,0)</f>
        <v>15.58</v>
      </c>
      <c r="D32" s="65">
        <f>VLOOKUP($A32,'Return Data'!$B$7:$R$1700,10,0)</f>
        <v>25.140599999999999</v>
      </c>
      <c r="E32" s="66">
        <f t="shared" si="0"/>
        <v>1</v>
      </c>
      <c r="F32" s="65">
        <f>VLOOKUP($A32,'Return Data'!$B$7:$R$1700,11,0)</f>
        <v>1.4984</v>
      </c>
      <c r="G32" s="66">
        <f t="shared" si="1"/>
        <v>3</v>
      </c>
      <c r="H32" s="65">
        <f>VLOOKUP($A32,'Return Data'!$B$7:$R$1700,12,0)</f>
        <v>9.0273000000000003</v>
      </c>
      <c r="I32" s="66">
        <f t="shared" si="2"/>
        <v>2</v>
      </c>
      <c r="J32" s="65">
        <f>VLOOKUP($A32,'Return Data'!$B$7:$R$1700,13,0)</f>
        <v>12.980399999999999</v>
      </c>
      <c r="K32" s="66">
        <f t="shared" si="3"/>
        <v>2</v>
      </c>
      <c r="L32" s="65">
        <f>VLOOKUP($A32,'Return Data'!$B$7:$R$1700,17,0)</f>
        <v>6.7872000000000003</v>
      </c>
      <c r="M32" s="66">
        <f t="shared" si="4"/>
        <v>2</v>
      </c>
      <c r="N32" s="65">
        <f>VLOOKUP($A32,'Return Data'!$B$7:$R$1700,14,0)</f>
        <v>6.1059999999999999</v>
      </c>
      <c r="O32" s="66">
        <f t="shared" si="6"/>
        <v>5</v>
      </c>
      <c r="P32" s="65">
        <f>VLOOKUP($A32,'Return Data'!$B$7:$R$1700,15,0)</f>
        <v>7.9168000000000003</v>
      </c>
      <c r="Q32" s="66">
        <f t="shared" si="7"/>
        <v>4</v>
      </c>
      <c r="R32" s="65">
        <f>VLOOKUP($A32,'Return Data'!$B$7:$R$1700,16,0)</f>
        <v>8.5848999999999993</v>
      </c>
      <c r="S32" s="67">
        <f t="shared" si="5"/>
        <v>23</v>
      </c>
    </row>
    <row r="33" spans="1:19" x14ac:dyDescent="0.3">
      <c r="A33" s="63" t="s">
        <v>1354</v>
      </c>
      <c r="B33" s="64">
        <f>VLOOKUP($A33,'Return Data'!$B$7:$R$1700,3,0)</f>
        <v>44032</v>
      </c>
      <c r="C33" s="65">
        <f>VLOOKUP($A33,'Return Data'!$B$7:$R$1700,4,0)</f>
        <v>138.91</v>
      </c>
      <c r="D33" s="65">
        <f>VLOOKUP($A33,'Return Data'!$B$7:$R$1700,10,0)</f>
        <v>15.2111</v>
      </c>
      <c r="E33" s="66">
        <f t="shared" si="0"/>
        <v>14</v>
      </c>
      <c r="F33" s="65">
        <f>VLOOKUP($A33,'Return Data'!$B$7:$R$1700,11,0)</f>
        <v>-9.4222999999999999</v>
      </c>
      <c r="G33" s="66">
        <f t="shared" si="1"/>
        <v>15</v>
      </c>
      <c r="H33" s="65">
        <f>VLOOKUP($A33,'Return Data'!$B$7:$R$1700,12,0)</f>
        <v>-3.9681999999999999</v>
      </c>
      <c r="I33" s="66">
        <f t="shared" si="2"/>
        <v>14</v>
      </c>
      <c r="J33" s="65">
        <f>VLOOKUP($A33,'Return Data'!$B$7:$R$1700,13,0)</f>
        <v>-3.4476</v>
      </c>
      <c r="K33" s="66">
        <f t="shared" si="3"/>
        <v>25</v>
      </c>
      <c r="L33" s="65">
        <f>VLOOKUP($A33,'Return Data'!$B$7:$R$1700,17,0)</f>
        <v>-1.373</v>
      </c>
      <c r="M33" s="66">
        <f t="shared" si="4"/>
        <v>18</v>
      </c>
      <c r="N33" s="65">
        <f>VLOOKUP($A33,'Return Data'!$B$7:$R$1700,14,0)</f>
        <v>0.44019999999999998</v>
      </c>
      <c r="O33" s="66">
        <f t="shared" si="6"/>
        <v>21</v>
      </c>
      <c r="P33" s="65">
        <f>VLOOKUP($A33,'Return Data'!$B$7:$R$1700,15,0)</f>
        <v>6.6736000000000004</v>
      </c>
      <c r="Q33" s="66">
        <f t="shared" si="7"/>
        <v>12</v>
      </c>
      <c r="R33" s="65">
        <f>VLOOKUP($A33,'Return Data'!$B$7:$R$1700,16,0)</f>
        <v>12.2041</v>
      </c>
      <c r="S33" s="67">
        <f t="shared" si="5"/>
        <v>11</v>
      </c>
    </row>
    <row r="34" spans="1:19" x14ac:dyDescent="0.3">
      <c r="A34" s="63" t="s">
        <v>1356</v>
      </c>
      <c r="B34" s="64">
        <f>VLOOKUP($A34,'Return Data'!$B$7:$R$1700,3,0)</f>
        <v>44032</v>
      </c>
      <c r="C34" s="65">
        <f>VLOOKUP($A34,'Return Data'!$B$7:$R$1700,4,0)</f>
        <v>195.9359</v>
      </c>
      <c r="D34" s="65">
        <f>VLOOKUP($A34,'Return Data'!$B$7:$R$1700,10,0)</f>
        <v>24.029800000000002</v>
      </c>
      <c r="E34" s="66">
        <f t="shared" si="0"/>
        <v>2</v>
      </c>
      <c r="F34" s="65">
        <f>VLOOKUP($A34,'Return Data'!$B$7:$R$1700,11,0)</f>
        <v>2.1234000000000002</v>
      </c>
      <c r="G34" s="66">
        <f t="shared" si="1"/>
        <v>2</v>
      </c>
      <c r="H34" s="65">
        <f>VLOOKUP($A34,'Return Data'!$B$7:$R$1700,12,0)</f>
        <v>4.9867999999999997</v>
      </c>
      <c r="I34" s="66">
        <f t="shared" si="2"/>
        <v>3</v>
      </c>
      <c r="J34" s="65">
        <f>VLOOKUP($A34,'Return Data'!$B$7:$R$1700,13,0)</f>
        <v>7.1540999999999997</v>
      </c>
      <c r="K34" s="66">
        <f t="shared" si="3"/>
        <v>4</v>
      </c>
      <c r="L34" s="65">
        <f>VLOOKUP($A34,'Return Data'!$B$7:$R$1700,17,0)</f>
        <v>5.4714999999999998</v>
      </c>
      <c r="M34" s="66">
        <f t="shared" si="4"/>
        <v>3</v>
      </c>
      <c r="N34" s="65">
        <f>VLOOKUP($A34,'Return Data'!$B$7:$R$1700,14,0)</f>
        <v>7.0902000000000003</v>
      </c>
      <c r="O34" s="66">
        <f t="shared" si="6"/>
        <v>3</v>
      </c>
      <c r="P34" s="65">
        <f>VLOOKUP($A34,'Return Data'!$B$7:$R$1700,15,0)</f>
        <v>8.8444000000000003</v>
      </c>
      <c r="Q34" s="66">
        <f t="shared" si="7"/>
        <v>2</v>
      </c>
      <c r="R34" s="65">
        <f>VLOOKUP($A34,'Return Data'!$B$7:$R$1700,16,0)</f>
        <v>13.8118</v>
      </c>
      <c r="S34" s="67">
        <f t="shared" si="5"/>
        <v>5</v>
      </c>
    </row>
    <row r="35" spans="1:19" x14ac:dyDescent="0.3">
      <c r="A35" s="63" t="s">
        <v>1357</v>
      </c>
      <c r="B35" s="64">
        <f>VLOOKUP($A35,'Return Data'!$B$7:$R$1700,3,0)</f>
        <v>44032</v>
      </c>
      <c r="C35" s="65">
        <f>VLOOKUP($A35,'Return Data'!$B$7:$R$1700,4,0)</f>
        <v>47.963700000000003</v>
      </c>
      <c r="D35" s="65">
        <f>VLOOKUP($A35,'Return Data'!$B$7:$R$1700,10,0)</f>
        <v>11.8071</v>
      </c>
      <c r="E35" s="66">
        <f t="shared" si="0"/>
        <v>29</v>
      </c>
      <c r="F35" s="65">
        <f>VLOOKUP($A35,'Return Data'!$B$7:$R$1700,11,0)</f>
        <v>-13.4543</v>
      </c>
      <c r="G35" s="66">
        <f t="shared" si="1"/>
        <v>29</v>
      </c>
      <c r="H35" s="65">
        <f>VLOOKUP($A35,'Return Data'!$B$7:$R$1700,12,0)</f>
        <v>-9.9799000000000007</v>
      </c>
      <c r="I35" s="66">
        <f t="shared" si="2"/>
        <v>29</v>
      </c>
      <c r="J35" s="65">
        <f>VLOOKUP($A35,'Return Data'!$B$7:$R$1700,13,0)</f>
        <v>-6.3396999999999997</v>
      </c>
      <c r="K35" s="66">
        <f t="shared" si="3"/>
        <v>29</v>
      </c>
      <c r="L35" s="65">
        <f>VLOOKUP($A35,'Return Data'!$B$7:$R$1700,17,0)</f>
        <v>-0.61780000000000002</v>
      </c>
      <c r="M35" s="66">
        <f t="shared" si="4"/>
        <v>17</v>
      </c>
      <c r="N35" s="65">
        <f>VLOOKUP($A35,'Return Data'!$B$7:$R$1700,14,0)</f>
        <v>2.0246</v>
      </c>
      <c r="O35" s="66">
        <f t="shared" si="6"/>
        <v>14</v>
      </c>
      <c r="P35" s="65">
        <f>VLOOKUP($A35,'Return Data'!$B$7:$R$1700,15,0)</f>
        <v>6.9283000000000001</v>
      </c>
      <c r="Q35" s="66">
        <f t="shared" si="7"/>
        <v>11</v>
      </c>
      <c r="R35" s="65">
        <f>VLOOKUP($A35,'Return Data'!$B$7:$R$1700,16,0)</f>
        <v>13.0419</v>
      </c>
      <c r="S35" s="67">
        <f t="shared" si="5"/>
        <v>8</v>
      </c>
    </row>
    <row r="36" spans="1:19" x14ac:dyDescent="0.3">
      <c r="A36" s="63" t="s">
        <v>1359</v>
      </c>
      <c r="B36" s="64">
        <f>VLOOKUP($A36,'Return Data'!$B$7:$R$1700,3,0)</f>
        <v>44032</v>
      </c>
      <c r="C36" s="65">
        <f>VLOOKUP($A36,'Return Data'!$B$7:$R$1700,4,0)</f>
        <v>10.404199999999999</v>
      </c>
      <c r="D36" s="65">
        <f>VLOOKUP($A36,'Return Data'!$B$7:$R$1700,10,0)</f>
        <v>14.537000000000001</v>
      </c>
      <c r="E36" s="66">
        <f t="shared" si="0"/>
        <v>18</v>
      </c>
      <c r="F36" s="65">
        <f>VLOOKUP($A36,'Return Data'!$B$7:$R$1700,11,0)</f>
        <v>-7.1866000000000003</v>
      </c>
      <c r="G36" s="66">
        <f t="shared" si="1"/>
        <v>9</v>
      </c>
      <c r="H36" s="65">
        <f>VLOOKUP($A36,'Return Data'!$B$7:$R$1700,12,0)</f>
        <v>-3.8117999999999999</v>
      </c>
      <c r="I36" s="66">
        <f t="shared" si="2"/>
        <v>13</v>
      </c>
      <c r="J36" s="65">
        <f>VLOOKUP($A36,'Return Data'!$B$7:$R$1700,13,0)</f>
        <v>-0.31140000000000001</v>
      </c>
      <c r="K36" s="66">
        <f t="shared" si="3"/>
        <v>15</v>
      </c>
      <c r="L36" s="65"/>
      <c r="M36" s="66"/>
      <c r="N36" s="65"/>
      <c r="O36" s="66"/>
      <c r="P36" s="65"/>
      <c r="Q36" s="66"/>
      <c r="R36" s="65">
        <f>VLOOKUP($A36,'Return Data'!$B$7:$R$1700,16,0)</f>
        <v>2.2122000000000002</v>
      </c>
      <c r="S36" s="67">
        <f t="shared" si="5"/>
        <v>31</v>
      </c>
    </row>
    <row r="37" spans="1:19" x14ac:dyDescent="0.3">
      <c r="A37" s="63" t="s">
        <v>1361</v>
      </c>
      <c r="B37" s="64">
        <f>VLOOKUP($A37,'Return Data'!$B$7:$R$1700,3,0)</f>
        <v>44032</v>
      </c>
      <c r="C37" s="65">
        <f>VLOOKUP($A37,'Return Data'!$B$7:$R$1700,4,0)</f>
        <v>9.9318000000000008</v>
      </c>
      <c r="D37" s="65">
        <f>VLOOKUP($A37,'Return Data'!$B$7:$R$1700,10,0)</f>
        <v>16.020299999999999</v>
      </c>
      <c r="E37" s="66">
        <f t="shared" si="0"/>
        <v>10</v>
      </c>
      <c r="F37" s="65">
        <f>VLOOKUP($A37,'Return Data'!$B$7:$R$1700,11,0)</f>
        <v>-10.341799999999999</v>
      </c>
      <c r="G37" s="66">
        <f t="shared" si="1"/>
        <v>20</v>
      </c>
      <c r="H37" s="65">
        <f>VLOOKUP($A37,'Return Data'!$B$7:$R$1700,12,0)</f>
        <v>-5.4663000000000004</v>
      </c>
      <c r="I37" s="66">
        <f t="shared" si="2"/>
        <v>22</v>
      </c>
      <c r="J37" s="65"/>
      <c r="K37" s="66"/>
      <c r="L37" s="65"/>
      <c r="M37" s="66"/>
      <c r="N37" s="65"/>
      <c r="O37" s="66"/>
      <c r="P37" s="65"/>
      <c r="Q37" s="66"/>
      <c r="R37" s="65">
        <f>VLOOKUP($A37,'Return Data'!$B$7:$R$1700,16,0)</f>
        <v>-0.68200000000000005</v>
      </c>
      <c r="S37" s="67">
        <f t="shared" si="5"/>
        <v>33</v>
      </c>
    </row>
    <row r="38" spans="1:19" x14ac:dyDescent="0.3">
      <c r="A38" s="63" t="s">
        <v>1363</v>
      </c>
      <c r="B38" s="64">
        <f>VLOOKUP($A38,'Return Data'!$B$7:$R$1700,3,0)</f>
        <v>44032</v>
      </c>
      <c r="C38" s="65">
        <f>VLOOKUP($A38,'Return Data'!$B$7:$R$1700,4,0)</f>
        <v>10.799200000000001</v>
      </c>
      <c r="D38" s="65">
        <f>VLOOKUP($A38,'Return Data'!$B$7:$R$1700,10,0)</f>
        <v>12.6677</v>
      </c>
      <c r="E38" s="66">
        <f t="shared" si="0"/>
        <v>24</v>
      </c>
      <c r="F38" s="65">
        <f>VLOOKUP($A38,'Return Data'!$B$7:$R$1700,11,0)</f>
        <v>-7.3952</v>
      </c>
      <c r="G38" s="66">
        <f t="shared" si="1"/>
        <v>10</v>
      </c>
      <c r="H38" s="65">
        <f>VLOOKUP($A38,'Return Data'!$B$7:$R$1700,12,0)</f>
        <v>-3.4579</v>
      </c>
      <c r="I38" s="66">
        <f t="shared" si="2"/>
        <v>11</v>
      </c>
      <c r="J38" s="65">
        <f>VLOOKUP($A38,'Return Data'!$B$7:$R$1700,13,0)</f>
        <v>4.0185000000000004</v>
      </c>
      <c r="K38" s="66">
        <f t="shared" si="3"/>
        <v>8</v>
      </c>
      <c r="L38" s="65"/>
      <c r="M38" s="66"/>
      <c r="N38" s="65"/>
      <c r="O38" s="66"/>
      <c r="P38" s="65"/>
      <c r="Q38" s="66"/>
      <c r="R38" s="65">
        <f>VLOOKUP($A38,'Return Data'!$B$7:$R$1700,16,0)</f>
        <v>4.1944999999999997</v>
      </c>
      <c r="S38" s="67">
        <f t="shared" si="5"/>
        <v>30</v>
      </c>
    </row>
    <row r="39" spans="1:19" x14ac:dyDescent="0.3">
      <c r="A39" s="63" t="s">
        <v>1365</v>
      </c>
      <c r="B39" s="64">
        <f>VLOOKUP($A39,'Return Data'!$B$7:$R$1700,3,0)</f>
        <v>44032</v>
      </c>
      <c r="C39" s="65">
        <f>VLOOKUP($A39,'Return Data'!$B$7:$R$1700,4,0)</f>
        <v>102.53</v>
      </c>
      <c r="D39" s="65">
        <f>VLOOKUP($A39,'Return Data'!$B$7:$R$1700,10,0)</f>
        <v>14.0236</v>
      </c>
      <c r="E39" s="66">
        <f t="shared" si="0"/>
        <v>21</v>
      </c>
      <c r="F39" s="65">
        <f>VLOOKUP($A39,'Return Data'!$B$7:$R$1700,11,0)</f>
        <v>-12.194900000000001</v>
      </c>
      <c r="G39" s="66">
        <f t="shared" si="1"/>
        <v>26</v>
      </c>
      <c r="H39" s="65">
        <f>VLOOKUP($A39,'Return Data'!$B$7:$R$1700,12,0)</f>
        <v>-8.6754999999999995</v>
      </c>
      <c r="I39" s="66">
        <f t="shared" si="2"/>
        <v>28</v>
      </c>
      <c r="J39" s="65">
        <f>VLOOKUP($A39,'Return Data'!$B$7:$R$1700,13,0)</f>
        <v>-8.5044000000000004</v>
      </c>
      <c r="K39" s="66">
        <f t="shared" si="3"/>
        <v>30</v>
      </c>
      <c r="L39" s="65">
        <f>VLOOKUP($A39,'Return Data'!$B$7:$R$1700,17,0)</f>
        <v>-5.6966999999999999</v>
      </c>
      <c r="M39" s="66">
        <f t="shared" si="4"/>
        <v>28</v>
      </c>
      <c r="N39" s="65">
        <f>VLOOKUP($A39,'Return Data'!$B$7:$R$1700,14,0)</f>
        <v>-3.5459000000000001</v>
      </c>
      <c r="O39" s="66">
        <f t="shared" si="6"/>
        <v>28</v>
      </c>
      <c r="P39" s="65">
        <f>VLOOKUP($A39,'Return Data'!$B$7:$R$1700,15,0)</f>
        <v>0.64759999999999995</v>
      </c>
      <c r="Q39" s="66">
        <f t="shared" si="7"/>
        <v>27</v>
      </c>
      <c r="R39" s="65">
        <f>VLOOKUP($A39,'Return Data'!$B$7:$R$1700,16,0)</f>
        <v>6.4335000000000004</v>
      </c>
      <c r="S39" s="67">
        <f t="shared" si="5"/>
        <v>28</v>
      </c>
    </row>
    <row r="40" spans="1:19" x14ac:dyDescent="0.3">
      <c r="A40" s="63" t="s">
        <v>1367</v>
      </c>
      <c r="B40" s="64">
        <f>VLOOKUP($A40,'Return Data'!$B$7:$R$1700,3,0)</f>
        <v>44032</v>
      </c>
      <c r="C40" s="65">
        <f>VLOOKUP($A40,'Return Data'!$B$7:$R$1700,4,0)</f>
        <v>20.74</v>
      </c>
      <c r="D40" s="65">
        <f>VLOOKUP($A40,'Return Data'!$B$7:$R$1700,10,0)</f>
        <v>15.9955</v>
      </c>
      <c r="E40" s="66">
        <f t="shared" si="0"/>
        <v>11</v>
      </c>
      <c r="F40" s="65">
        <f>VLOOKUP($A40,'Return Data'!$B$7:$R$1700,11,0)</f>
        <v>-6.5345000000000004</v>
      </c>
      <c r="G40" s="66">
        <f t="shared" si="1"/>
        <v>7</v>
      </c>
      <c r="H40" s="65">
        <f>VLOOKUP($A40,'Return Data'!$B$7:$R$1700,12,0)</f>
        <v>-1.4726999999999999</v>
      </c>
      <c r="I40" s="66">
        <f t="shared" si="2"/>
        <v>7</v>
      </c>
      <c r="J40" s="65">
        <f>VLOOKUP($A40,'Return Data'!$B$7:$R$1700,13,0)</f>
        <v>3.8557999999999999</v>
      </c>
      <c r="K40" s="66">
        <f t="shared" si="3"/>
        <v>10</v>
      </c>
      <c r="L40" s="65">
        <f>VLOOKUP($A40,'Return Data'!$B$7:$R$1700,17,0)</f>
        <v>1.7038</v>
      </c>
      <c r="M40" s="66">
        <f t="shared" si="4"/>
        <v>9</v>
      </c>
      <c r="N40" s="65">
        <f>VLOOKUP($A40,'Return Data'!$B$7:$R$1700,14,0)</f>
        <v>3.8235999999999999</v>
      </c>
      <c r="O40" s="66">
        <f t="shared" si="6"/>
        <v>10</v>
      </c>
      <c r="P40" s="65">
        <f>VLOOKUP($A40,'Return Data'!$B$7:$R$1700,15,0)</f>
        <v>4.2988999999999997</v>
      </c>
      <c r="Q40" s="66">
        <f t="shared" si="7"/>
        <v>20</v>
      </c>
      <c r="R40" s="65">
        <f>VLOOKUP($A40,'Return Data'!$B$7:$R$1700,16,0)</f>
        <v>8.9031000000000002</v>
      </c>
      <c r="S40" s="67">
        <f t="shared" si="5"/>
        <v>22</v>
      </c>
    </row>
    <row r="41" spans="1:19" x14ac:dyDescent="0.3">
      <c r="A41" s="63" t="s">
        <v>1369</v>
      </c>
      <c r="B41" s="64">
        <f>VLOOKUP($A41,'Return Data'!$B$7:$R$1700,3,0)</f>
        <v>44032</v>
      </c>
      <c r="C41" s="65">
        <f>VLOOKUP($A41,'Return Data'!$B$7:$R$1700,4,0)</f>
        <v>131.965939144353</v>
      </c>
      <c r="D41" s="65">
        <f>VLOOKUP($A41,'Return Data'!$B$7:$R$1700,10,0)</f>
        <v>16.922799999999999</v>
      </c>
      <c r="E41" s="66">
        <f t="shared" si="0"/>
        <v>7</v>
      </c>
      <c r="F41" s="65">
        <f>VLOOKUP($A41,'Return Data'!$B$7:$R$1700,11,0)</f>
        <v>-5.9756999999999998</v>
      </c>
      <c r="G41" s="66">
        <f t="shared" si="1"/>
        <v>5</v>
      </c>
      <c r="H41" s="65">
        <f>VLOOKUP($A41,'Return Data'!$B$7:$R$1700,12,0)</f>
        <v>1.4468000000000001</v>
      </c>
      <c r="I41" s="66">
        <f t="shared" si="2"/>
        <v>5</v>
      </c>
      <c r="J41" s="65">
        <f>VLOOKUP($A41,'Return Data'!$B$7:$R$1700,13,0)</f>
        <v>7.6534000000000004</v>
      </c>
      <c r="K41" s="66">
        <f t="shared" si="3"/>
        <v>3</v>
      </c>
      <c r="L41" s="65">
        <f>VLOOKUP($A41,'Return Data'!$B$7:$R$1700,17,0)</f>
        <v>1.0265</v>
      </c>
      <c r="M41" s="66">
        <f t="shared" si="4"/>
        <v>13</v>
      </c>
      <c r="N41" s="65">
        <f>VLOOKUP($A41,'Return Data'!$B$7:$R$1700,14,0)</f>
        <v>6.5397999999999996</v>
      </c>
      <c r="O41" s="66">
        <f t="shared" si="6"/>
        <v>4</v>
      </c>
      <c r="P41" s="65">
        <f>VLOOKUP($A41,'Return Data'!$B$7:$R$1700,15,0)</f>
        <v>6.9482999999999997</v>
      </c>
      <c r="Q41" s="66">
        <f t="shared" si="7"/>
        <v>9</v>
      </c>
      <c r="R41" s="65">
        <f>VLOOKUP($A41,'Return Data'!$B$7:$R$1700,16,0)</f>
        <v>12.0114</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14.834582352941178</v>
      </c>
      <c r="E43" s="74"/>
      <c r="F43" s="75">
        <f>AVERAGE(F8:F41)</f>
        <v>-9.3828441176470569</v>
      </c>
      <c r="G43" s="74"/>
      <c r="H43" s="75">
        <f>AVERAGE(H8:H41)</f>
        <v>-4.3505911764705889</v>
      </c>
      <c r="I43" s="74"/>
      <c r="J43" s="75">
        <f>AVERAGE(J8:J41)</f>
        <v>-0.4180060606060606</v>
      </c>
      <c r="K43" s="74"/>
      <c r="L43" s="75">
        <f>AVERAGE(L8:L41)</f>
        <v>0.40721379310344835</v>
      </c>
      <c r="M43" s="74"/>
      <c r="N43" s="75">
        <f>AVERAGE(N8:N41)</f>
        <v>2.3694821428571431</v>
      </c>
      <c r="O43" s="74"/>
      <c r="P43" s="75">
        <f>AVERAGE(P8:P41)</f>
        <v>5.6979407407407408</v>
      </c>
      <c r="Q43" s="74"/>
      <c r="R43" s="75">
        <f>AVERAGE(R8:R41)</f>
        <v>9.6910352941176434</v>
      </c>
      <c r="S43" s="76"/>
    </row>
    <row r="44" spans="1:19" x14ac:dyDescent="0.3">
      <c r="A44" s="73" t="s">
        <v>28</v>
      </c>
      <c r="B44" s="74"/>
      <c r="C44" s="74"/>
      <c r="D44" s="75">
        <f>MIN(D8:D41)</f>
        <v>8.1859000000000002</v>
      </c>
      <c r="E44" s="74"/>
      <c r="F44" s="75">
        <f>MIN(F8:F41)</f>
        <v>-23.1936</v>
      </c>
      <c r="G44" s="74"/>
      <c r="H44" s="75">
        <f>MIN(H8:H41)</f>
        <v>-17.7957</v>
      </c>
      <c r="I44" s="74"/>
      <c r="J44" s="75">
        <f>MIN(J8:J41)</f>
        <v>-19.704599999999999</v>
      </c>
      <c r="K44" s="74"/>
      <c r="L44" s="75">
        <f>MIN(L8:L41)</f>
        <v>-5.8080999999999996</v>
      </c>
      <c r="M44" s="74"/>
      <c r="N44" s="75">
        <f>MIN(N8:N41)</f>
        <v>-3.5459000000000001</v>
      </c>
      <c r="O44" s="74"/>
      <c r="P44" s="75">
        <f>MIN(P8:P41)</f>
        <v>0.64759999999999995</v>
      </c>
      <c r="Q44" s="74"/>
      <c r="R44" s="75">
        <f>MIN(R8:R41)</f>
        <v>-1.7508999999999999</v>
      </c>
      <c r="S44" s="76"/>
    </row>
    <row r="45" spans="1:19" ht="15" thickBot="1" x14ac:dyDescent="0.35">
      <c r="A45" s="77" t="s">
        <v>29</v>
      </c>
      <c r="B45" s="78"/>
      <c r="C45" s="78"/>
      <c r="D45" s="79">
        <f>MAX(D8:D41)</f>
        <v>25.140599999999999</v>
      </c>
      <c r="E45" s="78"/>
      <c r="F45" s="79">
        <f>MAX(F8:F41)</f>
        <v>5.1666999999999996</v>
      </c>
      <c r="G45" s="78"/>
      <c r="H45" s="79">
        <f>MAX(H8:H41)</f>
        <v>11.290900000000001</v>
      </c>
      <c r="I45" s="78"/>
      <c r="J45" s="79">
        <f>MAX(J8:J41)</f>
        <v>16.5122</v>
      </c>
      <c r="K45" s="78"/>
      <c r="L45" s="79">
        <f>MAX(L8:L41)</f>
        <v>8.5073000000000008</v>
      </c>
      <c r="M45" s="78"/>
      <c r="N45" s="79">
        <f>MAX(N8:N41)</f>
        <v>11.4925</v>
      </c>
      <c r="O45" s="78"/>
      <c r="P45" s="79">
        <f>MAX(P8:P41)</f>
        <v>11.232900000000001</v>
      </c>
      <c r="Q45" s="78"/>
      <c r="R45" s="79">
        <f>MAX(R8:R41)</f>
        <v>16.850200000000001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44032</v>
      </c>
      <c r="C8" s="65">
        <f>VLOOKUP($A8,'Return Data'!$B$7:$R$1700,4,0)</f>
        <v>680.15</v>
      </c>
      <c r="D8" s="65">
        <f>VLOOKUP($A8,'Return Data'!$B$7:$R$1700,10,0)</f>
        <v>14.5825</v>
      </c>
      <c r="E8" s="66">
        <f>RANK(D8,D$8:D$41,0)</f>
        <v>15</v>
      </c>
      <c r="F8" s="65">
        <f>VLOOKUP($A8,'Return Data'!$B$7:$R$1700,11,0)</f>
        <v>-12.6905</v>
      </c>
      <c r="G8" s="66">
        <f>RANK(F8,F$8:F$41,0)</f>
        <v>27</v>
      </c>
      <c r="H8" s="65">
        <f>VLOOKUP($A8,'Return Data'!$B$7:$R$1700,12,0)</f>
        <v>-5.4691000000000001</v>
      </c>
      <c r="I8" s="66">
        <f>RANK(H8,H$8:H$41,0)</f>
        <v>19</v>
      </c>
      <c r="J8" s="65">
        <f>VLOOKUP($A8,'Return Data'!$B$7:$R$1700,13,0)</f>
        <v>-3.2669000000000001</v>
      </c>
      <c r="K8" s="66">
        <f>RANK(J8,J$8:J$41,0)</f>
        <v>21</v>
      </c>
      <c r="L8" s="65">
        <f>VLOOKUP($A8,'Return Data'!$B$7:$R$1700,17,0)</f>
        <v>-0.5887</v>
      </c>
      <c r="M8" s="66">
        <f>RANK(L8,L$8:L$41,0)</f>
        <v>15</v>
      </c>
      <c r="N8" s="65">
        <f>VLOOKUP($A8,'Return Data'!$B$7:$R$1700,14,0)</f>
        <v>0.13400000000000001</v>
      </c>
      <c r="O8" s="66">
        <f>RANK(N8,N$8:N$41,0)</f>
        <v>17</v>
      </c>
      <c r="P8" s="65">
        <f>VLOOKUP($A8,'Return Data'!$B$7:$R$1700,15,0)</f>
        <v>6.1917</v>
      </c>
      <c r="Q8" s="66">
        <f>RANK(P8,P$8:P$41,0)</f>
        <v>7</v>
      </c>
      <c r="R8" s="65">
        <f>VLOOKUP($A8,'Return Data'!$B$7:$R$1700,16,0)</f>
        <v>21.236499999999999</v>
      </c>
      <c r="S8" s="67">
        <f>RANK(R8,R$8:R$41,0)</f>
        <v>1</v>
      </c>
    </row>
    <row r="9" spans="1:20" x14ac:dyDescent="0.3">
      <c r="A9" s="63" t="s">
        <v>1304</v>
      </c>
      <c r="B9" s="64">
        <f>VLOOKUP($A9,'Return Data'!$B$7:$R$1700,3,0)</f>
        <v>44032</v>
      </c>
      <c r="C9" s="65">
        <f>VLOOKUP($A9,'Return Data'!$B$7:$R$1700,4,0)</f>
        <v>11.95</v>
      </c>
      <c r="D9" s="65">
        <f>VLOOKUP($A9,'Return Data'!$B$7:$R$1700,10,0)</f>
        <v>11.0595</v>
      </c>
      <c r="E9" s="66">
        <f t="shared" ref="E9:E41" si="0">RANK(D9,D$8:D$41,0)</f>
        <v>30</v>
      </c>
      <c r="F9" s="65">
        <f>VLOOKUP($A9,'Return Data'!$B$7:$R$1700,11,0)</f>
        <v>-6.8589000000000002</v>
      </c>
      <c r="G9" s="66">
        <f t="shared" ref="G9:G41" si="1">RANK(F9,F$8:F$41,0)</f>
        <v>7</v>
      </c>
      <c r="H9" s="65">
        <f>VLOOKUP($A9,'Return Data'!$B$7:$R$1700,12,0)</f>
        <v>-4.7049000000000003</v>
      </c>
      <c r="I9" s="66">
        <f t="shared" ref="I9:I41" si="2">RANK(H9,H$8:H$41,0)</f>
        <v>13</v>
      </c>
      <c r="J9" s="65">
        <f>VLOOKUP($A9,'Return Data'!$B$7:$R$1700,13,0)</f>
        <v>3.6427</v>
      </c>
      <c r="K9" s="66">
        <f t="shared" ref="K9:K41" si="3">RANK(J9,J$8:J$41,0)</f>
        <v>6</v>
      </c>
      <c r="L9" s="65">
        <f>VLOOKUP($A9,'Return Data'!$B$7:$R$1700,17,0)</f>
        <v>2.8319999999999999</v>
      </c>
      <c r="M9" s="66">
        <f t="shared" ref="M9:M41" si="4">RANK(L9,L$8:L$41,0)</f>
        <v>6</v>
      </c>
      <c r="N9" s="65"/>
      <c r="O9" s="66"/>
      <c r="P9" s="65"/>
      <c r="Q9" s="66"/>
      <c r="R9" s="65">
        <f>VLOOKUP($A9,'Return Data'!$B$7:$R$1700,16,0)</f>
        <v>6.8891999999999998</v>
      </c>
      <c r="S9" s="67">
        <f t="shared" ref="S9:S41" si="5">RANK(R9,R$8:R$41,0)</f>
        <v>27</v>
      </c>
    </row>
    <row r="10" spans="1:20" x14ac:dyDescent="0.3">
      <c r="A10" s="63" t="s">
        <v>1305</v>
      </c>
      <c r="B10" s="64">
        <f>VLOOKUP($A10,'Return Data'!$B$7:$R$1700,3,0)</f>
        <v>44032</v>
      </c>
      <c r="C10" s="65">
        <f>VLOOKUP($A10,'Return Data'!$B$7:$R$1700,4,0)</f>
        <v>93.66</v>
      </c>
      <c r="D10" s="65">
        <f>VLOOKUP($A10,'Return Data'!$B$7:$R$1700,10,0)</f>
        <v>14.3729</v>
      </c>
      <c r="E10" s="66">
        <f t="shared" si="0"/>
        <v>16</v>
      </c>
      <c r="F10" s="65">
        <f>VLOOKUP($A10,'Return Data'!$B$7:$R$1700,11,0)</f>
        <v>-8.1134000000000004</v>
      </c>
      <c r="G10" s="66">
        <f t="shared" si="1"/>
        <v>10</v>
      </c>
      <c r="H10" s="65">
        <f>VLOOKUP($A10,'Return Data'!$B$7:$R$1700,12,0)</f>
        <v>-3.8496999999999999</v>
      </c>
      <c r="I10" s="66">
        <f t="shared" si="2"/>
        <v>9</v>
      </c>
      <c r="J10" s="65">
        <f>VLOOKUP($A10,'Return Data'!$B$7:$R$1700,13,0)</f>
        <v>-2.1930000000000001</v>
      </c>
      <c r="K10" s="66">
        <f t="shared" si="3"/>
        <v>19</v>
      </c>
      <c r="L10" s="65">
        <f>VLOOKUP($A10,'Return Data'!$B$7:$R$1700,17,0)</f>
        <v>-1.4499</v>
      </c>
      <c r="M10" s="66">
        <f t="shared" si="4"/>
        <v>16</v>
      </c>
      <c r="N10" s="65">
        <f>VLOOKUP($A10,'Return Data'!$B$7:$R$1700,14,0)</f>
        <v>-0.42309999999999998</v>
      </c>
      <c r="O10" s="66">
        <f t="shared" ref="O10:O41" si="6">RANK(N10,N$8:N$41,0)</f>
        <v>20</v>
      </c>
      <c r="P10" s="65">
        <f>VLOOKUP($A10,'Return Data'!$B$7:$R$1700,15,0)</f>
        <v>2.9870000000000001</v>
      </c>
      <c r="Q10" s="66">
        <f t="shared" ref="Q10:Q41" si="7">RANK(P10,P$8:P$41,0)</f>
        <v>22</v>
      </c>
      <c r="R10" s="65">
        <f>VLOOKUP($A10,'Return Data'!$B$7:$R$1700,16,0)</f>
        <v>14.183999999999999</v>
      </c>
      <c r="S10" s="67">
        <f t="shared" si="5"/>
        <v>11</v>
      </c>
    </row>
    <row r="11" spans="1:20" x14ac:dyDescent="0.3">
      <c r="A11" s="63" t="s">
        <v>1307</v>
      </c>
      <c r="B11" s="64">
        <f>VLOOKUP($A11,'Return Data'!$B$7:$R$1700,3,0)</f>
        <v>44032</v>
      </c>
      <c r="C11" s="65">
        <f>VLOOKUP($A11,'Return Data'!$B$7:$R$1700,4,0)</f>
        <v>44.942</v>
      </c>
      <c r="D11" s="65">
        <f>VLOOKUP($A11,'Return Data'!$B$7:$R$1700,10,0)</f>
        <v>11.9854</v>
      </c>
      <c r="E11" s="66">
        <f t="shared" si="0"/>
        <v>27</v>
      </c>
      <c r="F11" s="65">
        <f>VLOOKUP($A11,'Return Data'!$B$7:$R$1700,11,0)</f>
        <v>-13.7506</v>
      </c>
      <c r="G11" s="66">
        <f t="shared" si="1"/>
        <v>28</v>
      </c>
      <c r="H11" s="65">
        <f>VLOOKUP($A11,'Return Data'!$B$7:$R$1700,12,0)</f>
        <v>-6.2008000000000001</v>
      </c>
      <c r="I11" s="66">
        <f t="shared" si="2"/>
        <v>21</v>
      </c>
      <c r="J11" s="65">
        <f>VLOOKUP($A11,'Return Data'!$B$7:$R$1700,13,0)</f>
        <v>-1.9033</v>
      </c>
      <c r="K11" s="66">
        <f t="shared" si="3"/>
        <v>16</v>
      </c>
      <c r="L11" s="65">
        <f>VLOOKUP($A11,'Return Data'!$B$7:$R$1700,17,0)</f>
        <v>-0.21709999999999999</v>
      </c>
      <c r="M11" s="66">
        <f t="shared" si="4"/>
        <v>13</v>
      </c>
      <c r="N11" s="65">
        <f>VLOOKUP($A11,'Return Data'!$B$7:$R$1700,14,0)</f>
        <v>-0.4123</v>
      </c>
      <c r="O11" s="66">
        <f t="shared" si="6"/>
        <v>19</v>
      </c>
      <c r="P11" s="65">
        <f>VLOOKUP($A11,'Return Data'!$B$7:$R$1700,15,0)</f>
        <v>3.9821</v>
      </c>
      <c r="Q11" s="66">
        <f t="shared" si="7"/>
        <v>16</v>
      </c>
      <c r="R11" s="65">
        <f>VLOOKUP($A11,'Return Data'!$B$7:$R$1700,16,0)</f>
        <v>10.645899999999999</v>
      </c>
      <c r="S11" s="67">
        <f t="shared" si="5"/>
        <v>20</v>
      </c>
    </row>
    <row r="12" spans="1:20" x14ac:dyDescent="0.3">
      <c r="A12" s="63" t="s">
        <v>1311</v>
      </c>
      <c r="B12" s="64">
        <f>VLOOKUP($A12,'Return Data'!$B$7:$R$1700,3,0)</f>
        <v>44032</v>
      </c>
      <c r="C12" s="65">
        <f>VLOOKUP($A12,'Return Data'!$B$7:$R$1700,4,0)</f>
        <v>138.37</v>
      </c>
      <c r="D12" s="65">
        <f>VLOOKUP($A12,'Return Data'!$B$7:$R$1700,10,0)</f>
        <v>14.364800000000001</v>
      </c>
      <c r="E12" s="66">
        <f t="shared" si="0"/>
        <v>17</v>
      </c>
      <c r="F12" s="65">
        <f>VLOOKUP($A12,'Return Data'!$B$7:$R$1700,11,0)</f>
        <v>-4.2952000000000004</v>
      </c>
      <c r="G12" s="66">
        <f t="shared" si="1"/>
        <v>4</v>
      </c>
      <c r="H12" s="65">
        <f>VLOOKUP($A12,'Return Data'!$B$7:$R$1700,12,0)</f>
        <v>1.1181000000000001</v>
      </c>
      <c r="I12" s="66">
        <f t="shared" si="2"/>
        <v>4</v>
      </c>
      <c r="J12" s="65">
        <f>VLOOKUP($A12,'Return Data'!$B$7:$R$1700,13,0)</f>
        <v>5.1204000000000001</v>
      </c>
      <c r="K12" s="66">
        <f t="shared" si="3"/>
        <v>5</v>
      </c>
      <c r="L12" s="65">
        <f>VLOOKUP($A12,'Return Data'!$B$7:$R$1700,17,0)</f>
        <v>4.0598000000000001</v>
      </c>
      <c r="M12" s="66">
        <f t="shared" si="4"/>
        <v>4</v>
      </c>
      <c r="N12" s="65">
        <f>VLOOKUP($A12,'Return Data'!$B$7:$R$1700,14,0)</f>
        <v>6.4936999999999996</v>
      </c>
      <c r="O12" s="66">
        <f t="shared" si="6"/>
        <v>3</v>
      </c>
      <c r="P12" s="65">
        <f>VLOOKUP($A12,'Return Data'!$B$7:$R$1700,15,0)</f>
        <v>6.6691000000000003</v>
      </c>
      <c r="Q12" s="66">
        <f t="shared" si="7"/>
        <v>4</v>
      </c>
      <c r="R12" s="65">
        <f>VLOOKUP($A12,'Return Data'!$B$7:$R$1700,16,0)</f>
        <v>16.8687</v>
      </c>
      <c r="S12" s="67">
        <f t="shared" si="5"/>
        <v>4</v>
      </c>
    </row>
    <row r="13" spans="1:20" x14ac:dyDescent="0.3">
      <c r="A13" s="63" t="s">
        <v>1313</v>
      </c>
      <c r="B13" s="64">
        <f>VLOOKUP($A13,'Return Data'!$B$7:$R$1700,3,0)</f>
        <v>44032</v>
      </c>
      <c r="C13" s="65">
        <f>VLOOKUP($A13,'Return Data'!$B$7:$R$1700,4,0)</f>
        <v>497.210391522132</v>
      </c>
      <c r="D13" s="65">
        <f>VLOOKUP($A13,'Return Data'!$B$7:$R$1700,10,0)</f>
        <v>13.796799999999999</v>
      </c>
      <c r="E13" s="66">
        <f t="shared" si="0"/>
        <v>21</v>
      </c>
      <c r="F13" s="65">
        <f>VLOOKUP($A13,'Return Data'!$B$7:$R$1700,11,0)</f>
        <v>-10.4115</v>
      </c>
      <c r="G13" s="66">
        <f t="shared" si="1"/>
        <v>18</v>
      </c>
      <c r="H13" s="65">
        <f>VLOOKUP($A13,'Return Data'!$B$7:$R$1700,12,0)</f>
        <v>-5.8509000000000002</v>
      </c>
      <c r="I13" s="66">
        <f t="shared" si="2"/>
        <v>20</v>
      </c>
      <c r="J13" s="65">
        <f>VLOOKUP($A13,'Return Data'!$B$7:$R$1700,13,0)</f>
        <v>2.7481</v>
      </c>
      <c r="K13" s="66">
        <f t="shared" si="3"/>
        <v>9</v>
      </c>
      <c r="L13" s="65">
        <f>VLOOKUP($A13,'Return Data'!$B$7:$R$1700,17,0)</f>
        <v>1.8149</v>
      </c>
      <c r="M13" s="66">
        <f t="shared" si="4"/>
        <v>8</v>
      </c>
      <c r="N13" s="65">
        <f>VLOOKUP($A13,'Return Data'!$B$7:$R$1700,14,0)</f>
        <v>3.3290999999999999</v>
      </c>
      <c r="O13" s="66">
        <f t="shared" si="6"/>
        <v>6</v>
      </c>
      <c r="P13" s="65">
        <f>VLOOKUP($A13,'Return Data'!$B$7:$R$1700,15,0)</f>
        <v>6.1630000000000003</v>
      </c>
      <c r="Q13" s="66">
        <f t="shared" si="7"/>
        <v>8</v>
      </c>
      <c r="R13" s="65">
        <f>VLOOKUP($A13,'Return Data'!$B$7:$R$1700,16,0)</f>
        <v>18.3035</v>
      </c>
      <c r="S13" s="67">
        <f t="shared" si="5"/>
        <v>2</v>
      </c>
    </row>
    <row r="14" spans="1:20" x14ac:dyDescent="0.3">
      <c r="A14" s="63" t="s">
        <v>1315</v>
      </c>
      <c r="B14" s="64">
        <f>VLOOKUP($A14,'Return Data'!$B$7:$R$1700,3,0)</f>
        <v>44032</v>
      </c>
      <c r="C14" s="65">
        <f>VLOOKUP($A14,'Return Data'!$B$7:$R$1700,4,0)</f>
        <v>13.566000000000001</v>
      </c>
      <c r="D14" s="65">
        <f>VLOOKUP($A14,'Return Data'!$B$7:$R$1700,10,0)</f>
        <v>13.465999999999999</v>
      </c>
      <c r="E14" s="66">
        <f t="shared" si="0"/>
        <v>23</v>
      </c>
      <c r="F14" s="65">
        <f>VLOOKUP($A14,'Return Data'!$B$7:$R$1700,11,0)</f>
        <v>-11.719900000000001</v>
      </c>
      <c r="G14" s="66">
        <f t="shared" si="1"/>
        <v>24</v>
      </c>
      <c r="H14" s="65">
        <f>VLOOKUP($A14,'Return Data'!$B$7:$R$1700,12,0)</f>
        <v>-7.5445000000000002</v>
      </c>
      <c r="I14" s="66">
        <f t="shared" si="2"/>
        <v>25</v>
      </c>
      <c r="J14" s="65">
        <f>VLOOKUP($A14,'Return Data'!$B$7:$R$1700,13,0)</f>
        <v>-4.9600999999999997</v>
      </c>
      <c r="K14" s="66">
        <f t="shared" si="3"/>
        <v>25</v>
      </c>
      <c r="L14" s="65">
        <f>VLOOKUP($A14,'Return Data'!$B$7:$R$1700,17,0)</f>
        <v>-3.2265999999999999</v>
      </c>
      <c r="M14" s="66">
        <f t="shared" si="4"/>
        <v>23</v>
      </c>
      <c r="N14" s="65">
        <f>VLOOKUP($A14,'Return Data'!$B$7:$R$1700,14,0)</f>
        <v>2.3365999999999998</v>
      </c>
      <c r="O14" s="66">
        <f t="shared" si="6"/>
        <v>9</v>
      </c>
      <c r="P14" s="65">
        <f>VLOOKUP($A14,'Return Data'!$B$7:$R$1700,15,0)</f>
        <v>5.2896000000000001</v>
      </c>
      <c r="Q14" s="66">
        <f t="shared" si="7"/>
        <v>13</v>
      </c>
      <c r="R14" s="65">
        <f>VLOOKUP($A14,'Return Data'!$B$7:$R$1700,16,0)</f>
        <v>5.7413999999999996</v>
      </c>
      <c r="S14" s="67">
        <f t="shared" si="5"/>
        <v>28</v>
      </c>
    </row>
    <row r="15" spans="1:20" x14ac:dyDescent="0.3">
      <c r="A15" s="63" t="s">
        <v>1317</v>
      </c>
      <c r="B15" s="64">
        <f>VLOOKUP($A15,'Return Data'!$B$7:$R$1700,3,0)</f>
        <v>44032</v>
      </c>
      <c r="C15" s="65">
        <f>VLOOKUP($A15,'Return Data'!$B$7:$R$1700,4,0)</f>
        <v>9.8547999999999991</v>
      </c>
      <c r="D15" s="65">
        <f>VLOOKUP($A15,'Return Data'!$B$7:$R$1700,10,0)</f>
        <v>14.8766</v>
      </c>
      <c r="E15" s="66">
        <f t="shared" si="0"/>
        <v>14</v>
      </c>
      <c r="F15" s="65">
        <f>VLOOKUP($A15,'Return Data'!$B$7:$R$1700,11,0)</f>
        <v>-12.52</v>
      </c>
      <c r="G15" s="66">
        <f t="shared" si="1"/>
        <v>26</v>
      </c>
      <c r="H15" s="65">
        <f>VLOOKUP($A15,'Return Data'!$B$7:$R$1700,12,0)</f>
        <v>-7.8533999999999997</v>
      </c>
      <c r="I15" s="66">
        <f t="shared" si="2"/>
        <v>27</v>
      </c>
      <c r="J15" s="65">
        <f>VLOOKUP($A15,'Return Data'!$B$7:$R$1700,13,0)</f>
        <v>-5.1026999999999996</v>
      </c>
      <c r="K15" s="66">
        <f t="shared" si="3"/>
        <v>26</v>
      </c>
      <c r="L15" s="65"/>
      <c r="M15" s="66"/>
      <c r="N15" s="65"/>
      <c r="O15" s="66"/>
      <c r="P15" s="65"/>
      <c r="Q15" s="66"/>
      <c r="R15" s="65">
        <f>VLOOKUP($A15,'Return Data'!$B$7:$R$1700,16,0)</f>
        <v>-0.71689999999999998</v>
      </c>
      <c r="S15" s="67">
        <f t="shared" si="5"/>
        <v>32</v>
      </c>
    </row>
    <row r="16" spans="1:20" x14ac:dyDescent="0.3">
      <c r="A16" s="63" t="s">
        <v>1318</v>
      </c>
      <c r="B16" s="64">
        <f>VLOOKUP($A16,'Return Data'!$B$7:$R$1700,3,0)</f>
        <v>44032</v>
      </c>
      <c r="C16" s="65">
        <f>VLOOKUP($A16,'Return Data'!$B$7:$R$1700,4,0)</f>
        <v>532.76229999999998</v>
      </c>
      <c r="D16" s="65">
        <f>VLOOKUP($A16,'Return Data'!$B$7:$R$1700,10,0)</f>
        <v>15.923999999999999</v>
      </c>
      <c r="E16" s="66">
        <f t="shared" si="0"/>
        <v>8</v>
      </c>
      <c r="F16" s="65">
        <f>VLOOKUP($A16,'Return Data'!$B$7:$R$1700,11,0)</f>
        <v>-11.3919</v>
      </c>
      <c r="G16" s="66">
        <f t="shared" si="1"/>
        <v>23</v>
      </c>
      <c r="H16" s="65">
        <f>VLOOKUP($A16,'Return Data'!$B$7:$R$1700,12,0)</f>
        <v>-7.1398999999999999</v>
      </c>
      <c r="I16" s="66">
        <f t="shared" si="2"/>
        <v>24</v>
      </c>
      <c r="J16" s="65">
        <f>VLOOKUP($A16,'Return Data'!$B$7:$R$1700,13,0)</f>
        <v>-6.1904000000000003</v>
      </c>
      <c r="K16" s="66">
        <f t="shared" si="3"/>
        <v>28</v>
      </c>
      <c r="L16" s="65">
        <f>VLOOKUP($A16,'Return Data'!$B$7:$R$1700,17,0)</f>
        <v>-3.6438999999999999</v>
      </c>
      <c r="M16" s="66">
        <f t="shared" si="4"/>
        <v>25</v>
      </c>
      <c r="N16" s="65">
        <f>VLOOKUP($A16,'Return Data'!$B$7:$R$1700,14,0)</f>
        <v>-1.5011000000000001</v>
      </c>
      <c r="O16" s="66">
        <f t="shared" si="6"/>
        <v>25</v>
      </c>
      <c r="P16" s="65">
        <f>VLOOKUP($A16,'Return Data'!$B$7:$R$1700,15,0)</f>
        <v>3.004</v>
      </c>
      <c r="Q16" s="66">
        <f t="shared" si="7"/>
        <v>21</v>
      </c>
      <c r="R16" s="65">
        <f>VLOOKUP($A16,'Return Data'!$B$7:$R$1700,16,0)</f>
        <v>16.642299999999999</v>
      </c>
      <c r="S16" s="67">
        <f t="shared" si="5"/>
        <v>5</v>
      </c>
    </row>
    <row r="17" spans="1:19" x14ac:dyDescent="0.3">
      <c r="A17" s="63" t="s">
        <v>1320</v>
      </c>
      <c r="B17" s="64">
        <f>VLOOKUP($A17,'Return Data'!$B$7:$R$1700,3,0)</f>
        <v>44032</v>
      </c>
      <c r="C17" s="65">
        <f>VLOOKUP($A17,'Return Data'!$B$7:$R$1700,4,0)</f>
        <v>556.53</v>
      </c>
      <c r="D17" s="65">
        <f>VLOOKUP($A17,'Return Data'!$B$7:$R$1700,10,0)</f>
        <v>10.589600000000001</v>
      </c>
      <c r="E17" s="66">
        <f t="shared" si="0"/>
        <v>31</v>
      </c>
      <c r="F17" s="65">
        <f>VLOOKUP($A17,'Return Data'!$B$7:$R$1700,11,0)</f>
        <v>-17.313700000000001</v>
      </c>
      <c r="G17" s="66">
        <f t="shared" si="1"/>
        <v>33</v>
      </c>
      <c r="H17" s="65">
        <f>VLOOKUP($A17,'Return Data'!$B$7:$R$1700,12,0)</f>
        <v>-13.6816</v>
      </c>
      <c r="I17" s="66">
        <f t="shared" si="2"/>
        <v>33</v>
      </c>
      <c r="J17" s="65">
        <f>VLOOKUP($A17,'Return Data'!$B$7:$R$1700,13,0)</f>
        <v>-16.405200000000001</v>
      </c>
      <c r="K17" s="66">
        <f t="shared" si="3"/>
        <v>32</v>
      </c>
      <c r="L17" s="65">
        <f>VLOOKUP($A17,'Return Data'!$B$7:$R$1700,17,0)</f>
        <v>-3.2204000000000002</v>
      </c>
      <c r="M17" s="66">
        <f t="shared" si="4"/>
        <v>22</v>
      </c>
      <c r="N17" s="65">
        <f>VLOOKUP($A17,'Return Data'!$B$7:$R$1700,14,0)</f>
        <v>-2.1570999999999998</v>
      </c>
      <c r="O17" s="66">
        <f t="shared" si="6"/>
        <v>26</v>
      </c>
      <c r="P17" s="65">
        <f>VLOOKUP($A17,'Return Data'!$B$7:$R$1700,15,0)</f>
        <v>2.9456000000000002</v>
      </c>
      <c r="Q17" s="66">
        <f t="shared" si="7"/>
        <v>23</v>
      </c>
      <c r="R17" s="65">
        <f>VLOOKUP($A17,'Return Data'!$B$7:$R$1700,16,0)</f>
        <v>17.0229</v>
      </c>
      <c r="S17" s="67">
        <f t="shared" si="5"/>
        <v>3</v>
      </c>
    </row>
    <row r="18" spans="1:19" x14ac:dyDescent="0.3">
      <c r="A18" s="63" t="s">
        <v>1322</v>
      </c>
      <c r="B18" s="64">
        <f>VLOOKUP($A18,'Return Data'!$B$7:$R$1700,3,0)</f>
        <v>44032</v>
      </c>
      <c r="C18" s="65">
        <f>VLOOKUP($A18,'Return Data'!$B$7:$R$1700,4,0)</f>
        <v>79.798900000000003</v>
      </c>
      <c r="D18" s="65">
        <f>VLOOKUP($A18,'Return Data'!$B$7:$R$1700,10,0)</f>
        <v>15.8749</v>
      </c>
      <c r="E18" s="66">
        <f t="shared" si="0"/>
        <v>9</v>
      </c>
      <c r="F18" s="65">
        <f>VLOOKUP($A18,'Return Data'!$B$7:$R$1700,11,0)</f>
        <v>-10.9092</v>
      </c>
      <c r="G18" s="66">
        <f t="shared" si="1"/>
        <v>20</v>
      </c>
      <c r="H18" s="65">
        <f>VLOOKUP($A18,'Return Data'!$B$7:$R$1700,12,0)</f>
        <v>-3.7454999999999998</v>
      </c>
      <c r="I18" s="66">
        <f t="shared" si="2"/>
        <v>8</v>
      </c>
      <c r="J18" s="65">
        <f>VLOOKUP($A18,'Return Data'!$B$7:$R$1700,13,0)</f>
        <v>-3.1364999999999998</v>
      </c>
      <c r="K18" s="66">
        <f t="shared" si="3"/>
        <v>20</v>
      </c>
      <c r="L18" s="65">
        <f>VLOOKUP($A18,'Return Data'!$B$7:$R$1700,17,0)</f>
        <v>-4.0191999999999997</v>
      </c>
      <c r="M18" s="66">
        <f t="shared" si="4"/>
        <v>26</v>
      </c>
      <c r="N18" s="65">
        <f>VLOOKUP($A18,'Return Data'!$B$7:$R$1700,14,0)</f>
        <v>-1.3979999999999999</v>
      </c>
      <c r="O18" s="66">
        <f t="shared" si="6"/>
        <v>23</v>
      </c>
      <c r="P18" s="65">
        <f>VLOOKUP($A18,'Return Data'!$B$7:$R$1700,15,0)</f>
        <v>3.5947</v>
      </c>
      <c r="Q18" s="66">
        <f t="shared" si="7"/>
        <v>18</v>
      </c>
      <c r="R18" s="65">
        <f>VLOOKUP($A18,'Return Data'!$B$7:$R$1700,16,0)</f>
        <v>13.489000000000001</v>
      </c>
      <c r="S18" s="67">
        <f t="shared" si="5"/>
        <v>14</v>
      </c>
    </row>
    <row r="19" spans="1:19" x14ac:dyDescent="0.3">
      <c r="A19" s="63" t="s">
        <v>1324</v>
      </c>
      <c r="B19" s="64">
        <f>VLOOKUP($A19,'Return Data'!$B$7:$R$1700,3,0)</f>
        <v>44032</v>
      </c>
      <c r="C19" s="65">
        <f>VLOOKUP($A19,'Return Data'!$B$7:$R$1700,4,0)</f>
        <v>256.66000000000003</v>
      </c>
      <c r="D19" s="65">
        <f>VLOOKUP($A19,'Return Data'!$B$7:$R$1700,10,0)</f>
        <v>11.5525</v>
      </c>
      <c r="E19" s="66">
        <f t="shared" si="0"/>
        <v>28</v>
      </c>
      <c r="F19" s="65">
        <f>VLOOKUP($A19,'Return Data'!$B$7:$R$1700,11,0)</f>
        <v>-16.132400000000001</v>
      </c>
      <c r="G19" s="66">
        <f t="shared" si="1"/>
        <v>31</v>
      </c>
      <c r="H19" s="65">
        <f>VLOOKUP($A19,'Return Data'!$B$7:$R$1700,12,0)</f>
        <v>-10.6835</v>
      </c>
      <c r="I19" s="66">
        <f t="shared" si="2"/>
        <v>31</v>
      </c>
      <c r="J19" s="65">
        <f>VLOOKUP($A19,'Return Data'!$B$7:$R$1700,13,0)</f>
        <v>-10.565200000000001</v>
      </c>
      <c r="K19" s="66">
        <f t="shared" si="3"/>
        <v>31</v>
      </c>
      <c r="L19" s="65">
        <f>VLOOKUP($A19,'Return Data'!$B$7:$R$1700,17,0)</f>
        <v>-3.1886999999999999</v>
      </c>
      <c r="M19" s="66">
        <f t="shared" si="4"/>
        <v>21</v>
      </c>
      <c r="N19" s="65">
        <f>VLOOKUP($A19,'Return Data'!$B$7:$R$1700,14,0)</f>
        <v>-0.67459999999999998</v>
      </c>
      <c r="O19" s="66">
        <f t="shared" si="6"/>
        <v>22</v>
      </c>
      <c r="P19" s="65">
        <f>VLOOKUP($A19,'Return Data'!$B$7:$R$1700,15,0)</f>
        <v>4.2260999999999997</v>
      </c>
      <c r="Q19" s="66">
        <f t="shared" si="7"/>
        <v>14</v>
      </c>
      <c r="R19" s="65">
        <f>VLOOKUP($A19,'Return Data'!$B$7:$R$1700,16,0)</f>
        <v>13.392899999999999</v>
      </c>
      <c r="S19" s="67">
        <f t="shared" si="5"/>
        <v>15</v>
      </c>
    </row>
    <row r="20" spans="1:19" x14ac:dyDescent="0.3">
      <c r="A20" s="63" t="s">
        <v>1326</v>
      </c>
      <c r="B20" s="64">
        <f>VLOOKUP($A20,'Return Data'!$B$7:$R$1700,3,0)</f>
        <v>44032</v>
      </c>
      <c r="C20" s="65">
        <f>VLOOKUP($A20,'Return Data'!$B$7:$R$1700,4,0)</f>
        <v>20.63</v>
      </c>
      <c r="D20" s="65">
        <f>VLOOKUP($A20,'Return Data'!$B$7:$R$1700,10,0)</f>
        <v>13.6639</v>
      </c>
      <c r="E20" s="66">
        <f t="shared" si="0"/>
        <v>22</v>
      </c>
      <c r="F20" s="65">
        <f>VLOOKUP($A20,'Return Data'!$B$7:$R$1700,11,0)</f>
        <v>-8.6359999999999992</v>
      </c>
      <c r="G20" s="66">
        <f t="shared" si="1"/>
        <v>13</v>
      </c>
      <c r="H20" s="65">
        <f>VLOOKUP($A20,'Return Data'!$B$7:$R$1700,12,0)</f>
        <v>-5.4537000000000004</v>
      </c>
      <c r="I20" s="66">
        <f t="shared" si="2"/>
        <v>18</v>
      </c>
      <c r="J20" s="65">
        <f>VLOOKUP($A20,'Return Data'!$B$7:$R$1700,13,0)</f>
        <v>2.5348000000000002</v>
      </c>
      <c r="K20" s="66">
        <f t="shared" si="3"/>
        <v>10</v>
      </c>
      <c r="L20" s="65">
        <f>VLOOKUP($A20,'Return Data'!$B$7:$R$1700,17,0)</f>
        <v>-0.36109999999999998</v>
      </c>
      <c r="M20" s="66">
        <f t="shared" si="4"/>
        <v>14</v>
      </c>
      <c r="N20" s="65">
        <f>VLOOKUP($A20,'Return Data'!$B$7:$R$1700,14,0)</f>
        <v>1.2748999999999999</v>
      </c>
      <c r="O20" s="66">
        <f t="shared" si="6"/>
        <v>13</v>
      </c>
      <c r="P20" s="65">
        <f>VLOOKUP($A20,'Return Data'!$B$7:$R$1700,15,0)</f>
        <v>3.5676000000000001</v>
      </c>
      <c r="Q20" s="66">
        <f t="shared" si="7"/>
        <v>19</v>
      </c>
      <c r="R20" s="65">
        <f>VLOOKUP($A20,'Return Data'!$B$7:$R$1700,16,0)</f>
        <v>12.145</v>
      </c>
      <c r="S20" s="67">
        <f t="shared" si="5"/>
        <v>17</v>
      </c>
    </row>
    <row r="21" spans="1:19" x14ac:dyDescent="0.3">
      <c r="A21" s="63" t="s">
        <v>1329</v>
      </c>
      <c r="B21" s="64">
        <f>VLOOKUP($A21,'Return Data'!$B$7:$R$1700,3,0)</f>
        <v>44032</v>
      </c>
      <c r="C21" s="65">
        <f>VLOOKUP($A21,'Return Data'!$B$7:$R$1700,4,0)</f>
        <v>84.5</v>
      </c>
      <c r="D21" s="65">
        <f>VLOOKUP($A21,'Return Data'!$B$7:$R$1700,10,0)</f>
        <v>9.4984999999999999</v>
      </c>
      <c r="E21" s="66">
        <f t="shared" si="0"/>
        <v>32</v>
      </c>
      <c r="F21" s="65">
        <f>VLOOKUP($A21,'Return Data'!$B$7:$R$1700,11,0)</f>
        <v>-14.1783</v>
      </c>
      <c r="G21" s="66">
        <f t="shared" si="1"/>
        <v>30</v>
      </c>
      <c r="H21" s="65">
        <f>VLOOKUP($A21,'Return Data'!$B$7:$R$1700,12,0)</f>
        <v>-10.4588</v>
      </c>
      <c r="I21" s="66">
        <f t="shared" si="2"/>
        <v>29</v>
      </c>
      <c r="J21" s="65">
        <f>VLOOKUP($A21,'Return Data'!$B$7:$R$1700,13,0)</f>
        <v>-4.7027999999999999</v>
      </c>
      <c r="K21" s="66">
        <f t="shared" si="3"/>
        <v>24</v>
      </c>
      <c r="L21" s="65">
        <f>VLOOKUP($A21,'Return Data'!$B$7:$R$1700,17,0)</f>
        <v>-4.9432</v>
      </c>
      <c r="M21" s="66">
        <f t="shared" si="4"/>
        <v>27</v>
      </c>
      <c r="N21" s="65">
        <f>VLOOKUP($A21,'Return Data'!$B$7:$R$1700,14,0)</f>
        <v>-1.4228000000000001</v>
      </c>
      <c r="O21" s="66">
        <f t="shared" si="6"/>
        <v>24</v>
      </c>
      <c r="P21" s="65">
        <f>VLOOKUP($A21,'Return Data'!$B$7:$R$1700,15,0)</f>
        <v>2.2917999999999998</v>
      </c>
      <c r="Q21" s="66">
        <f t="shared" si="7"/>
        <v>25</v>
      </c>
      <c r="R21" s="65">
        <f>VLOOKUP($A21,'Return Data'!$B$7:$R$1700,16,0)</f>
        <v>15.49</v>
      </c>
      <c r="S21" s="67">
        <f t="shared" si="5"/>
        <v>9</v>
      </c>
    </row>
    <row r="22" spans="1:19" x14ac:dyDescent="0.3">
      <c r="A22" s="63" t="s">
        <v>1331</v>
      </c>
      <c r="B22" s="64">
        <f>VLOOKUP($A22,'Return Data'!$B$7:$R$1700,3,0)</f>
        <v>44032</v>
      </c>
      <c r="C22" s="65">
        <f>VLOOKUP($A22,'Return Data'!$B$7:$R$1700,4,0)</f>
        <v>44.96</v>
      </c>
      <c r="D22" s="65">
        <f>VLOOKUP($A22,'Return Data'!$B$7:$R$1700,10,0)</f>
        <v>12.007999999999999</v>
      </c>
      <c r="E22" s="66">
        <f t="shared" si="0"/>
        <v>25</v>
      </c>
      <c r="F22" s="65">
        <f>VLOOKUP($A22,'Return Data'!$B$7:$R$1700,11,0)</f>
        <v>-10.2774</v>
      </c>
      <c r="G22" s="66">
        <f t="shared" si="1"/>
        <v>17</v>
      </c>
      <c r="H22" s="65">
        <f>VLOOKUP($A22,'Return Data'!$B$7:$R$1700,12,0)</f>
        <v>-4.0342000000000002</v>
      </c>
      <c r="I22" s="66">
        <f t="shared" si="2"/>
        <v>10</v>
      </c>
      <c r="J22" s="65">
        <f>VLOOKUP($A22,'Return Data'!$B$7:$R$1700,13,0)</f>
        <v>0.3795</v>
      </c>
      <c r="K22" s="66">
        <f t="shared" si="3"/>
        <v>13</v>
      </c>
      <c r="L22" s="65">
        <f>VLOOKUP($A22,'Return Data'!$B$7:$R$1700,17,0)</f>
        <v>-3.0628000000000002</v>
      </c>
      <c r="M22" s="66">
        <f t="shared" si="4"/>
        <v>20</v>
      </c>
      <c r="N22" s="65">
        <f>VLOOKUP($A22,'Return Data'!$B$7:$R$1700,14,0)</f>
        <v>-0.37490000000000001</v>
      </c>
      <c r="O22" s="66">
        <f t="shared" si="6"/>
        <v>18</v>
      </c>
      <c r="P22" s="65">
        <f>VLOOKUP($A22,'Return Data'!$B$7:$R$1700,15,0)</f>
        <v>4.2012999999999998</v>
      </c>
      <c r="Q22" s="66">
        <f t="shared" si="7"/>
        <v>15</v>
      </c>
      <c r="R22" s="65">
        <f>VLOOKUP($A22,'Return Data'!$B$7:$R$1700,16,0)</f>
        <v>12.942500000000001</v>
      </c>
      <c r="S22" s="67">
        <f t="shared" si="5"/>
        <v>16</v>
      </c>
    </row>
    <row r="23" spans="1:19" x14ac:dyDescent="0.3">
      <c r="A23" s="63" t="s">
        <v>1334</v>
      </c>
      <c r="B23" s="64">
        <f>VLOOKUP($A23,'Return Data'!$B$7:$R$1700,3,0)</f>
        <v>44032</v>
      </c>
      <c r="C23" s="65">
        <f>VLOOKUP($A23,'Return Data'!$B$7:$R$1700,4,0)</f>
        <v>9.5481999999999996</v>
      </c>
      <c r="D23" s="65">
        <f>VLOOKUP($A23,'Return Data'!$B$7:$R$1700,10,0)</f>
        <v>8.6628000000000007</v>
      </c>
      <c r="E23" s="66">
        <f t="shared" si="0"/>
        <v>33</v>
      </c>
      <c r="F23" s="65">
        <f>VLOOKUP($A23,'Return Data'!$B$7:$R$1700,11,0)</f>
        <v>-17.264299999999999</v>
      </c>
      <c r="G23" s="66">
        <f t="shared" si="1"/>
        <v>32</v>
      </c>
      <c r="H23" s="65">
        <f>VLOOKUP($A23,'Return Data'!$B$7:$R$1700,12,0)</f>
        <v>-11.706</v>
      </c>
      <c r="I23" s="66">
        <f t="shared" si="2"/>
        <v>32</v>
      </c>
      <c r="J23" s="65">
        <f>VLOOKUP($A23,'Return Data'!$B$7:$R$1700,13,0)</f>
        <v>-5.5952000000000002</v>
      </c>
      <c r="K23" s="66">
        <f t="shared" si="3"/>
        <v>27</v>
      </c>
      <c r="L23" s="65"/>
      <c r="M23" s="66"/>
      <c r="N23" s="65"/>
      <c r="O23" s="66"/>
      <c r="P23" s="65"/>
      <c r="Q23" s="66"/>
      <c r="R23" s="65">
        <f>VLOOKUP($A23,'Return Data'!$B$7:$R$1700,16,0)</f>
        <v>-3.8309000000000002</v>
      </c>
      <c r="S23" s="67">
        <f t="shared" si="5"/>
        <v>34</v>
      </c>
    </row>
    <row r="24" spans="1:19" x14ac:dyDescent="0.3">
      <c r="A24" s="63" t="s">
        <v>1335</v>
      </c>
      <c r="B24" s="64">
        <f>VLOOKUP($A24,'Return Data'!$B$7:$R$1700,3,0)</f>
        <v>44032</v>
      </c>
      <c r="C24" s="65">
        <f>VLOOKUP($A24,'Return Data'!$B$7:$R$1700,4,0)</f>
        <v>31.5318</v>
      </c>
      <c r="D24" s="65">
        <f>VLOOKUP($A24,'Return Data'!$B$7:$R$1700,10,0)</f>
        <v>13.8188</v>
      </c>
      <c r="E24" s="66">
        <f t="shared" si="0"/>
        <v>20</v>
      </c>
      <c r="F24" s="65">
        <f>VLOOKUP($A24,'Return Data'!$B$7:$R$1700,11,0)</f>
        <v>-10.452299999999999</v>
      </c>
      <c r="G24" s="66">
        <f t="shared" si="1"/>
        <v>19</v>
      </c>
      <c r="H24" s="65">
        <f>VLOOKUP($A24,'Return Data'!$B$7:$R$1700,12,0)</f>
        <v>-7.8434999999999997</v>
      </c>
      <c r="I24" s="66">
        <f t="shared" si="2"/>
        <v>26</v>
      </c>
      <c r="J24" s="65">
        <f>VLOOKUP($A24,'Return Data'!$B$7:$R$1700,13,0)</f>
        <v>1.0175000000000001</v>
      </c>
      <c r="K24" s="66">
        <f t="shared" si="3"/>
        <v>12</v>
      </c>
      <c r="L24" s="65">
        <f>VLOOKUP($A24,'Return Data'!$B$7:$R$1700,17,0)</f>
        <v>-0.13009999999999999</v>
      </c>
      <c r="M24" s="66">
        <f t="shared" si="4"/>
        <v>12</v>
      </c>
      <c r="N24" s="65">
        <f>VLOOKUP($A24,'Return Data'!$B$7:$R$1700,14,0)</f>
        <v>2.2437</v>
      </c>
      <c r="O24" s="66">
        <f t="shared" si="6"/>
        <v>10</v>
      </c>
      <c r="P24" s="65">
        <f>VLOOKUP($A24,'Return Data'!$B$7:$R$1700,15,0)</f>
        <v>6.1120999999999999</v>
      </c>
      <c r="Q24" s="66">
        <f t="shared" si="7"/>
        <v>9</v>
      </c>
      <c r="R24" s="65">
        <f>VLOOKUP($A24,'Return Data'!$B$7:$R$1700,16,0)</f>
        <v>10.1943</v>
      </c>
      <c r="S24" s="67">
        <f t="shared" si="5"/>
        <v>22</v>
      </c>
    </row>
    <row r="25" spans="1:19" x14ac:dyDescent="0.3">
      <c r="A25" s="63" t="s">
        <v>1337</v>
      </c>
      <c r="B25" s="64">
        <f>VLOOKUP($A25,'Return Data'!$B$7:$R$1700,3,0)</f>
        <v>44032</v>
      </c>
      <c r="C25" s="65">
        <f>VLOOKUP($A25,'Return Data'!$B$7:$R$1700,4,0)</f>
        <v>34.085999999999999</v>
      </c>
      <c r="D25" s="65">
        <f>VLOOKUP($A25,'Return Data'!$B$7:$R$1700,10,0)</f>
        <v>17.097799999999999</v>
      </c>
      <c r="E25" s="66">
        <f t="shared" si="0"/>
        <v>6</v>
      </c>
      <c r="F25" s="65">
        <f>VLOOKUP($A25,'Return Data'!$B$7:$R$1700,11,0)</f>
        <v>-10.276400000000001</v>
      </c>
      <c r="G25" s="66">
        <f t="shared" si="1"/>
        <v>16</v>
      </c>
      <c r="H25" s="65">
        <f>VLOOKUP($A25,'Return Data'!$B$7:$R$1700,12,0)</f>
        <v>-4.9893999999999998</v>
      </c>
      <c r="I25" s="66">
        <f t="shared" si="2"/>
        <v>15</v>
      </c>
      <c r="J25" s="65">
        <f>VLOOKUP($A25,'Return Data'!$B$7:$R$1700,13,0)</f>
        <v>-2.1080000000000001</v>
      </c>
      <c r="K25" s="66">
        <f t="shared" si="3"/>
        <v>17</v>
      </c>
      <c r="L25" s="65">
        <f>VLOOKUP($A25,'Return Data'!$B$7:$R$1700,17,0)</f>
        <v>0.70320000000000005</v>
      </c>
      <c r="M25" s="66">
        <f t="shared" si="4"/>
        <v>10</v>
      </c>
      <c r="N25" s="65">
        <f>VLOOKUP($A25,'Return Data'!$B$7:$R$1700,14,0)</f>
        <v>2.9133</v>
      </c>
      <c r="O25" s="66">
        <f t="shared" si="6"/>
        <v>8</v>
      </c>
      <c r="P25" s="65">
        <f>VLOOKUP($A25,'Return Data'!$B$7:$R$1700,15,0)</f>
        <v>7.3571</v>
      </c>
      <c r="Q25" s="66">
        <f t="shared" si="7"/>
        <v>3</v>
      </c>
      <c r="R25" s="65">
        <f>VLOOKUP($A25,'Return Data'!$B$7:$R$1700,16,0)</f>
        <v>11.9506</v>
      </c>
      <c r="S25" s="67">
        <f t="shared" si="5"/>
        <v>18</v>
      </c>
    </row>
    <row r="26" spans="1:19" x14ac:dyDescent="0.3">
      <c r="A26" s="63" t="s">
        <v>1340</v>
      </c>
      <c r="B26" s="64">
        <f>VLOOKUP($A26,'Return Data'!$B$7:$R$1700,3,0)</f>
        <v>44032</v>
      </c>
      <c r="C26" s="65">
        <f>VLOOKUP($A26,'Return Data'!$B$7:$R$1700,4,0)</f>
        <v>77.128</v>
      </c>
      <c r="D26" s="65">
        <f>VLOOKUP($A26,'Return Data'!$B$7:$R$1700,10,0)</f>
        <v>17.328099999999999</v>
      </c>
      <c r="E26" s="66">
        <f t="shared" si="0"/>
        <v>5</v>
      </c>
      <c r="F26" s="65">
        <f>VLOOKUP($A26,'Return Data'!$B$7:$R$1700,11,0)</f>
        <v>-9.4327000000000005</v>
      </c>
      <c r="G26" s="66">
        <f t="shared" si="1"/>
        <v>14</v>
      </c>
      <c r="H26" s="65">
        <f>VLOOKUP($A26,'Return Data'!$B$7:$R$1700,12,0)</f>
        <v>-4.6543000000000001</v>
      </c>
      <c r="I26" s="66">
        <f t="shared" si="2"/>
        <v>12</v>
      </c>
      <c r="J26" s="65">
        <f>VLOOKUP($A26,'Return Data'!$B$7:$R$1700,13,0)</f>
        <v>-3.3811</v>
      </c>
      <c r="K26" s="66">
        <f t="shared" si="3"/>
        <v>22</v>
      </c>
      <c r="L26" s="65">
        <f>VLOOKUP($A26,'Return Data'!$B$7:$R$1700,17,0)</f>
        <v>-3.0274999999999999</v>
      </c>
      <c r="M26" s="66">
        <f t="shared" si="4"/>
        <v>19</v>
      </c>
      <c r="N26" s="65">
        <f>VLOOKUP($A26,'Return Data'!$B$7:$R$1700,14,0)</f>
        <v>0.2853</v>
      </c>
      <c r="O26" s="66">
        <f t="shared" si="6"/>
        <v>15</v>
      </c>
      <c r="P26" s="65">
        <f>VLOOKUP($A26,'Return Data'!$B$7:$R$1700,15,0)</f>
        <v>3.5981999999999998</v>
      </c>
      <c r="Q26" s="66">
        <f t="shared" si="7"/>
        <v>17</v>
      </c>
      <c r="R26" s="65">
        <f>VLOOKUP($A26,'Return Data'!$B$7:$R$1700,16,0)</f>
        <v>14.396100000000001</v>
      </c>
      <c r="S26" s="67">
        <f t="shared" si="5"/>
        <v>10</v>
      </c>
    </row>
    <row r="27" spans="1:19" x14ac:dyDescent="0.3">
      <c r="A27" s="63" t="s">
        <v>1341</v>
      </c>
      <c r="B27" s="64">
        <f>VLOOKUP($A27,'Return Data'!$B$7:$R$1700,3,0)</f>
        <v>44032</v>
      </c>
      <c r="C27" s="65">
        <f>VLOOKUP($A27,'Return Data'!$B$7:$R$1700,4,0)</f>
        <v>46.099800000000002</v>
      </c>
      <c r="D27" s="65">
        <f>VLOOKUP($A27,'Return Data'!$B$7:$R$1700,10,0)</f>
        <v>11.9879</v>
      </c>
      <c r="E27" s="66">
        <f t="shared" si="0"/>
        <v>26</v>
      </c>
      <c r="F27" s="65">
        <f>VLOOKUP($A27,'Return Data'!$B$7:$R$1700,11,0)</f>
        <v>-11.0091</v>
      </c>
      <c r="G27" s="66">
        <f t="shared" si="1"/>
        <v>21</v>
      </c>
      <c r="H27" s="65">
        <f>VLOOKUP($A27,'Return Data'!$B$7:$R$1700,12,0)</f>
        <v>-5.3985000000000003</v>
      </c>
      <c r="I27" s="66">
        <f t="shared" si="2"/>
        <v>17</v>
      </c>
      <c r="J27" s="65">
        <f>VLOOKUP($A27,'Return Data'!$B$7:$R$1700,13,0)</f>
        <v>-0.10639999999999999</v>
      </c>
      <c r="K27" s="66">
        <f t="shared" si="3"/>
        <v>14</v>
      </c>
      <c r="L27" s="65">
        <f>VLOOKUP($A27,'Return Data'!$B$7:$R$1700,17,0)</f>
        <v>2.919</v>
      </c>
      <c r="M27" s="66">
        <f t="shared" si="4"/>
        <v>5</v>
      </c>
      <c r="N27" s="65">
        <f>VLOOKUP($A27,'Return Data'!$B$7:$R$1700,14,0)</f>
        <v>2.0756999999999999</v>
      </c>
      <c r="O27" s="66">
        <f t="shared" si="6"/>
        <v>11</v>
      </c>
      <c r="P27" s="65">
        <f>VLOOKUP($A27,'Return Data'!$B$7:$R$1700,15,0)</f>
        <v>2.4478</v>
      </c>
      <c r="Q27" s="66">
        <f t="shared" si="7"/>
        <v>24</v>
      </c>
      <c r="R27" s="65">
        <f>VLOOKUP($A27,'Return Data'!$B$7:$R$1700,16,0)</f>
        <v>8.0904000000000007</v>
      </c>
      <c r="S27" s="67">
        <f t="shared" si="5"/>
        <v>24</v>
      </c>
    </row>
    <row r="28" spans="1:19" x14ac:dyDescent="0.3">
      <c r="A28" s="63" t="s">
        <v>1344</v>
      </c>
      <c r="B28" s="64">
        <f>VLOOKUP($A28,'Return Data'!$B$7:$R$1700,3,0)</f>
        <v>44032</v>
      </c>
      <c r="C28" s="65">
        <f>VLOOKUP($A28,'Return Data'!$B$7:$R$1700,4,0)</f>
        <v>11.049899999999999</v>
      </c>
      <c r="D28" s="65">
        <f>VLOOKUP($A28,'Return Data'!$B$7:$R$1700,10,0)</f>
        <v>15.276</v>
      </c>
      <c r="E28" s="66">
        <f t="shared" si="0"/>
        <v>12</v>
      </c>
      <c r="F28" s="65">
        <f>VLOOKUP($A28,'Return Data'!$B$7:$R$1700,11,0)</f>
        <v>-7.5129000000000001</v>
      </c>
      <c r="G28" s="66">
        <f t="shared" si="1"/>
        <v>8</v>
      </c>
      <c r="H28" s="65">
        <f>VLOOKUP($A28,'Return Data'!$B$7:$R$1700,12,0)</f>
        <v>-0.76070000000000004</v>
      </c>
      <c r="I28" s="66">
        <f t="shared" si="2"/>
        <v>6</v>
      </c>
      <c r="J28" s="65">
        <f>VLOOKUP($A28,'Return Data'!$B$7:$R$1700,13,0)</f>
        <v>3.5110000000000001</v>
      </c>
      <c r="K28" s="66">
        <f t="shared" si="3"/>
        <v>7</v>
      </c>
      <c r="L28" s="65">
        <f>VLOOKUP($A28,'Return Data'!$B$7:$R$1700,17,0)</f>
        <v>2.5045999999999999</v>
      </c>
      <c r="M28" s="66">
        <f t="shared" si="4"/>
        <v>7</v>
      </c>
      <c r="N28" s="65">
        <f>VLOOKUP($A28,'Return Data'!$B$7:$R$1700,14,0)</f>
        <v>2.0604</v>
      </c>
      <c r="O28" s="66">
        <f t="shared" si="6"/>
        <v>12</v>
      </c>
      <c r="P28" s="65"/>
      <c r="Q28" s="66"/>
      <c r="R28" s="65">
        <f>VLOOKUP($A28,'Return Data'!$B$7:$R$1700,16,0)</f>
        <v>3.1745999999999999</v>
      </c>
      <c r="S28" s="67">
        <f t="shared" si="5"/>
        <v>29</v>
      </c>
    </row>
    <row r="29" spans="1:19" x14ac:dyDescent="0.3">
      <c r="A29" s="63" t="s">
        <v>1346</v>
      </c>
      <c r="B29" s="64">
        <f>VLOOKUP($A29,'Return Data'!$B$7:$R$1700,3,0)</f>
        <v>44032</v>
      </c>
      <c r="C29" s="65">
        <f>VLOOKUP($A29,'Return Data'!$B$7:$R$1700,4,0)</f>
        <v>24.873699999999999</v>
      </c>
      <c r="D29" s="65">
        <f>VLOOKUP($A29,'Return Data'!$B$7:$R$1700,10,0)</f>
        <v>17.889299999999999</v>
      </c>
      <c r="E29" s="66">
        <f t="shared" si="0"/>
        <v>4</v>
      </c>
      <c r="F29" s="65">
        <f>VLOOKUP($A29,'Return Data'!$B$7:$R$1700,11,0)</f>
        <v>-8.2422000000000004</v>
      </c>
      <c r="G29" s="66">
        <f t="shared" si="1"/>
        <v>11</v>
      </c>
      <c r="H29" s="65">
        <f>VLOOKUP($A29,'Return Data'!$B$7:$R$1700,12,0)</f>
        <v>-6.8442999999999996</v>
      </c>
      <c r="I29" s="66">
        <f t="shared" si="2"/>
        <v>22</v>
      </c>
      <c r="J29" s="65">
        <f>VLOOKUP($A29,'Return Data'!$B$7:$R$1700,13,0)</f>
        <v>-1.7401</v>
      </c>
      <c r="K29" s="66">
        <f t="shared" si="3"/>
        <v>15</v>
      </c>
      <c r="L29" s="65">
        <f>VLOOKUP($A29,'Return Data'!$B$7:$R$1700,17,0)</f>
        <v>-3.2519</v>
      </c>
      <c r="M29" s="66">
        <f t="shared" si="4"/>
        <v>24</v>
      </c>
      <c r="N29" s="65">
        <f>VLOOKUP($A29,'Return Data'!$B$7:$R$1700,14,0)</f>
        <v>0.18840000000000001</v>
      </c>
      <c r="O29" s="66">
        <f t="shared" si="6"/>
        <v>16</v>
      </c>
      <c r="P29" s="65">
        <f>VLOOKUP($A29,'Return Data'!$B$7:$R$1700,15,0)</f>
        <v>5.9894999999999996</v>
      </c>
      <c r="Q29" s="66">
        <f t="shared" si="7"/>
        <v>10</v>
      </c>
      <c r="R29" s="65">
        <f>VLOOKUP($A29,'Return Data'!$B$7:$R$1700,16,0)</f>
        <v>15.7424</v>
      </c>
      <c r="S29" s="67">
        <f t="shared" si="5"/>
        <v>8</v>
      </c>
    </row>
    <row r="30" spans="1:19" x14ac:dyDescent="0.3">
      <c r="A30" s="63" t="s">
        <v>1347</v>
      </c>
      <c r="B30" s="64">
        <f>VLOOKUP($A30,'Return Data'!$B$7:$R$1700,3,0)</f>
        <v>44032</v>
      </c>
      <c r="C30" s="65">
        <f>VLOOKUP($A30,'Return Data'!$B$7:$R$1700,4,0)</f>
        <v>76.293099999999995</v>
      </c>
      <c r="D30" s="65">
        <f>VLOOKUP($A30,'Return Data'!$B$7:$R$1700,10,0)</f>
        <v>8.0032999999999994</v>
      </c>
      <c r="E30" s="66">
        <f t="shared" si="0"/>
        <v>34</v>
      </c>
      <c r="F30" s="65">
        <f>VLOOKUP($A30,'Return Data'!$B$7:$R$1700,11,0)</f>
        <v>-23.490100000000002</v>
      </c>
      <c r="G30" s="66">
        <f t="shared" si="1"/>
        <v>34</v>
      </c>
      <c r="H30" s="65">
        <f>VLOOKUP($A30,'Return Data'!$B$7:$R$1700,12,0)</f>
        <v>-18.239799999999999</v>
      </c>
      <c r="I30" s="66">
        <f t="shared" si="2"/>
        <v>34</v>
      </c>
      <c r="J30" s="65">
        <f>VLOOKUP($A30,'Return Data'!$B$7:$R$1700,13,0)</f>
        <v>-20.263100000000001</v>
      </c>
      <c r="K30" s="66">
        <f t="shared" si="3"/>
        <v>33</v>
      </c>
      <c r="L30" s="65">
        <f>VLOOKUP($A30,'Return Data'!$B$7:$R$1700,17,0)</f>
        <v>-6.4410999999999996</v>
      </c>
      <c r="M30" s="66">
        <f t="shared" si="4"/>
        <v>29</v>
      </c>
      <c r="N30" s="65">
        <f>VLOOKUP($A30,'Return Data'!$B$7:$R$1700,14,0)</f>
        <v>-4.0456000000000003</v>
      </c>
      <c r="O30" s="66">
        <f t="shared" si="6"/>
        <v>28</v>
      </c>
      <c r="P30" s="65">
        <f>VLOOKUP($A30,'Return Data'!$B$7:$R$1700,15,0)</f>
        <v>-7.85E-2</v>
      </c>
      <c r="Q30" s="66">
        <f t="shared" si="7"/>
        <v>27</v>
      </c>
      <c r="R30" s="65">
        <f>VLOOKUP($A30,'Return Data'!$B$7:$R$1700,16,0)</f>
        <v>14.180300000000001</v>
      </c>
      <c r="S30" s="67">
        <f t="shared" si="5"/>
        <v>12</v>
      </c>
    </row>
    <row r="31" spans="1:19" x14ac:dyDescent="0.3">
      <c r="A31" s="63" t="s">
        <v>1350</v>
      </c>
      <c r="B31" s="64">
        <f>VLOOKUP($A31,'Return Data'!$B$7:$R$1700,3,0)</f>
        <v>44032</v>
      </c>
      <c r="C31" s="65">
        <f>VLOOKUP($A31,'Return Data'!$B$7:$R$1700,4,0)</f>
        <v>28.718399999999999</v>
      </c>
      <c r="D31" s="65">
        <f>VLOOKUP($A31,'Return Data'!$B$7:$R$1700,10,0)</f>
        <v>22.568999999999999</v>
      </c>
      <c r="E31" s="66">
        <f t="shared" si="0"/>
        <v>3</v>
      </c>
      <c r="F31" s="65">
        <f>VLOOKUP($A31,'Return Data'!$B$7:$R$1700,11,0)</f>
        <v>4.7008999999999999</v>
      </c>
      <c r="G31" s="66">
        <f t="shared" si="1"/>
        <v>1</v>
      </c>
      <c r="H31" s="65">
        <f>VLOOKUP($A31,'Return Data'!$B$7:$R$1700,12,0)</f>
        <v>10.5481</v>
      </c>
      <c r="I31" s="66">
        <f t="shared" si="2"/>
        <v>1</v>
      </c>
      <c r="J31" s="65">
        <f>VLOOKUP($A31,'Return Data'!$B$7:$R$1700,13,0)</f>
        <v>15.5182</v>
      </c>
      <c r="K31" s="66">
        <f t="shared" si="3"/>
        <v>1</v>
      </c>
      <c r="L31" s="65">
        <f>VLOOKUP($A31,'Return Data'!$B$7:$R$1700,17,0)</f>
        <v>7.6612</v>
      </c>
      <c r="M31" s="66">
        <f t="shared" si="4"/>
        <v>1</v>
      </c>
      <c r="N31" s="65">
        <f>VLOOKUP($A31,'Return Data'!$B$7:$R$1700,14,0)</f>
        <v>10.704800000000001</v>
      </c>
      <c r="O31" s="66">
        <f t="shared" si="6"/>
        <v>1</v>
      </c>
      <c r="P31" s="65">
        <f>VLOOKUP($A31,'Return Data'!$B$7:$R$1700,15,0)</f>
        <v>10.514099999999999</v>
      </c>
      <c r="Q31" s="66">
        <f t="shared" si="7"/>
        <v>1</v>
      </c>
      <c r="R31" s="65">
        <f>VLOOKUP($A31,'Return Data'!$B$7:$R$1700,16,0)</f>
        <v>15.8985</v>
      </c>
      <c r="S31" s="67">
        <f t="shared" si="5"/>
        <v>7</v>
      </c>
    </row>
    <row r="32" spans="1:19" x14ac:dyDescent="0.3">
      <c r="A32" s="63" t="s">
        <v>1352</v>
      </c>
      <c r="B32" s="64">
        <f>VLOOKUP($A32,'Return Data'!$B$7:$R$1700,3,0)</f>
        <v>44032</v>
      </c>
      <c r="C32" s="65">
        <f>VLOOKUP($A32,'Return Data'!$B$7:$R$1700,4,0)</f>
        <v>14.45</v>
      </c>
      <c r="D32" s="65">
        <f>VLOOKUP($A32,'Return Data'!$B$7:$R$1700,10,0)</f>
        <v>24.568999999999999</v>
      </c>
      <c r="E32" s="66">
        <f t="shared" si="0"/>
        <v>1</v>
      </c>
      <c r="F32" s="65">
        <f>VLOOKUP($A32,'Return Data'!$B$7:$R$1700,11,0)</f>
        <v>0.55669999999999997</v>
      </c>
      <c r="G32" s="66">
        <f t="shared" si="1"/>
        <v>3</v>
      </c>
      <c r="H32" s="65">
        <f>VLOOKUP($A32,'Return Data'!$B$7:$R$1700,12,0)</f>
        <v>7.5148999999999999</v>
      </c>
      <c r="I32" s="66">
        <f t="shared" si="2"/>
        <v>2</v>
      </c>
      <c r="J32" s="65">
        <f>VLOOKUP($A32,'Return Data'!$B$7:$R$1700,13,0)</f>
        <v>10.9831</v>
      </c>
      <c r="K32" s="66">
        <f t="shared" si="3"/>
        <v>2</v>
      </c>
      <c r="L32" s="65">
        <f>VLOOKUP($A32,'Return Data'!$B$7:$R$1700,17,0)</f>
        <v>4.78</v>
      </c>
      <c r="M32" s="66">
        <f t="shared" si="4"/>
        <v>3</v>
      </c>
      <c r="N32" s="65">
        <f>VLOOKUP($A32,'Return Data'!$B$7:$R$1700,14,0)</f>
        <v>4.0664999999999996</v>
      </c>
      <c r="O32" s="66">
        <f t="shared" si="6"/>
        <v>5</v>
      </c>
      <c r="P32" s="65">
        <f>VLOOKUP($A32,'Return Data'!$B$7:$R$1700,15,0)</f>
        <v>6.3456000000000001</v>
      </c>
      <c r="Q32" s="66">
        <f t="shared" si="7"/>
        <v>6</v>
      </c>
      <c r="R32" s="65">
        <f>VLOOKUP($A32,'Return Data'!$B$7:$R$1700,16,0)</f>
        <v>7.0768000000000004</v>
      </c>
      <c r="S32" s="67">
        <f t="shared" si="5"/>
        <v>26</v>
      </c>
    </row>
    <row r="33" spans="1:19" x14ac:dyDescent="0.3">
      <c r="A33" s="63" t="s">
        <v>1353</v>
      </c>
      <c r="B33" s="64">
        <f>VLOOKUP($A33,'Return Data'!$B$7:$R$1700,3,0)</f>
        <v>44032</v>
      </c>
      <c r="C33" s="65">
        <f>VLOOKUP($A33,'Return Data'!$B$7:$R$1700,4,0)</f>
        <v>131.28</v>
      </c>
      <c r="D33" s="65">
        <f>VLOOKUP($A33,'Return Data'!$B$7:$R$1700,10,0)</f>
        <v>14.9764</v>
      </c>
      <c r="E33" s="66">
        <f t="shared" si="0"/>
        <v>13</v>
      </c>
      <c r="F33" s="65">
        <f>VLOOKUP($A33,'Return Data'!$B$7:$R$1700,11,0)</f>
        <v>-9.7856000000000005</v>
      </c>
      <c r="G33" s="66">
        <f t="shared" si="1"/>
        <v>15</v>
      </c>
      <c r="H33" s="65">
        <f>VLOOKUP($A33,'Return Data'!$B$7:$R$1700,12,0)</f>
        <v>-4.5652999999999997</v>
      </c>
      <c r="I33" s="66">
        <f t="shared" si="2"/>
        <v>11</v>
      </c>
      <c r="J33" s="65">
        <f>VLOOKUP($A33,'Return Data'!$B$7:$R$1700,13,0)</f>
        <v>-4.2590000000000003</v>
      </c>
      <c r="K33" s="66">
        <f t="shared" si="3"/>
        <v>23</v>
      </c>
      <c r="L33" s="65">
        <f>VLOOKUP($A33,'Return Data'!$B$7:$R$1700,17,0)</f>
        <v>-2.2635999999999998</v>
      </c>
      <c r="M33" s="66">
        <f t="shared" si="4"/>
        <v>18</v>
      </c>
      <c r="N33" s="65">
        <f>VLOOKUP($A33,'Return Data'!$B$7:$R$1700,14,0)</f>
        <v>-0.46989999999999998</v>
      </c>
      <c r="O33" s="66">
        <f t="shared" si="6"/>
        <v>21</v>
      </c>
      <c r="P33" s="65">
        <f>VLOOKUP($A33,'Return Data'!$B$7:$R$1700,15,0)</f>
        <v>5.7979000000000003</v>
      </c>
      <c r="Q33" s="66">
        <f t="shared" si="7"/>
        <v>12</v>
      </c>
      <c r="R33" s="65">
        <f>VLOOKUP($A33,'Return Data'!$B$7:$R$1700,16,0)</f>
        <v>13.9262</v>
      </c>
      <c r="S33" s="67">
        <f t="shared" si="5"/>
        <v>13</v>
      </c>
    </row>
    <row r="34" spans="1:19" x14ac:dyDescent="0.3">
      <c r="A34" s="63" t="s">
        <v>1355</v>
      </c>
      <c r="B34" s="64">
        <f>VLOOKUP($A34,'Return Data'!$B$7:$R$1700,3,0)</f>
        <v>44032</v>
      </c>
      <c r="C34" s="65">
        <f>VLOOKUP($A34,'Return Data'!$B$7:$R$1700,4,0)</f>
        <v>193.22980000000001</v>
      </c>
      <c r="D34" s="65">
        <f>VLOOKUP($A34,'Return Data'!$B$7:$R$1700,10,0)</f>
        <v>24.014900000000001</v>
      </c>
      <c r="E34" s="66">
        <f t="shared" si="0"/>
        <v>2</v>
      </c>
      <c r="F34" s="65">
        <f>VLOOKUP($A34,'Return Data'!$B$7:$R$1700,11,0)</f>
        <v>2.1465000000000001</v>
      </c>
      <c r="G34" s="66">
        <f t="shared" si="1"/>
        <v>2</v>
      </c>
      <c r="H34" s="65">
        <f>VLOOKUP($A34,'Return Data'!$B$7:$R$1700,12,0)</f>
        <v>4.9772999999999996</v>
      </c>
      <c r="I34" s="66">
        <f t="shared" si="2"/>
        <v>3</v>
      </c>
      <c r="J34" s="65">
        <f>VLOOKUP($A34,'Return Data'!$B$7:$R$1700,13,0)</f>
        <v>7.1211000000000002</v>
      </c>
      <c r="K34" s="66">
        <f t="shared" si="3"/>
        <v>3</v>
      </c>
      <c r="L34" s="65">
        <f>VLOOKUP($A34,'Return Data'!$B$7:$R$1700,17,0)</f>
        <v>5.1561000000000003</v>
      </c>
      <c r="M34" s="66">
        <f t="shared" si="4"/>
        <v>2</v>
      </c>
      <c r="N34" s="65">
        <f>VLOOKUP($A34,'Return Data'!$B$7:$R$1700,14,0)</f>
        <v>6.7542</v>
      </c>
      <c r="O34" s="66">
        <f t="shared" si="6"/>
        <v>2</v>
      </c>
      <c r="P34" s="65">
        <f>VLOOKUP($A34,'Return Data'!$B$7:$R$1700,15,0)</f>
        <v>8.6363000000000003</v>
      </c>
      <c r="Q34" s="66">
        <f t="shared" si="7"/>
        <v>2</v>
      </c>
      <c r="R34" s="65">
        <f>VLOOKUP($A34,'Return Data'!$B$7:$R$1700,16,0)</f>
        <v>16.538900000000002</v>
      </c>
      <c r="S34" s="67">
        <f t="shared" si="5"/>
        <v>6</v>
      </c>
    </row>
    <row r="35" spans="1:19" x14ac:dyDescent="0.3">
      <c r="A35" s="63" t="s">
        <v>1358</v>
      </c>
      <c r="B35" s="64">
        <f>VLOOKUP($A35,'Return Data'!$B$7:$R$1700,3,0)</f>
        <v>44032</v>
      </c>
      <c r="C35" s="65">
        <f>VLOOKUP($A35,'Return Data'!$B$7:$R$1700,4,0)</f>
        <v>44.8904</v>
      </c>
      <c r="D35" s="65">
        <f>VLOOKUP($A35,'Return Data'!$B$7:$R$1700,10,0)</f>
        <v>11.5204</v>
      </c>
      <c r="E35" s="66">
        <f t="shared" si="0"/>
        <v>29</v>
      </c>
      <c r="F35" s="65">
        <f>VLOOKUP($A35,'Return Data'!$B$7:$R$1700,11,0)</f>
        <v>-13.880699999999999</v>
      </c>
      <c r="G35" s="66">
        <f t="shared" si="1"/>
        <v>29</v>
      </c>
      <c r="H35" s="65">
        <f>VLOOKUP($A35,'Return Data'!$B$7:$R$1700,12,0)</f>
        <v>-10.65</v>
      </c>
      <c r="I35" s="66">
        <f t="shared" si="2"/>
        <v>30</v>
      </c>
      <c r="J35" s="65">
        <f>VLOOKUP($A35,'Return Data'!$B$7:$R$1700,13,0)</f>
        <v>-7.2596999999999996</v>
      </c>
      <c r="K35" s="66">
        <f t="shared" si="3"/>
        <v>29</v>
      </c>
      <c r="L35" s="65">
        <f>VLOOKUP($A35,'Return Data'!$B$7:$R$1700,17,0)</f>
        <v>-1.5647</v>
      </c>
      <c r="M35" s="66">
        <f t="shared" si="4"/>
        <v>17</v>
      </c>
      <c r="N35" s="65">
        <f>VLOOKUP($A35,'Return Data'!$B$7:$R$1700,14,0)</f>
        <v>0.9788</v>
      </c>
      <c r="O35" s="66">
        <f t="shared" si="6"/>
        <v>14</v>
      </c>
      <c r="P35" s="65">
        <f>VLOOKUP($A35,'Return Data'!$B$7:$R$1700,15,0)</f>
        <v>5.8287000000000004</v>
      </c>
      <c r="Q35" s="66">
        <f t="shared" si="7"/>
        <v>11</v>
      </c>
      <c r="R35" s="65">
        <f>VLOOKUP($A35,'Return Data'!$B$7:$R$1700,16,0)</f>
        <v>10.6394</v>
      </c>
      <c r="S35" s="67">
        <f t="shared" si="5"/>
        <v>21</v>
      </c>
    </row>
    <row r="36" spans="1:19" x14ac:dyDescent="0.3">
      <c r="A36" s="63" t="s">
        <v>1360</v>
      </c>
      <c r="B36" s="64">
        <f>VLOOKUP($A36,'Return Data'!$B$7:$R$1700,3,0)</f>
        <v>44032</v>
      </c>
      <c r="C36" s="65">
        <f>VLOOKUP($A36,'Return Data'!$B$7:$R$1700,4,0)</f>
        <v>10.066599999999999</v>
      </c>
      <c r="D36" s="65">
        <f>VLOOKUP($A36,'Return Data'!$B$7:$R$1700,10,0)</f>
        <v>14.018700000000001</v>
      </c>
      <c r="E36" s="66">
        <f t="shared" si="0"/>
        <v>18</v>
      </c>
      <c r="F36" s="65">
        <f>VLOOKUP($A36,'Return Data'!$B$7:$R$1700,11,0)</f>
        <v>-8.0322999999999993</v>
      </c>
      <c r="G36" s="66">
        <f t="shared" si="1"/>
        <v>9</v>
      </c>
      <c r="H36" s="65">
        <f>VLOOKUP($A36,'Return Data'!$B$7:$R$1700,12,0)</f>
        <v>-5.1403999999999996</v>
      </c>
      <c r="I36" s="66">
        <f t="shared" si="2"/>
        <v>16</v>
      </c>
      <c r="J36" s="65">
        <f>VLOOKUP($A36,'Return Data'!$B$7:$R$1700,13,0)</f>
        <v>-2.1415999999999999</v>
      </c>
      <c r="K36" s="66">
        <f t="shared" si="3"/>
        <v>18</v>
      </c>
      <c r="L36" s="65"/>
      <c r="M36" s="66"/>
      <c r="N36" s="65"/>
      <c r="O36" s="66"/>
      <c r="P36" s="65"/>
      <c r="Q36" s="66"/>
      <c r="R36" s="65">
        <f>VLOOKUP($A36,'Return Data'!$B$7:$R$1700,16,0)</f>
        <v>0.36720000000000003</v>
      </c>
      <c r="S36" s="67">
        <f t="shared" si="5"/>
        <v>31</v>
      </c>
    </row>
    <row r="37" spans="1:19" x14ac:dyDescent="0.3">
      <c r="A37" s="63" t="s">
        <v>1362</v>
      </c>
      <c r="B37" s="64">
        <f>VLOOKUP($A37,'Return Data'!$B$7:$R$1700,3,0)</f>
        <v>44032</v>
      </c>
      <c r="C37" s="65">
        <f>VLOOKUP($A37,'Return Data'!$B$7:$R$1700,4,0)</f>
        <v>9.7551000000000005</v>
      </c>
      <c r="D37" s="65">
        <f>VLOOKUP($A37,'Return Data'!$B$7:$R$1700,10,0)</f>
        <v>15.4368</v>
      </c>
      <c r="E37" s="66">
        <f t="shared" si="0"/>
        <v>11</v>
      </c>
      <c r="F37" s="65">
        <f>VLOOKUP($A37,'Return Data'!$B$7:$R$1700,11,0)</f>
        <v>-11.222799999999999</v>
      </c>
      <c r="G37" s="66">
        <f t="shared" si="1"/>
        <v>22</v>
      </c>
      <c r="H37" s="65">
        <f>VLOOKUP($A37,'Return Data'!$B$7:$R$1700,12,0)</f>
        <v>-6.9436</v>
      </c>
      <c r="I37" s="66">
        <f t="shared" si="2"/>
        <v>23</v>
      </c>
      <c r="J37" s="65"/>
      <c r="K37" s="66"/>
      <c r="L37" s="65"/>
      <c r="M37" s="66"/>
      <c r="N37" s="65"/>
      <c r="O37" s="66"/>
      <c r="P37" s="65"/>
      <c r="Q37" s="66"/>
      <c r="R37" s="65">
        <f>VLOOKUP($A37,'Return Data'!$B$7:$R$1700,16,0)</f>
        <v>-2.4489999999999998</v>
      </c>
      <c r="S37" s="67">
        <f t="shared" si="5"/>
        <v>33</v>
      </c>
    </row>
    <row r="38" spans="1:19" x14ac:dyDescent="0.3">
      <c r="A38" s="63" t="s">
        <v>1364</v>
      </c>
      <c r="B38" s="64">
        <f>VLOOKUP($A38,'Return Data'!$B$7:$R$1700,3,0)</f>
        <v>44032</v>
      </c>
      <c r="C38" s="65">
        <f>VLOOKUP($A38,'Return Data'!$B$7:$R$1700,4,0)</f>
        <v>10.415800000000001</v>
      </c>
      <c r="D38" s="65">
        <f>VLOOKUP($A38,'Return Data'!$B$7:$R$1700,10,0)</f>
        <v>12.152200000000001</v>
      </c>
      <c r="E38" s="66">
        <f t="shared" si="0"/>
        <v>24</v>
      </c>
      <c r="F38" s="65">
        <f>VLOOKUP($A38,'Return Data'!$B$7:$R$1700,11,0)</f>
        <v>-8.2897999999999996</v>
      </c>
      <c r="G38" s="66">
        <f t="shared" si="1"/>
        <v>12</v>
      </c>
      <c r="H38" s="65">
        <f>VLOOKUP($A38,'Return Data'!$B$7:$R$1700,12,0)</f>
        <v>-4.8072999999999997</v>
      </c>
      <c r="I38" s="66">
        <f t="shared" si="2"/>
        <v>14</v>
      </c>
      <c r="J38" s="65">
        <f>VLOOKUP($A38,'Return Data'!$B$7:$R$1700,13,0)</f>
        <v>2.0836999999999999</v>
      </c>
      <c r="K38" s="66">
        <f t="shared" si="3"/>
        <v>11</v>
      </c>
      <c r="L38" s="65"/>
      <c r="M38" s="66"/>
      <c r="N38" s="65"/>
      <c r="O38" s="66"/>
      <c r="P38" s="65"/>
      <c r="Q38" s="66"/>
      <c r="R38" s="65">
        <f>VLOOKUP($A38,'Return Data'!$B$7:$R$1700,16,0)</f>
        <v>2.2010000000000001</v>
      </c>
      <c r="S38" s="67">
        <f t="shared" si="5"/>
        <v>30</v>
      </c>
    </row>
    <row r="39" spans="1:19" x14ac:dyDescent="0.3">
      <c r="A39" s="63" t="s">
        <v>1366</v>
      </c>
      <c r="B39" s="64">
        <f>VLOOKUP($A39,'Return Data'!$B$7:$R$1700,3,0)</f>
        <v>44032</v>
      </c>
      <c r="C39" s="65">
        <f>VLOOKUP($A39,'Return Data'!$B$7:$R$1700,4,0)</f>
        <v>98.8</v>
      </c>
      <c r="D39" s="65">
        <f>VLOOKUP($A39,'Return Data'!$B$7:$R$1700,10,0)</f>
        <v>13.943</v>
      </c>
      <c r="E39" s="66">
        <f t="shared" si="0"/>
        <v>19</v>
      </c>
      <c r="F39" s="65">
        <f>VLOOKUP($A39,'Return Data'!$B$7:$R$1700,11,0)</f>
        <v>-12.294700000000001</v>
      </c>
      <c r="G39" s="66">
        <f t="shared" si="1"/>
        <v>25</v>
      </c>
      <c r="H39" s="65">
        <f>VLOOKUP($A39,'Return Data'!$B$7:$R$1700,12,0)</f>
        <v>-8.7972000000000001</v>
      </c>
      <c r="I39" s="66">
        <f t="shared" si="2"/>
        <v>28</v>
      </c>
      <c r="J39" s="65">
        <f>VLOOKUP($A39,'Return Data'!$B$7:$R$1700,13,0)</f>
        <v>-8.6454000000000004</v>
      </c>
      <c r="K39" s="66">
        <f t="shared" si="3"/>
        <v>30</v>
      </c>
      <c r="L39" s="65">
        <f>VLOOKUP($A39,'Return Data'!$B$7:$R$1700,17,0)</f>
        <v>-5.8299000000000003</v>
      </c>
      <c r="M39" s="66">
        <f t="shared" si="4"/>
        <v>28</v>
      </c>
      <c r="N39" s="65">
        <f>VLOOKUP($A39,'Return Data'!$B$7:$R$1700,14,0)</f>
        <v>-3.6818</v>
      </c>
      <c r="O39" s="66">
        <f t="shared" si="6"/>
        <v>27</v>
      </c>
      <c r="P39" s="65">
        <f>VLOOKUP($A39,'Return Data'!$B$7:$R$1700,15,0)</f>
        <v>8.72E-2</v>
      </c>
      <c r="Q39" s="66">
        <f t="shared" si="7"/>
        <v>26</v>
      </c>
      <c r="R39" s="65">
        <f>VLOOKUP($A39,'Return Data'!$B$7:$R$1700,16,0)</f>
        <v>9.0313999999999997</v>
      </c>
      <c r="S39" s="67">
        <f t="shared" si="5"/>
        <v>23</v>
      </c>
    </row>
    <row r="40" spans="1:19" x14ac:dyDescent="0.3">
      <c r="A40" s="63" t="s">
        <v>1368</v>
      </c>
      <c r="B40" s="64">
        <f>VLOOKUP($A40,'Return Data'!$B$7:$R$1700,3,0)</f>
        <v>44032</v>
      </c>
      <c r="C40" s="65">
        <f>VLOOKUP($A40,'Return Data'!$B$7:$R$1700,4,0)</f>
        <v>19.649999999999999</v>
      </c>
      <c r="D40" s="65">
        <f>VLOOKUP($A40,'Return Data'!$B$7:$R$1700,10,0)</f>
        <v>15.7926</v>
      </c>
      <c r="E40" s="66">
        <f t="shared" si="0"/>
        <v>10</v>
      </c>
      <c r="F40" s="65">
        <f>VLOOKUP($A40,'Return Data'!$B$7:$R$1700,11,0)</f>
        <v>-6.8278999999999996</v>
      </c>
      <c r="G40" s="66">
        <f t="shared" si="1"/>
        <v>6</v>
      </c>
      <c r="H40" s="65">
        <f>VLOOKUP($A40,'Return Data'!$B$7:$R$1700,12,0)</f>
        <v>-2.0438999999999998</v>
      </c>
      <c r="I40" s="66">
        <f t="shared" si="2"/>
        <v>7</v>
      </c>
      <c r="J40" s="65">
        <f>VLOOKUP($A40,'Return Data'!$B$7:$R$1700,13,0)</f>
        <v>3.1496</v>
      </c>
      <c r="K40" s="66">
        <f t="shared" si="3"/>
        <v>8</v>
      </c>
      <c r="L40" s="65">
        <f>VLOOKUP($A40,'Return Data'!$B$7:$R$1700,17,0)</f>
        <v>1.0847</v>
      </c>
      <c r="M40" s="66">
        <f t="shared" si="4"/>
        <v>9</v>
      </c>
      <c r="N40" s="65">
        <f>VLOOKUP($A40,'Return Data'!$B$7:$R$1700,14,0)</f>
        <v>3.2128000000000001</v>
      </c>
      <c r="O40" s="66">
        <f t="shared" si="6"/>
        <v>7</v>
      </c>
      <c r="P40" s="65">
        <f>VLOOKUP($A40,'Return Data'!$B$7:$R$1700,15,0)</f>
        <v>3.5520999999999998</v>
      </c>
      <c r="Q40" s="66">
        <f t="shared" si="7"/>
        <v>20</v>
      </c>
      <c r="R40" s="65">
        <f>VLOOKUP($A40,'Return Data'!$B$7:$R$1700,16,0)</f>
        <v>7.6898</v>
      </c>
      <c r="S40" s="67">
        <f t="shared" si="5"/>
        <v>25</v>
      </c>
    </row>
    <row r="41" spans="1:19" x14ac:dyDescent="0.3">
      <c r="A41" s="63" t="s">
        <v>1370</v>
      </c>
      <c r="B41" s="64">
        <f>VLOOKUP($A41,'Return Data'!$B$7:$R$1700,3,0)</f>
        <v>44032</v>
      </c>
      <c r="C41" s="65">
        <f>VLOOKUP($A41,'Return Data'!$B$7:$R$1700,4,0)</f>
        <v>232.980922763102</v>
      </c>
      <c r="D41" s="65">
        <f>VLOOKUP($A41,'Return Data'!$B$7:$R$1700,10,0)</f>
        <v>16.751100000000001</v>
      </c>
      <c r="E41" s="66">
        <f t="shared" si="0"/>
        <v>7</v>
      </c>
      <c r="F41" s="65">
        <f>VLOOKUP($A41,'Return Data'!$B$7:$R$1700,11,0)</f>
        <v>-6.2660999999999998</v>
      </c>
      <c r="G41" s="66">
        <f t="shared" si="1"/>
        <v>5</v>
      </c>
      <c r="H41" s="65">
        <f>VLOOKUP($A41,'Return Data'!$B$7:$R$1700,12,0)</f>
        <v>0.99819999999999998</v>
      </c>
      <c r="I41" s="66">
        <f t="shared" si="2"/>
        <v>5</v>
      </c>
      <c r="J41" s="65">
        <f>VLOOKUP($A41,'Return Data'!$B$7:$R$1700,13,0)</f>
        <v>7.0007999999999999</v>
      </c>
      <c r="K41" s="66">
        <f t="shared" si="3"/>
        <v>4</v>
      </c>
      <c r="L41" s="65">
        <f>VLOOKUP($A41,'Return Data'!$B$7:$R$1700,17,0)</f>
        <v>0.46410000000000001</v>
      </c>
      <c r="M41" s="66">
        <f t="shared" si="4"/>
        <v>11</v>
      </c>
      <c r="N41" s="65">
        <f>VLOOKUP($A41,'Return Data'!$B$7:$R$1700,14,0)</f>
        <v>5.9775999999999998</v>
      </c>
      <c r="O41" s="66">
        <f t="shared" si="6"/>
        <v>4</v>
      </c>
      <c r="P41" s="65">
        <f>VLOOKUP($A41,'Return Data'!$B$7:$R$1700,15,0)</f>
        <v>6.4154999999999998</v>
      </c>
      <c r="Q41" s="66">
        <f t="shared" si="7"/>
        <v>5</v>
      </c>
      <c r="R41" s="65">
        <f>VLOOKUP($A41,'Return Data'!$B$7:$R$1700,16,0)</f>
        <v>11.815200000000001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14.512470588235299</v>
      </c>
      <c r="E43" s="74"/>
      <c r="F43" s="75">
        <f>AVERAGE(F8:F41)</f>
        <v>-9.8845500000000008</v>
      </c>
      <c r="G43" s="74"/>
      <c r="H43" s="75">
        <f>AVERAGE(H8:H41)</f>
        <v>-5.1440617647058842</v>
      </c>
      <c r="I43" s="74"/>
      <c r="J43" s="75">
        <f>AVERAGE(J8:J41)</f>
        <v>-1.4883393939393941</v>
      </c>
      <c r="K43" s="74"/>
      <c r="L43" s="75">
        <f>AVERAGE(L8:L41)</f>
        <v>-0.56726896551724115</v>
      </c>
      <c r="M43" s="74"/>
      <c r="N43" s="75">
        <f>AVERAGE(N8:N41)</f>
        <v>1.3738785714285713</v>
      </c>
      <c r="O43" s="74"/>
      <c r="P43" s="75">
        <f>AVERAGE(P8:P41)</f>
        <v>4.7302666666666662</v>
      </c>
      <c r="Q43" s="74"/>
      <c r="R43" s="75">
        <f>AVERAGE(R8:R41)</f>
        <v>10.615002941176472</v>
      </c>
      <c r="S43" s="76"/>
    </row>
    <row r="44" spans="1:19" x14ac:dyDescent="0.3">
      <c r="A44" s="73" t="s">
        <v>28</v>
      </c>
      <c r="B44" s="74"/>
      <c r="C44" s="74"/>
      <c r="D44" s="75">
        <f>MIN(D8:D41)</f>
        <v>8.0032999999999994</v>
      </c>
      <c r="E44" s="74"/>
      <c r="F44" s="75">
        <f>MIN(F8:F41)</f>
        <v>-23.490100000000002</v>
      </c>
      <c r="G44" s="74"/>
      <c r="H44" s="75">
        <f>MIN(H8:H41)</f>
        <v>-18.239799999999999</v>
      </c>
      <c r="I44" s="74"/>
      <c r="J44" s="75">
        <f>MIN(J8:J41)</f>
        <v>-20.263100000000001</v>
      </c>
      <c r="K44" s="74"/>
      <c r="L44" s="75">
        <f>MIN(L8:L41)</f>
        <v>-6.4410999999999996</v>
      </c>
      <c r="M44" s="74"/>
      <c r="N44" s="75">
        <f>MIN(N8:N41)</f>
        <v>-4.0456000000000003</v>
      </c>
      <c r="O44" s="74"/>
      <c r="P44" s="75">
        <f>MIN(P8:P41)</f>
        <v>-7.85E-2</v>
      </c>
      <c r="Q44" s="74"/>
      <c r="R44" s="75">
        <f>MIN(R8:R41)</f>
        <v>-3.8309000000000002</v>
      </c>
      <c r="S44" s="76"/>
    </row>
    <row r="45" spans="1:19" ht="15" thickBot="1" x14ac:dyDescent="0.35">
      <c r="A45" s="77" t="s">
        <v>29</v>
      </c>
      <c r="B45" s="78"/>
      <c r="C45" s="78"/>
      <c r="D45" s="79">
        <f>MAX(D8:D41)</f>
        <v>24.568999999999999</v>
      </c>
      <c r="E45" s="78"/>
      <c r="F45" s="79">
        <f>MAX(F8:F41)</f>
        <v>4.7008999999999999</v>
      </c>
      <c r="G45" s="78"/>
      <c r="H45" s="79">
        <f>MAX(H8:H41)</f>
        <v>10.5481</v>
      </c>
      <c r="I45" s="78"/>
      <c r="J45" s="79">
        <f>MAX(J8:J41)</f>
        <v>15.5182</v>
      </c>
      <c r="K45" s="78"/>
      <c r="L45" s="79">
        <f>MAX(L8:L41)</f>
        <v>7.6612</v>
      </c>
      <c r="M45" s="78"/>
      <c r="N45" s="79">
        <f>MAX(N8:N41)</f>
        <v>10.704800000000001</v>
      </c>
      <c r="O45" s="78"/>
      <c r="P45" s="79">
        <f>MAX(P8:P41)</f>
        <v>10.514099999999999</v>
      </c>
      <c r="Q45" s="78"/>
      <c r="R45" s="79">
        <f>MAX(R8:R41)</f>
        <v>21.236499999999999</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44032</v>
      </c>
      <c r="C8" s="65">
        <f>VLOOKUP($A8,'Return Data'!$B$7:$R$1700,4,0)</f>
        <v>193.644552492131</v>
      </c>
      <c r="D8" s="65">
        <f>VLOOKUP($A8,'Return Data'!$B$7:$R$1700,10,0)</f>
        <v>15.965</v>
      </c>
      <c r="E8" s="66">
        <f t="shared" ref="E8:E34" si="0">RANK(D8,D$8:D$34,0)</f>
        <v>7</v>
      </c>
      <c r="F8" s="65">
        <f>VLOOKUP($A8,'Return Data'!$B$7:$R$1700,11,0)</f>
        <v>-12.176500000000001</v>
      </c>
      <c r="G8" s="66">
        <f t="shared" ref="G8:G23" si="1">RANK(F8,F$8:F$34,0)</f>
        <v>15</v>
      </c>
      <c r="H8" s="65">
        <f>VLOOKUP($A8,'Return Data'!$B$7:$R$1700,12,0)</f>
        <v>-5.1843000000000004</v>
      </c>
      <c r="I8" s="66">
        <f t="shared" ref="I8:I23" si="2">RANK(H8,H$8:H$34,0)</f>
        <v>13</v>
      </c>
      <c r="J8" s="65">
        <f>VLOOKUP($A8,'Return Data'!$B$7:$R$1700,13,0)</f>
        <v>-1.2446999999999999</v>
      </c>
      <c r="K8" s="66">
        <f t="shared" ref="K8:K23" si="3">RANK(J8,J$8:J$34,0)</f>
        <v>15</v>
      </c>
      <c r="L8" s="65">
        <f>VLOOKUP($A8,'Return Data'!$B$7:$R$1700,17,0)</f>
        <v>-4.4600999999999997</v>
      </c>
      <c r="M8" s="66">
        <f>RANK(L8,L$8:L$34,0)</f>
        <v>21</v>
      </c>
      <c r="N8" s="65">
        <f>VLOOKUP($A8,'Return Data'!$B$7:$R$1700,14,0)</f>
        <v>-1.3975</v>
      </c>
      <c r="O8" s="66">
        <f>RANK(N8,N$8:N$34,0)</f>
        <v>19</v>
      </c>
      <c r="P8" s="65">
        <f>VLOOKUP($A8,'Return Data'!$B$7:$R$1700,15,0)</f>
        <v>5.2462</v>
      </c>
      <c r="Q8" s="66">
        <f>RANK(P8,P$8:P$34,0)</f>
        <v>14</v>
      </c>
      <c r="R8" s="65">
        <f>VLOOKUP($A8,'Return Data'!$B$7:$R$1700,16,0)</f>
        <v>12.6294</v>
      </c>
      <c r="S8" s="67">
        <f t="shared" ref="S8:S34" si="4">RANK(R8,R$8:R$34,0)</f>
        <v>9</v>
      </c>
    </row>
    <row r="9" spans="1:20" x14ac:dyDescent="0.3">
      <c r="A9" s="63" t="s">
        <v>921</v>
      </c>
      <c r="B9" s="64">
        <f>VLOOKUP($A9,'Return Data'!$B$7:$R$1700,3,0)</f>
        <v>44032</v>
      </c>
      <c r="C9" s="65">
        <f>VLOOKUP($A9,'Return Data'!$B$7:$R$1700,4,0)</f>
        <v>12</v>
      </c>
      <c r="D9" s="65">
        <f>VLOOKUP($A9,'Return Data'!$B$7:$R$1700,10,0)</f>
        <v>14.8325</v>
      </c>
      <c r="E9" s="66">
        <f t="shared" si="0"/>
        <v>14</v>
      </c>
      <c r="F9" s="65">
        <f>VLOOKUP($A9,'Return Data'!$B$7:$R$1700,11,0)</f>
        <v>-3.3816000000000002</v>
      </c>
      <c r="G9" s="66">
        <f t="shared" si="1"/>
        <v>2</v>
      </c>
      <c r="H9" s="65">
        <f>VLOOKUP($A9,'Return Data'!$B$7:$R$1700,12,0)</f>
        <v>2.4765000000000001</v>
      </c>
      <c r="I9" s="66">
        <f t="shared" si="2"/>
        <v>2</v>
      </c>
      <c r="J9" s="65">
        <f>VLOOKUP($A9,'Return Data'!$B$7:$R$1700,13,0)</f>
        <v>8.2056000000000004</v>
      </c>
      <c r="K9" s="66">
        <f t="shared" si="3"/>
        <v>2</v>
      </c>
      <c r="L9" s="65"/>
      <c r="M9" s="66"/>
      <c r="N9" s="65"/>
      <c r="O9" s="66"/>
      <c r="P9" s="65"/>
      <c r="Q9" s="66"/>
      <c r="R9" s="65">
        <f>VLOOKUP($A9,'Return Data'!$B$7:$R$1700,16,0)</f>
        <v>11.0122</v>
      </c>
      <c r="S9" s="67">
        <f t="shared" si="4"/>
        <v>13</v>
      </c>
    </row>
    <row r="10" spans="1:20" x14ac:dyDescent="0.3">
      <c r="A10" s="63" t="s">
        <v>923</v>
      </c>
      <c r="B10" s="64">
        <f>VLOOKUP($A10,'Return Data'!$B$7:$R$1700,3,0)</f>
        <v>44032</v>
      </c>
      <c r="C10" s="65">
        <f>VLOOKUP($A10,'Return Data'!$B$7:$R$1700,4,0)</f>
        <v>36.04</v>
      </c>
      <c r="D10" s="65">
        <f>VLOOKUP($A10,'Return Data'!$B$7:$R$1700,10,0)</f>
        <v>11.648099999999999</v>
      </c>
      <c r="E10" s="66">
        <f t="shared" si="0"/>
        <v>27</v>
      </c>
      <c r="F10" s="65">
        <f>VLOOKUP($A10,'Return Data'!$B$7:$R$1700,11,0)</f>
        <v>-8.5510999999999999</v>
      </c>
      <c r="G10" s="66">
        <f t="shared" si="1"/>
        <v>8</v>
      </c>
      <c r="H10" s="65">
        <f>VLOOKUP($A10,'Return Data'!$B$7:$R$1700,12,0)</f>
        <v>-3.1442999999999999</v>
      </c>
      <c r="I10" s="66">
        <f t="shared" si="2"/>
        <v>8</v>
      </c>
      <c r="J10" s="65">
        <f>VLOOKUP($A10,'Return Data'!$B$7:$R$1700,13,0)</f>
        <v>3.2665000000000002</v>
      </c>
      <c r="K10" s="66">
        <f t="shared" si="3"/>
        <v>7</v>
      </c>
      <c r="L10" s="65">
        <f>VLOOKUP($A10,'Return Data'!$B$7:$R$1700,17,0)</f>
        <v>-3.4308000000000001</v>
      </c>
      <c r="M10" s="66">
        <f t="shared" ref="M10:M16" si="5">RANK(L10,L$8:L$34,0)</f>
        <v>18</v>
      </c>
      <c r="N10" s="65">
        <f>VLOOKUP($A10,'Return Data'!$B$7:$R$1700,14,0)</f>
        <v>0.37240000000000001</v>
      </c>
      <c r="O10" s="66">
        <f t="shared" ref="O10:O16" si="6">RANK(N10,N$8:N$34,0)</f>
        <v>14</v>
      </c>
      <c r="P10" s="65">
        <f>VLOOKUP($A10,'Return Data'!$B$7:$R$1700,15,0)</f>
        <v>4.4519000000000002</v>
      </c>
      <c r="Q10" s="66">
        <f>RANK(P10,P$8:P$34,0)</f>
        <v>16</v>
      </c>
      <c r="R10" s="65">
        <f>VLOOKUP($A10,'Return Data'!$B$7:$R$1700,16,0)</f>
        <v>9.2769999999999992</v>
      </c>
      <c r="S10" s="67">
        <f t="shared" si="4"/>
        <v>17</v>
      </c>
    </row>
    <row r="11" spans="1:20" x14ac:dyDescent="0.3">
      <c r="A11" s="63" t="s">
        <v>925</v>
      </c>
      <c r="B11" s="64">
        <f>VLOOKUP($A11,'Return Data'!$B$7:$R$1700,3,0)</f>
        <v>44032</v>
      </c>
      <c r="C11" s="65">
        <f>VLOOKUP($A11,'Return Data'!$B$7:$R$1700,4,0)</f>
        <v>100.91</v>
      </c>
      <c r="D11" s="65">
        <f>VLOOKUP($A11,'Return Data'!$B$7:$R$1700,10,0)</f>
        <v>15.457700000000001</v>
      </c>
      <c r="E11" s="66">
        <f t="shared" si="0"/>
        <v>9</v>
      </c>
      <c r="F11" s="65">
        <f>VLOOKUP($A11,'Return Data'!$B$7:$R$1700,11,0)</f>
        <v>-6.0166000000000004</v>
      </c>
      <c r="G11" s="66">
        <f t="shared" si="1"/>
        <v>4</v>
      </c>
      <c r="H11" s="65">
        <f>VLOOKUP($A11,'Return Data'!$B$7:$R$1700,12,0)</f>
        <v>1.8777999999999999</v>
      </c>
      <c r="I11" s="66">
        <f t="shared" si="2"/>
        <v>4</v>
      </c>
      <c r="J11" s="65">
        <f>VLOOKUP($A11,'Return Data'!$B$7:$R$1700,13,0)</f>
        <v>5.1694000000000004</v>
      </c>
      <c r="K11" s="66">
        <f t="shared" si="3"/>
        <v>4</v>
      </c>
      <c r="L11" s="65">
        <f>VLOOKUP($A11,'Return Data'!$B$7:$R$1700,17,0)</f>
        <v>1.9036999999999999</v>
      </c>
      <c r="M11" s="66">
        <f t="shared" si="5"/>
        <v>6</v>
      </c>
      <c r="N11" s="65">
        <f>VLOOKUP($A11,'Return Data'!$B$7:$R$1700,14,0)</f>
        <v>3.6581999999999999</v>
      </c>
      <c r="O11" s="66">
        <f t="shared" si="6"/>
        <v>6</v>
      </c>
      <c r="P11" s="65">
        <f>VLOOKUP($A11,'Return Data'!$B$7:$R$1700,15,0)</f>
        <v>9.5921000000000003</v>
      </c>
      <c r="Q11" s="66">
        <f>RANK(P11,P$8:P$34,0)</f>
        <v>2</v>
      </c>
      <c r="R11" s="65">
        <f>VLOOKUP($A11,'Return Data'!$B$7:$R$1700,16,0)</f>
        <v>18.650300000000001</v>
      </c>
      <c r="S11" s="67">
        <f t="shared" si="4"/>
        <v>2</v>
      </c>
    </row>
    <row r="12" spans="1:20" x14ac:dyDescent="0.3">
      <c r="A12" s="63" t="s">
        <v>927</v>
      </c>
      <c r="B12" s="64">
        <f>VLOOKUP($A12,'Return Data'!$B$7:$R$1700,3,0)</f>
        <v>44032</v>
      </c>
      <c r="C12" s="65">
        <f>VLOOKUP($A12,'Return Data'!$B$7:$R$1700,4,0)</f>
        <v>229.184</v>
      </c>
      <c r="D12" s="65">
        <f>VLOOKUP($A12,'Return Data'!$B$7:$R$1700,10,0)</f>
        <v>16.8734</v>
      </c>
      <c r="E12" s="66">
        <f t="shared" si="0"/>
        <v>4</v>
      </c>
      <c r="F12" s="65">
        <f>VLOOKUP($A12,'Return Data'!$B$7:$R$1700,11,0)</f>
        <v>-10.062200000000001</v>
      </c>
      <c r="G12" s="66">
        <f t="shared" si="1"/>
        <v>11</v>
      </c>
      <c r="H12" s="65">
        <f>VLOOKUP($A12,'Return Data'!$B$7:$R$1700,12,0)</f>
        <v>-4.4446000000000003</v>
      </c>
      <c r="I12" s="66">
        <f t="shared" si="2"/>
        <v>11</v>
      </c>
      <c r="J12" s="65">
        <f>VLOOKUP($A12,'Return Data'!$B$7:$R$1700,13,0)</f>
        <v>2.1966000000000001</v>
      </c>
      <c r="K12" s="66">
        <f t="shared" si="3"/>
        <v>8</v>
      </c>
      <c r="L12" s="65">
        <f>VLOOKUP($A12,'Return Data'!$B$7:$R$1700,17,0)</f>
        <v>2.2404999999999999</v>
      </c>
      <c r="M12" s="66">
        <f t="shared" si="5"/>
        <v>5</v>
      </c>
      <c r="N12" s="65">
        <f>VLOOKUP($A12,'Return Data'!$B$7:$R$1700,14,0)</f>
        <v>2.9058999999999999</v>
      </c>
      <c r="O12" s="66">
        <f t="shared" si="6"/>
        <v>10</v>
      </c>
      <c r="P12" s="65">
        <f>VLOOKUP($A12,'Return Data'!$B$7:$R$1700,15,0)</f>
        <v>7.9066000000000001</v>
      </c>
      <c r="Q12" s="66">
        <f>RANK(P12,P$8:P$34,0)</f>
        <v>7</v>
      </c>
      <c r="R12" s="65">
        <f>VLOOKUP($A12,'Return Data'!$B$7:$R$1700,16,0)</f>
        <v>13.0716</v>
      </c>
      <c r="S12" s="67">
        <f t="shared" si="4"/>
        <v>7</v>
      </c>
    </row>
    <row r="13" spans="1:20" x14ac:dyDescent="0.3">
      <c r="A13" s="63" t="s">
        <v>929</v>
      </c>
      <c r="B13" s="64">
        <f>VLOOKUP($A13,'Return Data'!$B$7:$R$1700,3,0)</f>
        <v>44032</v>
      </c>
      <c r="C13" s="65">
        <f>VLOOKUP($A13,'Return Data'!$B$7:$R$1700,4,0)</f>
        <v>33.226999999999997</v>
      </c>
      <c r="D13" s="65">
        <f>VLOOKUP($A13,'Return Data'!$B$7:$R$1700,10,0)</f>
        <v>13.939399999999999</v>
      </c>
      <c r="E13" s="66">
        <f t="shared" si="0"/>
        <v>20</v>
      </c>
      <c r="F13" s="65">
        <f>VLOOKUP($A13,'Return Data'!$B$7:$R$1700,11,0)</f>
        <v>-9.0020000000000007</v>
      </c>
      <c r="G13" s="66">
        <f t="shared" si="1"/>
        <v>9</v>
      </c>
      <c r="H13" s="65">
        <f>VLOOKUP($A13,'Return Data'!$B$7:$R$1700,12,0)</f>
        <v>-3.2439</v>
      </c>
      <c r="I13" s="66">
        <f t="shared" si="2"/>
        <v>9</v>
      </c>
      <c r="J13" s="65">
        <f>VLOOKUP($A13,'Return Data'!$B$7:$R$1700,13,0)</f>
        <v>1.0123</v>
      </c>
      <c r="K13" s="66">
        <f t="shared" si="3"/>
        <v>11</v>
      </c>
      <c r="L13" s="65">
        <f>VLOOKUP($A13,'Return Data'!$B$7:$R$1700,17,0)</f>
        <v>0.42949999999999999</v>
      </c>
      <c r="M13" s="66">
        <f t="shared" si="5"/>
        <v>10</v>
      </c>
      <c r="N13" s="65">
        <f>VLOOKUP($A13,'Return Data'!$B$7:$R$1700,14,0)</f>
        <v>4.7512999999999996</v>
      </c>
      <c r="O13" s="66">
        <f t="shared" si="6"/>
        <v>3</v>
      </c>
      <c r="P13" s="65">
        <f>VLOOKUP($A13,'Return Data'!$B$7:$R$1700,15,0)</f>
        <v>6.4119000000000002</v>
      </c>
      <c r="Q13" s="66">
        <f>RANK(P13,P$8:P$34,0)</f>
        <v>11</v>
      </c>
      <c r="R13" s="65">
        <f>VLOOKUP($A13,'Return Data'!$B$7:$R$1700,16,0)</f>
        <v>11.819000000000001</v>
      </c>
      <c r="S13" s="67">
        <f t="shared" si="4"/>
        <v>11</v>
      </c>
    </row>
    <row r="14" spans="1:20" x14ac:dyDescent="0.3">
      <c r="A14" s="63" t="s">
        <v>931</v>
      </c>
      <c r="B14" s="64">
        <f>VLOOKUP($A14,'Return Data'!$B$7:$R$1700,3,0)</f>
        <v>44032</v>
      </c>
      <c r="C14" s="65">
        <f>VLOOKUP($A14,'Return Data'!$B$7:$R$1700,4,0)</f>
        <v>14.9841</v>
      </c>
      <c r="D14" s="65">
        <f>VLOOKUP($A14,'Return Data'!$B$7:$R$1700,10,0)</f>
        <v>16.3127</v>
      </c>
      <c r="E14" s="66">
        <f t="shared" si="0"/>
        <v>6</v>
      </c>
      <c r="F14" s="65">
        <f>VLOOKUP($A14,'Return Data'!$B$7:$R$1700,11,0)</f>
        <v>-13.9483</v>
      </c>
      <c r="G14" s="66">
        <f t="shared" si="1"/>
        <v>22</v>
      </c>
      <c r="H14" s="65">
        <f>VLOOKUP($A14,'Return Data'!$B$7:$R$1700,12,0)</f>
        <v>-8.7065000000000001</v>
      </c>
      <c r="I14" s="66">
        <f t="shared" si="2"/>
        <v>22</v>
      </c>
      <c r="J14" s="65">
        <f>VLOOKUP($A14,'Return Data'!$B$7:$R$1700,13,0)</f>
        <v>-6.6212999999999997</v>
      </c>
      <c r="K14" s="66">
        <f t="shared" si="3"/>
        <v>20</v>
      </c>
      <c r="L14" s="65">
        <f>VLOOKUP($A14,'Return Data'!$B$7:$R$1700,17,0)</f>
        <v>-0.4859</v>
      </c>
      <c r="M14" s="66">
        <f t="shared" si="5"/>
        <v>13</v>
      </c>
      <c r="N14" s="65">
        <f>VLOOKUP($A14,'Return Data'!$B$7:$R$1700,14,0)</f>
        <v>0.73939999999999995</v>
      </c>
      <c r="O14" s="66">
        <f t="shared" si="6"/>
        <v>13</v>
      </c>
      <c r="P14" s="65"/>
      <c r="Q14" s="66"/>
      <c r="R14" s="65">
        <f>VLOOKUP($A14,'Return Data'!$B$7:$R$1700,16,0)</f>
        <v>9.1439000000000004</v>
      </c>
      <c r="S14" s="67">
        <f t="shared" si="4"/>
        <v>19</v>
      </c>
    </row>
    <row r="15" spans="1:20" x14ac:dyDescent="0.3">
      <c r="A15" s="63" t="s">
        <v>934</v>
      </c>
      <c r="B15" s="64">
        <f>VLOOKUP($A15,'Return Data'!$B$7:$R$1700,3,0)</f>
        <v>44032</v>
      </c>
      <c r="C15" s="65">
        <f>VLOOKUP($A15,'Return Data'!$B$7:$R$1700,4,0)</f>
        <v>71.471800000000002</v>
      </c>
      <c r="D15" s="65">
        <f>VLOOKUP($A15,'Return Data'!$B$7:$R$1700,10,0)</f>
        <v>15.3368</v>
      </c>
      <c r="E15" s="66">
        <f t="shared" si="0"/>
        <v>11</v>
      </c>
      <c r="F15" s="65">
        <f>VLOOKUP($A15,'Return Data'!$B$7:$R$1700,11,0)</f>
        <v>-17.844000000000001</v>
      </c>
      <c r="G15" s="66">
        <f t="shared" si="1"/>
        <v>26</v>
      </c>
      <c r="H15" s="65">
        <f>VLOOKUP($A15,'Return Data'!$B$7:$R$1700,12,0)</f>
        <v>-12.3688</v>
      </c>
      <c r="I15" s="66">
        <f t="shared" si="2"/>
        <v>24</v>
      </c>
      <c r="J15" s="65">
        <f>VLOOKUP($A15,'Return Data'!$B$7:$R$1700,13,0)</f>
        <v>-12.1343</v>
      </c>
      <c r="K15" s="66">
        <f t="shared" si="3"/>
        <v>24</v>
      </c>
      <c r="L15" s="65">
        <f>VLOOKUP($A15,'Return Data'!$B$7:$R$1700,17,0)</f>
        <v>-5.9539999999999997</v>
      </c>
      <c r="M15" s="66">
        <f t="shared" si="5"/>
        <v>22</v>
      </c>
      <c r="N15" s="65">
        <f>VLOOKUP($A15,'Return Data'!$B$7:$R$1700,14,0)</f>
        <v>-2.9077999999999999</v>
      </c>
      <c r="O15" s="66">
        <f t="shared" si="6"/>
        <v>21</v>
      </c>
      <c r="P15" s="65">
        <f>VLOOKUP($A15,'Return Data'!$B$7:$R$1700,15,0)</f>
        <v>1.7822</v>
      </c>
      <c r="Q15" s="66">
        <f>RANK(P15,P$8:P$34,0)</f>
        <v>20</v>
      </c>
      <c r="R15" s="65">
        <f>VLOOKUP($A15,'Return Data'!$B$7:$R$1700,16,0)</f>
        <v>9.6309000000000005</v>
      </c>
      <c r="S15" s="67">
        <f t="shared" si="4"/>
        <v>16</v>
      </c>
    </row>
    <row r="16" spans="1:20" x14ac:dyDescent="0.3">
      <c r="A16" s="63" t="s">
        <v>935</v>
      </c>
      <c r="B16" s="64">
        <f>VLOOKUP($A16,'Return Data'!$B$7:$R$1700,3,0)</f>
        <v>44032</v>
      </c>
      <c r="C16" s="65">
        <f>VLOOKUP($A16,'Return Data'!$B$7:$R$1700,4,0)</f>
        <v>102.77500000000001</v>
      </c>
      <c r="D16" s="65">
        <f>VLOOKUP($A16,'Return Data'!$B$7:$R$1700,10,0)</f>
        <v>13.5083</v>
      </c>
      <c r="E16" s="66">
        <f t="shared" si="0"/>
        <v>24</v>
      </c>
      <c r="F16" s="65">
        <f>VLOOKUP($A16,'Return Data'!$B$7:$R$1700,11,0)</f>
        <v>-14.7209</v>
      </c>
      <c r="G16" s="66">
        <f t="shared" si="1"/>
        <v>25</v>
      </c>
      <c r="H16" s="65">
        <f>VLOOKUP($A16,'Return Data'!$B$7:$R$1700,12,0)</f>
        <v>-8.4695</v>
      </c>
      <c r="I16" s="66">
        <f t="shared" si="2"/>
        <v>21</v>
      </c>
      <c r="J16" s="65">
        <f>VLOOKUP($A16,'Return Data'!$B$7:$R$1700,13,0)</f>
        <v>-8.3602000000000007</v>
      </c>
      <c r="K16" s="66">
        <f t="shared" si="3"/>
        <v>23</v>
      </c>
      <c r="L16" s="65">
        <f>VLOOKUP($A16,'Return Data'!$B$7:$R$1700,17,0)</f>
        <v>-2.2974000000000001</v>
      </c>
      <c r="M16" s="66">
        <f t="shared" si="5"/>
        <v>16</v>
      </c>
      <c r="N16" s="65">
        <f>VLOOKUP($A16,'Return Data'!$B$7:$R$1700,14,0)</f>
        <v>-1.3934</v>
      </c>
      <c r="O16" s="66">
        <f t="shared" si="6"/>
        <v>18</v>
      </c>
      <c r="P16" s="65">
        <f>VLOOKUP($A16,'Return Data'!$B$7:$R$1700,15,0)</f>
        <v>1.9657</v>
      </c>
      <c r="Q16" s="66">
        <f>RANK(P16,P$8:P$34,0)</f>
        <v>18</v>
      </c>
      <c r="R16" s="65">
        <f>VLOOKUP($A16,'Return Data'!$B$7:$R$1700,16,0)</f>
        <v>5.8430999999999997</v>
      </c>
      <c r="S16" s="67">
        <f t="shared" si="4"/>
        <v>23</v>
      </c>
    </row>
    <row r="17" spans="1:19" x14ac:dyDescent="0.3">
      <c r="A17" s="63" t="s">
        <v>937</v>
      </c>
      <c r="B17" s="64">
        <f>VLOOKUP($A17,'Return Data'!$B$7:$R$1700,3,0)</f>
        <v>44032</v>
      </c>
      <c r="C17" s="65">
        <f>VLOOKUP($A17,'Return Data'!$B$7:$R$1700,4,0)</f>
        <v>9.5699000000000005</v>
      </c>
      <c r="D17" s="65">
        <f>VLOOKUP($A17,'Return Data'!$B$7:$R$1700,10,0)</f>
        <v>13.0739</v>
      </c>
      <c r="E17" s="66">
        <f t="shared" si="0"/>
        <v>25</v>
      </c>
      <c r="F17" s="65">
        <f>VLOOKUP($A17,'Return Data'!$B$7:$R$1700,11,0)</f>
        <v>-12.6029</v>
      </c>
      <c r="G17" s="66">
        <f t="shared" si="1"/>
        <v>16</v>
      </c>
      <c r="H17" s="65">
        <f>VLOOKUP($A17,'Return Data'!$B$7:$R$1700,12,0)</f>
        <v>-5.1235999999999997</v>
      </c>
      <c r="I17" s="66">
        <f t="shared" si="2"/>
        <v>12</v>
      </c>
      <c r="J17" s="65">
        <f>VLOOKUP($A17,'Return Data'!$B$7:$R$1700,13,0)</f>
        <v>-0.51670000000000005</v>
      </c>
      <c r="K17" s="66">
        <f t="shared" si="3"/>
        <v>13</v>
      </c>
      <c r="L17" s="65"/>
      <c r="M17" s="66"/>
      <c r="N17" s="65"/>
      <c r="O17" s="66"/>
      <c r="P17" s="65"/>
      <c r="Q17" s="66"/>
      <c r="R17" s="65">
        <f>VLOOKUP($A17,'Return Data'!$B$7:$R$1700,16,0)</f>
        <v>-3.2877000000000001</v>
      </c>
      <c r="S17" s="67">
        <f t="shared" si="4"/>
        <v>25</v>
      </c>
    </row>
    <row r="18" spans="1:19" x14ac:dyDescent="0.3">
      <c r="A18" s="63" t="s">
        <v>940</v>
      </c>
      <c r="B18" s="64">
        <f>VLOOKUP($A18,'Return Data'!$B$7:$R$1700,3,0)</f>
        <v>44032</v>
      </c>
      <c r="C18" s="65">
        <f>VLOOKUP($A18,'Return Data'!$B$7:$R$1700,4,0)</f>
        <v>312.88</v>
      </c>
      <c r="D18" s="65">
        <f>VLOOKUP($A18,'Return Data'!$B$7:$R$1700,10,0)</f>
        <v>13.8325</v>
      </c>
      <c r="E18" s="66">
        <f t="shared" si="0"/>
        <v>22</v>
      </c>
      <c r="F18" s="65">
        <f>VLOOKUP($A18,'Return Data'!$B$7:$R$1700,11,0)</f>
        <v>-13.8451</v>
      </c>
      <c r="G18" s="66">
        <f t="shared" si="1"/>
        <v>21</v>
      </c>
      <c r="H18" s="65">
        <f>VLOOKUP($A18,'Return Data'!$B$7:$R$1700,12,0)</f>
        <v>-8.1790000000000003</v>
      </c>
      <c r="I18" s="66">
        <f t="shared" si="2"/>
        <v>20</v>
      </c>
      <c r="J18" s="65">
        <f>VLOOKUP($A18,'Return Data'!$B$7:$R$1700,13,0)</f>
        <v>-7.3250000000000002</v>
      </c>
      <c r="K18" s="66">
        <f t="shared" si="3"/>
        <v>21</v>
      </c>
      <c r="L18" s="65">
        <f>VLOOKUP($A18,'Return Data'!$B$7:$R$1700,17,0)</f>
        <v>-1.3033999999999999</v>
      </c>
      <c r="M18" s="66">
        <f t="shared" ref="M18:M23" si="7">RANK(L18,L$8:L$34,0)</f>
        <v>14</v>
      </c>
      <c r="N18" s="65">
        <f>VLOOKUP($A18,'Return Data'!$B$7:$R$1700,14,0)</f>
        <v>-0.96150000000000002</v>
      </c>
      <c r="O18" s="66">
        <f t="shared" ref="O18:O23" si="8">RANK(N18,N$8:N$34,0)</f>
        <v>17</v>
      </c>
      <c r="P18" s="65">
        <f>VLOOKUP($A18,'Return Data'!$B$7:$R$1700,15,0)</f>
        <v>5.3548999999999998</v>
      </c>
      <c r="Q18" s="66">
        <f t="shared" ref="Q18:Q23" si="9">RANK(P18,P$8:P$34,0)</f>
        <v>13</v>
      </c>
      <c r="R18" s="65">
        <f>VLOOKUP($A18,'Return Data'!$B$7:$R$1700,16,0)</f>
        <v>9.8109000000000002</v>
      </c>
      <c r="S18" s="67">
        <f t="shared" si="4"/>
        <v>15</v>
      </c>
    </row>
    <row r="19" spans="1:19" x14ac:dyDescent="0.3">
      <c r="A19" s="63" t="s">
        <v>941</v>
      </c>
      <c r="B19" s="64">
        <f>VLOOKUP($A19,'Return Data'!$B$7:$R$1700,3,0)</f>
        <v>44032</v>
      </c>
      <c r="C19" s="65">
        <f>VLOOKUP($A19,'Return Data'!$B$7:$R$1700,4,0)</f>
        <v>44.19</v>
      </c>
      <c r="D19" s="65">
        <f>VLOOKUP($A19,'Return Data'!$B$7:$R$1700,10,0)</f>
        <v>14.6006</v>
      </c>
      <c r="E19" s="66">
        <f t="shared" si="0"/>
        <v>16</v>
      </c>
      <c r="F19" s="65">
        <f>VLOOKUP($A19,'Return Data'!$B$7:$R$1700,11,0)</f>
        <v>-13.6914</v>
      </c>
      <c r="G19" s="66">
        <f t="shared" si="1"/>
        <v>20</v>
      </c>
      <c r="H19" s="65">
        <f>VLOOKUP($A19,'Return Data'!$B$7:$R$1700,12,0)</f>
        <v>-7.6681999999999997</v>
      </c>
      <c r="I19" s="66">
        <f t="shared" si="2"/>
        <v>18</v>
      </c>
      <c r="J19" s="65">
        <f>VLOOKUP($A19,'Return Data'!$B$7:$R$1700,13,0)</f>
        <v>-6.1783000000000001</v>
      </c>
      <c r="K19" s="66">
        <f t="shared" si="3"/>
        <v>19</v>
      </c>
      <c r="L19" s="65">
        <f>VLOOKUP($A19,'Return Data'!$B$7:$R$1700,17,0)</f>
        <v>-3.4407999999999999</v>
      </c>
      <c r="M19" s="66">
        <f t="shared" si="7"/>
        <v>19</v>
      </c>
      <c r="N19" s="65">
        <f>VLOOKUP($A19,'Return Data'!$B$7:$R$1700,14,0)</f>
        <v>-0.46229999999999999</v>
      </c>
      <c r="O19" s="66">
        <f t="shared" si="8"/>
        <v>15</v>
      </c>
      <c r="P19" s="65">
        <f>VLOOKUP($A19,'Return Data'!$B$7:$R$1700,15,0)</f>
        <v>5.6231</v>
      </c>
      <c r="Q19" s="66">
        <f t="shared" si="9"/>
        <v>12</v>
      </c>
      <c r="R19" s="65">
        <f>VLOOKUP($A19,'Return Data'!$B$7:$R$1700,16,0)</f>
        <v>9.1534999999999993</v>
      </c>
      <c r="S19" s="67">
        <f t="shared" si="4"/>
        <v>18</v>
      </c>
    </row>
    <row r="20" spans="1:19" x14ac:dyDescent="0.3">
      <c r="A20" s="63" t="s">
        <v>944</v>
      </c>
      <c r="B20" s="64">
        <f>VLOOKUP($A20,'Return Data'!$B$7:$R$1700,3,0)</f>
        <v>44032</v>
      </c>
      <c r="C20" s="65">
        <f>VLOOKUP($A20,'Return Data'!$B$7:$R$1700,4,0)</f>
        <v>36.69</v>
      </c>
      <c r="D20" s="65">
        <f>VLOOKUP($A20,'Return Data'!$B$7:$R$1700,10,0)</f>
        <v>13.6617</v>
      </c>
      <c r="E20" s="66">
        <f t="shared" si="0"/>
        <v>23</v>
      </c>
      <c r="F20" s="65">
        <f>VLOOKUP($A20,'Return Data'!$B$7:$R$1700,11,0)</f>
        <v>-10.3591</v>
      </c>
      <c r="G20" s="66">
        <f t="shared" si="1"/>
        <v>12</v>
      </c>
      <c r="H20" s="65">
        <f>VLOOKUP($A20,'Return Data'!$B$7:$R$1700,12,0)</f>
        <v>-5.7538999999999998</v>
      </c>
      <c r="I20" s="66">
        <f t="shared" si="2"/>
        <v>15</v>
      </c>
      <c r="J20" s="65">
        <f>VLOOKUP($A20,'Return Data'!$B$7:$R$1700,13,0)</f>
        <v>1.3535999999999999</v>
      </c>
      <c r="K20" s="66">
        <f t="shared" si="3"/>
        <v>9</v>
      </c>
      <c r="L20" s="65">
        <f>VLOOKUP($A20,'Return Data'!$B$7:$R$1700,17,0)</f>
        <v>0.64580000000000004</v>
      </c>
      <c r="M20" s="66">
        <f t="shared" si="7"/>
        <v>9</v>
      </c>
      <c r="N20" s="65">
        <f>VLOOKUP($A20,'Return Data'!$B$7:$R$1700,14,0)</f>
        <v>5.0994999999999999</v>
      </c>
      <c r="O20" s="66">
        <f t="shared" si="8"/>
        <v>2</v>
      </c>
      <c r="P20" s="65">
        <f>VLOOKUP($A20,'Return Data'!$B$7:$R$1700,15,0)</f>
        <v>7.7682000000000002</v>
      </c>
      <c r="Q20" s="66">
        <f t="shared" si="9"/>
        <v>8</v>
      </c>
      <c r="R20" s="65">
        <f>VLOOKUP($A20,'Return Data'!$B$7:$R$1700,16,0)</f>
        <v>13.864599999999999</v>
      </c>
      <c r="S20" s="67">
        <f t="shared" si="4"/>
        <v>5</v>
      </c>
    </row>
    <row r="21" spans="1:19" x14ac:dyDescent="0.3">
      <c r="A21" s="63" t="s">
        <v>946</v>
      </c>
      <c r="B21" s="64">
        <f>VLOOKUP($A21,'Return Data'!$B$7:$R$1700,3,0)</f>
        <v>44032</v>
      </c>
      <c r="C21" s="65">
        <f>VLOOKUP($A21,'Return Data'!$B$7:$R$1700,4,0)</f>
        <v>130.523</v>
      </c>
      <c r="D21" s="65">
        <f>VLOOKUP($A21,'Return Data'!$B$7:$R$1700,10,0)</f>
        <v>16.970800000000001</v>
      </c>
      <c r="E21" s="66">
        <f t="shared" si="0"/>
        <v>2</v>
      </c>
      <c r="F21" s="65">
        <f>VLOOKUP($A21,'Return Data'!$B$7:$R$1700,11,0)</f>
        <v>-8.4807000000000006</v>
      </c>
      <c r="G21" s="66">
        <f t="shared" si="1"/>
        <v>6</v>
      </c>
      <c r="H21" s="65">
        <f>VLOOKUP($A21,'Return Data'!$B$7:$R$1700,12,0)</f>
        <v>1.5396000000000001</v>
      </c>
      <c r="I21" s="66">
        <f t="shared" si="2"/>
        <v>5</v>
      </c>
      <c r="J21" s="65">
        <f>VLOOKUP($A21,'Return Data'!$B$7:$R$1700,13,0)</f>
        <v>4.5723000000000003</v>
      </c>
      <c r="K21" s="66">
        <f t="shared" si="3"/>
        <v>5</v>
      </c>
      <c r="L21" s="65">
        <f>VLOOKUP($A21,'Return Data'!$B$7:$R$1700,17,0)</f>
        <v>4.2660999999999998</v>
      </c>
      <c r="M21" s="66">
        <f t="shared" si="7"/>
        <v>4</v>
      </c>
      <c r="N21" s="65">
        <f>VLOOKUP($A21,'Return Data'!$B$7:$R$1700,14,0)</f>
        <v>4.1584000000000003</v>
      </c>
      <c r="O21" s="66">
        <f t="shared" si="8"/>
        <v>4</v>
      </c>
      <c r="P21" s="65">
        <f>VLOOKUP($A21,'Return Data'!$B$7:$R$1700,15,0)</f>
        <v>8.3204999999999991</v>
      </c>
      <c r="Q21" s="66">
        <f t="shared" si="9"/>
        <v>4</v>
      </c>
      <c r="R21" s="65">
        <f>VLOOKUP($A21,'Return Data'!$B$7:$R$1700,16,0)</f>
        <v>13.319699999999999</v>
      </c>
      <c r="S21" s="67">
        <f t="shared" si="4"/>
        <v>6</v>
      </c>
    </row>
    <row r="22" spans="1:19" x14ac:dyDescent="0.3">
      <c r="A22" s="63" t="s">
        <v>947</v>
      </c>
      <c r="B22" s="64">
        <f>VLOOKUP($A22,'Return Data'!$B$7:$R$1700,3,0)</f>
        <v>44032</v>
      </c>
      <c r="C22" s="65">
        <f>VLOOKUP($A22,'Return Data'!$B$7:$R$1700,4,0)</f>
        <v>46.816000000000003</v>
      </c>
      <c r="D22" s="65">
        <f>VLOOKUP($A22,'Return Data'!$B$7:$R$1700,10,0)</f>
        <v>14.054600000000001</v>
      </c>
      <c r="E22" s="66">
        <f t="shared" si="0"/>
        <v>19</v>
      </c>
      <c r="F22" s="65">
        <f>VLOOKUP($A22,'Return Data'!$B$7:$R$1700,11,0)</f>
        <v>-10.847</v>
      </c>
      <c r="G22" s="66">
        <f t="shared" si="1"/>
        <v>13</v>
      </c>
      <c r="H22" s="65">
        <f>VLOOKUP($A22,'Return Data'!$B$7:$R$1700,12,0)</f>
        <v>-4.2030000000000003</v>
      </c>
      <c r="I22" s="66">
        <f t="shared" si="2"/>
        <v>10</v>
      </c>
      <c r="J22" s="65">
        <f>VLOOKUP($A22,'Return Data'!$B$7:$R$1700,13,0)</f>
        <v>-0.65359999999999996</v>
      </c>
      <c r="K22" s="66">
        <f t="shared" si="3"/>
        <v>14</v>
      </c>
      <c r="L22" s="65">
        <f>VLOOKUP($A22,'Return Data'!$B$7:$R$1700,17,0)</f>
        <v>-2.5453999999999999</v>
      </c>
      <c r="M22" s="66">
        <f t="shared" si="7"/>
        <v>17</v>
      </c>
      <c r="N22" s="65">
        <f>VLOOKUP($A22,'Return Data'!$B$7:$R$1700,14,0)</f>
        <v>-0.87160000000000004</v>
      </c>
      <c r="O22" s="66">
        <f t="shared" si="8"/>
        <v>16</v>
      </c>
      <c r="P22" s="65">
        <f>VLOOKUP($A22,'Return Data'!$B$7:$R$1700,15,0)</f>
        <v>4.4503000000000004</v>
      </c>
      <c r="Q22" s="66">
        <f t="shared" si="9"/>
        <v>17</v>
      </c>
      <c r="R22" s="65">
        <f>VLOOKUP($A22,'Return Data'!$B$7:$R$1700,16,0)</f>
        <v>10.8278</v>
      </c>
      <c r="S22" s="67">
        <f t="shared" si="4"/>
        <v>14</v>
      </c>
    </row>
    <row r="23" spans="1:19" x14ac:dyDescent="0.3">
      <c r="A23" s="63" t="s">
        <v>949</v>
      </c>
      <c r="B23" s="64">
        <f>VLOOKUP($A23,'Return Data'!$B$7:$R$1700,3,0)</f>
        <v>44032</v>
      </c>
      <c r="C23" s="65">
        <f>VLOOKUP($A23,'Return Data'!$B$7:$R$1700,4,0)</f>
        <v>15.485900000000001</v>
      </c>
      <c r="D23" s="65">
        <f>VLOOKUP($A23,'Return Data'!$B$7:$R$1700,10,0)</f>
        <v>14.221299999999999</v>
      </c>
      <c r="E23" s="66">
        <f t="shared" si="0"/>
        <v>18</v>
      </c>
      <c r="F23" s="65">
        <f>VLOOKUP($A23,'Return Data'!$B$7:$R$1700,11,0)</f>
        <v>-11.763299999999999</v>
      </c>
      <c r="G23" s="66">
        <f t="shared" si="1"/>
        <v>14</v>
      </c>
      <c r="H23" s="65">
        <f>VLOOKUP($A23,'Return Data'!$B$7:$R$1700,12,0)</f>
        <v>-5.2502000000000004</v>
      </c>
      <c r="I23" s="66">
        <f t="shared" si="2"/>
        <v>14</v>
      </c>
      <c r="J23" s="65">
        <f>VLOOKUP($A23,'Return Data'!$B$7:$R$1700,13,0)</f>
        <v>1.1906000000000001</v>
      </c>
      <c r="K23" s="66">
        <f t="shared" si="3"/>
        <v>10</v>
      </c>
      <c r="L23" s="65">
        <f>VLOOKUP($A23,'Return Data'!$B$7:$R$1700,17,0)</f>
        <v>1.1100000000000001</v>
      </c>
      <c r="M23" s="66">
        <f t="shared" si="7"/>
        <v>7</v>
      </c>
      <c r="N23" s="65">
        <f>VLOOKUP($A23,'Return Data'!$B$7:$R$1700,14,0)</f>
        <v>3.1406000000000001</v>
      </c>
      <c r="O23" s="66">
        <f t="shared" si="8"/>
        <v>9</v>
      </c>
      <c r="P23" s="65">
        <f>VLOOKUP($A23,'Return Data'!$B$7:$R$1700,15,0)</f>
        <v>8.2514000000000003</v>
      </c>
      <c r="Q23" s="66">
        <f t="shared" si="9"/>
        <v>6</v>
      </c>
      <c r="R23" s="65">
        <f>VLOOKUP($A23,'Return Data'!$B$7:$R$1700,16,0)</f>
        <v>8.4314999999999998</v>
      </c>
      <c r="S23" s="67">
        <f t="shared" si="4"/>
        <v>20</v>
      </c>
    </row>
    <row r="24" spans="1:19" x14ac:dyDescent="0.3">
      <c r="A24" s="63" t="s">
        <v>951</v>
      </c>
      <c r="B24" s="64">
        <f>VLOOKUP($A24,'Return Data'!$B$7:$R$1700,3,0)</f>
        <v>44032</v>
      </c>
      <c r="C24" s="65">
        <f>VLOOKUP($A24,'Return Data'!$B$7:$R$1700,4,0)</f>
        <v>9.4679000000000002</v>
      </c>
      <c r="D24" s="65">
        <f>VLOOKUP($A24,'Return Data'!$B$7:$R$1700,10,0)</f>
        <v>15.565099999999999</v>
      </c>
      <c r="E24" s="66">
        <f t="shared" si="0"/>
        <v>8</v>
      </c>
      <c r="F24" s="65"/>
      <c r="G24" s="66"/>
      <c r="H24" s="65"/>
      <c r="I24" s="66"/>
      <c r="J24" s="65"/>
      <c r="K24" s="66"/>
      <c r="L24" s="65"/>
      <c r="M24" s="66"/>
      <c r="N24" s="65"/>
      <c r="O24" s="66"/>
      <c r="P24" s="65"/>
      <c r="Q24" s="66"/>
      <c r="R24" s="65">
        <f>VLOOKUP($A24,'Return Data'!$B$7:$R$1700,16,0)</f>
        <v>-5.3209999999999997</v>
      </c>
      <c r="S24" s="67">
        <f t="shared" si="4"/>
        <v>27</v>
      </c>
    </row>
    <row r="25" spans="1:19" x14ac:dyDescent="0.3">
      <c r="A25" s="63" t="s">
        <v>953</v>
      </c>
      <c r="B25" s="64">
        <f>VLOOKUP($A25,'Return Data'!$B$7:$R$1700,3,0)</f>
        <v>44032</v>
      </c>
      <c r="C25" s="65">
        <f>VLOOKUP($A25,'Return Data'!$B$7:$R$1700,4,0)</f>
        <v>58.588000000000001</v>
      </c>
      <c r="D25" s="65">
        <f>VLOOKUP($A25,'Return Data'!$B$7:$R$1700,10,0)</f>
        <v>16.970099999999999</v>
      </c>
      <c r="E25" s="66">
        <f t="shared" si="0"/>
        <v>3</v>
      </c>
      <c r="F25" s="65">
        <f>VLOOKUP($A25,'Return Data'!$B$7:$R$1700,11,0)</f>
        <v>-7.2064000000000004</v>
      </c>
      <c r="G25" s="66">
        <f t="shared" ref="G25:G34" si="10">RANK(F25,F$8:F$34,0)</f>
        <v>5</v>
      </c>
      <c r="H25" s="65">
        <f>VLOOKUP($A25,'Return Data'!$B$7:$R$1700,12,0)</f>
        <v>1.94</v>
      </c>
      <c r="I25" s="66">
        <f>RANK(H25,H$8:H$34,0)</f>
        <v>3</v>
      </c>
      <c r="J25" s="65">
        <f>VLOOKUP($A25,'Return Data'!$B$7:$R$1700,13,0)</f>
        <v>5.9322999999999997</v>
      </c>
      <c r="K25" s="66">
        <f>RANK(J25,J$8:J$34,0)</f>
        <v>3</v>
      </c>
      <c r="L25" s="65">
        <f>VLOOKUP($A25,'Return Data'!$B$7:$R$1700,17,0)</f>
        <v>8.0603999999999996</v>
      </c>
      <c r="M25" s="66">
        <f>RANK(L25,L$8:L$34,0)</f>
        <v>1</v>
      </c>
      <c r="N25" s="65">
        <f>VLOOKUP($A25,'Return Data'!$B$7:$R$1700,14,0)</f>
        <v>6.0853999999999999</v>
      </c>
      <c r="O25" s="66">
        <f>RANK(N25,N$8:N$34,0)</f>
        <v>1</v>
      </c>
      <c r="P25" s="65">
        <f>VLOOKUP($A25,'Return Data'!$B$7:$R$1700,15,0)</f>
        <v>12.660600000000001</v>
      </c>
      <c r="Q25" s="66">
        <f>RANK(P25,P$8:P$34,0)</f>
        <v>1</v>
      </c>
      <c r="R25" s="65">
        <f>VLOOKUP($A25,'Return Data'!$B$7:$R$1700,16,0)</f>
        <v>20.8432</v>
      </c>
      <c r="S25" s="67">
        <f t="shared" si="4"/>
        <v>1</v>
      </c>
    </row>
    <row r="26" spans="1:19" x14ac:dyDescent="0.3">
      <c r="A26" s="63" t="s">
        <v>955</v>
      </c>
      <c r="B26" s="64">
        <f>VLOOKUP($A26,'Return Data'!$B$7:$R$1700,3,0)</f>
        <v>44032</v>
      </c>
      <c r="C26" s="65">
        <f>VLOOKUP($A26,'Return Data'!$B$7:$R$1700,4,0)</f>
        <v>9.6453000000000007</v>
      </c>
      <c r="D26" s="65">
        <f>VLOOKUP($A26,'Return Data'!$B$7:$R$1700,10,0)</f>
        <v>13.0061</v>
      </c>
      <c r="E26" s="66">
        <f t="shared" si="0"/>
        <v>26</v>
      </c>
      <c r="F26" s="65">
        <f>VLOOKUP($A26,'Return Data'!$B$7:$R$1700,11,0)</f>
        <v>-13.0098</v>
      </c>
      <c r="G26" s="66">
        <f t="shared" si="10"/>
        <v>18</v>
      </c>
      <c r="H26" s="65"/>
      <c r="I26" s="66"/>
      <c r="J26" s="65"/>
      <c r="K26" s="66"/>
      <c r="L26" s="65"/>
      <c r="M26" s="66"/>
      <c r="N26" s="65"/>
      <c r="O26" s="66"/>
      <c r="P26" s="65"/>
      <c r="Q26" s="66"/>
      <c r="R26" s="65">
        <f>VLOOKUP($A26,'Return Data'!$B$7:$R$1700,16,0)</f>
        <v>-3.5470000000000002</v>
      </c>
      <c r="S26" s="67">
        <f t="shared" si="4"/>
        <v>26</v>
      </c>
    </row>
    <row r="27" spans="1:19" x14ac:dyDescent="0.3">
      <c r="A27" s="63" t="s">
        <v>958</v>
      </c>
      <c r="B27" s="64">
        <f>VLOOKUP($A27,'Return Data'!$B$7:$R$1700,3,0)</f>
        <v>44032</v>
      </c>
      <c r="C27" s="65">
        <f>VLOOKUP($A27,'Return Data'!$B$7:$R$1700,4,0)</f>
        <v>500.3143</v>
      </c>
      <c r="D27" s="65">
        <f>VLOOKUP($A27,'Return Data'!$B$7:$R$1700,10,0)</f>
        <v>15.4018</v>
      </c>
      <c r="E27" s="66">
        <f t="shared" si="0"/>
        <v>10</v>
      </c>
      <c r="F27" s="65">
        <f>VLOOKUP($A27,'Return Data'!$B$7:$R$1700,11,0)</f>
        <v>-13.6593</v>
      </c>
      <c r="G27" s="66">
        <f t="shared" si="10"/>
        <v>19</v>
      </c>
      <c r="H27" s="65">
        <f>VLOOKUP($A27,'Return Data'!$B$7:$R$1700,12,0)</f>
        <v>-7.7045000000000003</v>
      </c>
      <c r="I27" s="66">
        <f t="shared" ref="I27:I32" si="11">RANK(H27,H$8:H$34,0)</f>
        <v>19</v>
      </c>
      <c r="J27" s="65">
        <f>VLOOKUP($A27,'Return Data'!$B$7:$R$1700,13,0)</f>
        <v>-6.1616</v>
      </c>
      <c r="K27" s="66">
        <f t="shared" ref="K27:K32" si="12">RANK(J27,J$8:J$34,0)</f>
        <v>18</v>
      </c>
      <c r="L27" s="65">
        <f>VLOOKUP($A27,'Return Data'!$B$7:$R$1700,17,0)</f>
        <v>-1.7098</v>
      </c>
      <c r="M27" s="66">
        <f t="shared" ref="M27:M32" si="13">RANK(L27,L$8:L$34,0)</f>
        <v>15</v>
      </c>
      <c r="N27" s="65">
        <f>VLOOKUP($A27,'Return Data'!$B$7:$R$1700,14,0)</f>
        <v>-3.7103000000000002</v>
      </c>
      <c r="O27" s="66">
        <f t="shared" ref="O27:O32" si="14">RANK(N27,N$8:N$34,0)</f>
        <v>22</v>
      </c>
      <c r="P27" s="65">
        <f>VLOOKUP($A27,'Return Data'!$B$7:$R$1700,15,0)</f>
        <v>1.4758</v>
      </c>
      <c r="Q27" s="66">
        <f t="shared" ref="Q27:Q32" si="15">RANK(P27,P$8:P$34,0)</f>
        <v>21</v>
      </c>
      <c r="R27" s="65">
        <f>VLOOKUP($A27,'Return Data'!$B$7:$R$1700,16,0)</f>
        <v>8.4021000000000008</v>
      </c>
      <c r="S27" s="67">
        <f t="shared" si="4"/>
        <v>21</v>
      </c>
    </row>
    <row r="28" spans="1:19" x14ac:dyDescent="0.3">
      <c r="A28" s="63" t="s">
        <v>960</v>
      </c>
      <c r="B28" s="64">
        <f>VLOOKUP($A28,'Return Data'!$B$7:$R$1700,3,0)</f>
        <v>44032</v>
      </c>
      <c r="C28" s="65">
        <f>VLOOKUP($A28,'Return Data'!$B$7:$R$1700,4,0)</f>
        <v>108.77</v>
      </c>
      <c r="D28" s="65">
        <f>VLOOKUP($A28,'Return Data'!$B$7:$R$1700,10,0)</f>
        <v>14.2902</v>
      </c>
      <c r="E28" s="66">
        <f t="shared" si="0"/>
        <v>17</v>
      </c>
      <c r="F28" s="65">
        <f>VLOOKUP($A28,'Return Data'!$B$7:$R$1700,11,0)</f>
        <v>-8.5504999999999995</v>
      </c>
      <c r="G28" s="66">
        <f t="shared" si="10"/>
        <v>7</v>
      </c>
      <c r="H28" s="65">
        <f>VLOOKUP($A28,'Return Data'!$B$7:$R$1700,12,0)</f>
        <v>-1.6012</v>
      </c>
      <c r="I28" s="66">
        <f t="shared" si="11"/>
        <v>6</v>
      </c>
      <c r="J28" s="65">
        <f>VLOOKUP($A28,'Return Data'!$B$7:$R$1700,13,0)</f>
        <v>3.7189000000000001</v>
      </c>
      <c r="K28" s="66">
        <f t="shared" si="12"/>
        <v>6</v>
      </c>
      <c r="L28" s="65">
        <f>VLOOKUP($A28,'Return Data'!$B$7:$R$1700,17,0)</f>
        <v>-0.46949999999999997</v>
      </c>
      <c r="M28" s="66">
        <f t="shared" si="13"/>
        <v>12</v>
      </c>
      <c r="N28" s="65">
        <f>VLOOKUP($A28,'Return Data'!$B$7:$R$1700,14,0)</f>
        <v>2.1532</v>
      </c>
      <c r="O28" s="66">
        <f t="shared" si="14"/>
        <v>11</v>
      </c>
      <c r="P28" s="65">
        <f>VLOOKUP($A28,'Return Data'!$B$7:$R$1700,15,0)</f>
        <v>8.2601999999999993</v>
      </c>
      <c r="Q28" s="66">
        <f t="shared" si="15"/>
        <v>5</v>
      </c>
      <c r="R28" s="65">
        <f>VLOOKUP($A28,'Return Data'!$B$7:$R$1700,16,0)</f>
        <v>16.5441</v>
      </c>
      <c r="S28" s="67">
        <f t="shared" si="4"/>
        <v>3</v>
      </c>
    </row>
    <row r="29" spans="1:19" x14ac:dyDescent="0.3">
      <c r="A29" s="63" t="s">
        <v>962</v>
      </c>
      <c r="B29" s="64">
        <f>VLOOKUP($A29,'Return Data'!$B$7:$R$1700,3,0)</f>
        <v>44032</v>
      </c>
      <c r="C29" s="65">
        <f>VLOOKUP($A29,'Return Data'!$B$7:$R$1700,4,0)</f>
        <v>40.829000000000001</v>
      </c>
      <c r="D29" s="65">
        <f>VLOOKUP($A29,'Return Data'!$B$7:$R$1700,10,0)</f>
        <v>16.8626</v>
      </c>
      <c r="E29" s="66">
        <f t="shared" si="0"/>
        <v>5</v>
      </c>
      <c r="F29" s="65">
        <f>VLOOKUP($A29,'Return Data'!$B$7:$R$1700,11,0)</f>
        <v>4.6269999999999998</v>
      </c>
      <c r="G29" s="66">
        <f t="shared" si="10"/>
        <v>1</v>
      </c>
      <c r="H29" s="65">
        <f>VLOOKUP($A29,'Return Data'!$B$7:$R$1700,12,0)</f>
        <v>8.5008999999999997</v>
      </c>
      <c r="I29" s="66">
        <f t="shared" si="11"/>
        <v>1</v>
      </c>
      <c r="J29" s="65">
        <f>VLOOKUP($A29,'Return Data'!$B$7:$R$1700,13,0)</f>
        <v>13.090299999999999</v>
      </c>
      <c r="K29" s="66">
        <f t="shared" si="12"/>
        <v>1</v>
      </c>
      <c r="L29" s="65">
        <f>VLOOKUP($A29,'Return Data'!$B$7:$R$1700,17,0)</f>
        <v>5.3597000000000001</v>
      </c>
      <c r="M29" s="66">
        <f t="shared" si="13"/>
        <v>2</v>
      </c>
      <c r="N29" s="65">
        <f>VLOOKUP($A29,'Return Data'!$B$7:$R$1700,14,0)</f>
        <v>3.5219999999999998</v>
      </c>
      <c r="O29" s="66">
        <f t="shared" si="14"/>
        <v>7</v>
      </c>
      <c r="P29" s="65">
        <f>VLOOKUP($A29,'Return Data'!$B$7:$R$1700,15,0)</f>
        <v>8.9246999999999996</v>
      </c>
      <c r="Q29" s="66">
        <f t="shared" si="15"/>
        <v>3</v>
      </c>
      <c r="R29" s="65">
        <f>VLOOKUP($A29,'Return Data'!$B$7:$R$1700,16,0)</f>
        <v>14.690200000000001</v>
      </c>
      <c r="S29" s="67">
        <f t="shared" si="4"/>
        <v>4</v>
      </c>
    </row>
    <row r="30" spans="1:19" x14ac:dyDescent="0.3">
      <c r="A30" s="63" t="s">
        <v>963</v>
      </c>
      <c r="B30" s="64">
        <f>VLOOKUP($A30,'Return Data'!$B$7:$R$1700,3,0)</f>
        <v>44032</v>
      </c>
      <c r="C30" s="65">
        <f>VLOOKUP($A30,'Return Data'!$B$7:$R$1700,4,0)</f>
        <v>134.91690560441</v>
      </c>
      <c r="D30" s="65">
        <f>VLOOKUP($A30,'Return Data'!$B$7:$R$1700,10,0)</f>
        <v>13.9308</v>
      </c>
      <c r="E30" s="66">
        <f t="shared" si="0"/>
        <v>21</v>
      </c>
      <c r="F30" s="65">
        <f>VLOOKUP($A30,'Return Data'!$B$7:$R$1700,11,0)</f>
        <v>-12.6591</v>
      </c>
      <c r="G30" s="66">
        <f t="shared" si="10"/>
        <v>17</v>
      </c>
      <c r="H30" s="65">
        <f>VLOOKUP($A30,'Return Data'!$B$7:$R$1700,12,0)</f>
        <v>-6.0034000000000001</v>
      </c>
      <c r="I30" s="66">
        <f t="shared" si="11"/>
        <v>16</v>
      </c>
      <c r="J30" s="65">
        <f>VLOOKUP($A30,'Return Data'!$B$7:$R$1700,13,0)</f>
        <v>-4.8051000000000004</v>
      </c>
      <c r="K30" s="66">
        <f t="shared" si="12"/>
        <v>17</v>
      </c>
      <c r="L30" s="65">
        <f>VLOOKUP($A30,'Return Data'!$B$7:$R$1700,17,0)</f>
        <v>0.85719999999999996</v>
      </c>
      <c r="M30" s="66">
        <f t="shared" si="13"/>
        <v>8</v>
      </c>
      <c r="N30" s="65">
        <f>VLOOKUP($A30,'Return Data'!$B$7:$R$1700,14,0)</f>
        <v>1.9360999999999999</v>
      </c>
      <c r="O30" s="66">
        <f t="shared" si="14"/>
        <v>12</v>
      </c>
      <c r="P30" s="65">
        <f>VLOOKUP($A30,'Return Data'!$B$7:$R$1700,15,0)</f>
        <v>5.1159999999999997</v>
      </c>
      <c r="Q30" s="66">
        <f t="shared" si="15"/>
        <v>15</v>
      </c>
      <c r="R30" s="65">
        <f>VLOOKUP($A30,'Return Data'!$B$7:$R$1700,16,0)</f>
        <v>12.3299</v>
      </c>
      <c r="S30" s="67">
        <f t="shared" si="4"/>
        <v>10</v>
      </c>
    </row>
    <row r="31" spans="1:19" x14ac:dyDescent="0.3">
      <c r="A31" s="63" t="s">
        <v>966</v>
      </c>
      <c r="B31" s="64">
        <f>VLOOKUP($A31,'Return Data'!$B$7:$R$1700,3,0)</f>
        <v>44032</v>
      </c>
      <c r="C31" s="65">
        <f>VLOOKUP($A31,'Return Data'!$B$7:$R$1700,4,0)</f>
        <v>33.9694</v>
      </c>
      <c r="D31" s="65">
        <f>VLOOKUP($A31,'Return Data'!$B$7:$R$1700,10,0)</f>
        <v>14.8247</v>
      </c>
      <c r="E31" s="66">
        <f t="shared" si="0"/>
        <v>15</v>
      </c>
      <c r="F31" s="65">
        <f>VLOOKUP($A31,'Return Data'!$B$7:$R$1700,11,0)</f>
        <v>-14.335100000000001</v>
      </c>
      <c r="G31" s="66">
        <f t="shared" si="10"/>
        <v>24</v>
      </c>
      <c r="H31" s="65">
        <f>VLOOKUP($A31,'Return Data'!$B$7:$R$1700,12,0)</f>
        <v>-10.586399999999999</v>
      </c>
      <c r="I31" s="66">
        <f t="shared" si="11"/>
        <v>23</v>
      </c>
      <c r="J31" s="65">
        <f>VLOOKUP($A31,'Return Data'!$B$7:$R$1700,13,0)</f>
        <v>-2.6128999999999998</v>
      </c>
      <c r="K31" s="66">
        <f t="shared" si="12"/>
        <v>16</v>
      </c>
      <c r="L31" s="65">
        <f>VLOOKUP($A31,'Return Data'!$B$7:$R$1700,17,0)</f>
        <v>-0.223</v>
      </c>
      <c r="M31" s="66">
        <f t="shared" si="13"/>
        <v>11</v>
      </c>
      <c r="N31" s="65">
        <f>VLOOKUP($A31,'Return Data'!$B$7:$R$1700,14,0)</f>
        <v>3.3224</v>
      </c>
      <c r="O31" s="66">
        <f t="shared" si="14"/>
        <v>8</v>
      </c>
      <c r="P31" s="65">
        <f>VLOOKUP($A31,'Return Data'!$B$7:$R$1700,15,0)</f>
        <v>7.0787000000000004</v>
      </c>
      <c r="Q31" s="66">
        <f t="shared" si="15"/>
        <v>9</v>
      </c>
      <c r="R31" s="65">
        <f>VLOOKUP($A31,'Return Data'!$B$7:$R$1700,16,0)</f>
        <v>11.101699999999999</v>
      </c>
      <c r="S31" s="67">
        <f t="shared" si="4"/>
        <v>12</v>
      </c>
    </row>
    <row r="32" spans="1:19" x14ac:dyDescent="0.3">
      <c r="A32" s="63" t="s">
        <v>968</v>
      </c>
      <c r="B32" s="64">
        <f>VLOOKUP($A32,'Return Data'!$B$7:$R$1700,3,0)</f>
        <v>44032</v>
      </c>
      <c r="C32" s="65">
        <f>VLOOKUP($A32,'Return Data'!$B$7:$R$1700,4,0)</f>
        <v>219.79509999999999</v>
      </c>
      <c r="D32" s="65">
        <f>VLOOKUP($A32,'Return Data'!$B$7:$R$1700,10,0)</f>
        <v>15.053000000000001</v>
      </c>
      <c r="E32" s="66">
        <f t="shared" si="0"/>
        <v>13</v>
      </c>
      <c r="F32" s="65">
        <f>VLOOKUP($A32,'Return Data'!$B$7:$R$1700,11,0)</f>
        <v>-9.4377999999999993</v>
      </c>
      <c r="G32" s="66">
        <f t="shared" si="10"/>
        <v>10</v>
      </c>
      <c r="H32" s="65">
        <f>VLOOKUP($A32,'Return Data'!$B$7:$R$1700,12,0)</f>
        <v>-2.9064000000000001</v>
      </c>
      <c r="I32" s="66">
        <f t="shared" si="11"/>
        <v>7</v>
      </c>
      <c r="J32" s="65">
        <f>VLOOKUP($A32,'Return Data'!$B$7:$R$1700,13,0)</f>
        <v>-0.21579999999999999</v>
      </c>
      <c r="K32" s="66">
        <f t="shared" si="12"/>
        <v>12</v>
      </c>
      <c r="L32" s="65">
        <f>VLOOKUP($A32,'Return Data'!$B$7:$R$1700,17,0)</f>
        <v>4.9497</v>
      </c>
      <c r="M32" s="66">
        <f t="shared" si="13"/>
        <v>3</v>
      </c>
      <c r="N32" s="65">
        <f>VLOOKUP($A32,'Return Data'!$B$7:$R$1700,14,0)</f>
        <v>4.0850999999999997</v>
      </c>
      <c r="O32" s="66">
        <f t="shared" si="14"/>
        <v>5</v>
      </c>
      <c r="P32" s="65">
        <f>VLOOKUP($A32,'Return Data'!$B$7:$R$1700,15,0)</f>
        <v>6.7058</v>
      </c>
      <c r="Q32" s="66">
        <f t="shared" si="15"/>
        <v>10</v>
      </c>
      <c r="R32" s="65">
        <f>VLOOKUP($A32,'Return Data'!$B$7:$R$1700,16,0)</f>
        <v>12.7521</v>
      </c>
      <c r="S32" s="67">
        <f t="shared" si="4"/>
        <v>8</v>
      </c>
    </row>
    <row r="33" spans="1:19" x14ac:dyDescent="0.3">
      <c r="A33" s="63" t="s">
        <v>969</v>
      </c>
      <c r="B33" s="64">
        <f>VLOOKUP($A33,'Return Data'!$B$7:$R$1700,3,0)</f>
        <v>44032</v>
      </c>
      <c r="C33" s="65">
        <f>VLOOKUP($A33,'Return Data'!$B$7:$R$1700,4,0)</f>
        <v>9.81</v>
      </c>
      <c r="D33" s="65">
        <f>VLOOKUP($A33,'Return Data'!$B$7:$R$1700,10,0)</f>
        <v>18.0505</v>
      </c>
      <c r="E33" s="66">
        <f t="shared" si="0"/>
        <v>1</v>
      </c>
      <c r="F33" s="65">
        <f>VLOOKUP($A33,'Return Data'!$B$7:$R$1700,11,0)</f>
        <v>-4.7572999999999999</v>
      </c>
      <c r="G33" s="66">
        <f t="shared" si="10"/>
        <v>3</v>
      </c>
      <c r="H33" s="65"/>
      <c r="I33" s="66"/>
      <c r="J33" s="65"/>
      <c r="K33" s="66"/>
      <c r="L33" s="65"/>
      <c r="M33" s="66"/>
      <c r="N33" s="65"/>
      <c r="O33" s="66"/>
      <c r="P33" s="65"/>
      <c r="Q33" s="66"/>
      <c r="R33" s="65">
        <f>VLOOKUP($A33,'Return Data'!$B$7:$R$1700,16,0)</f>
        <v>-1.9</v>
      </c>
      <c r="S33" s="67">
        <f t="shared" si="4"/>
        <v>24</v>
      </c>
    </row>
    <row r="34" spans="1:19" x14ac:dyDescent="0.3">
      <c r="A34" s="63" t="s">
        <v>971</v>
      </c>
      <c r="B34" s="64">
        <f>VLOOKUP($A34,'Return Data'!$B$7:$R$1700,3,0)</f>
        <v>44032</v>
      </c>
      <c r="C34" s="65">
        <f>VLOOKUP($A34,'Return Data'!$B$7:$R$1700,4,0)</f>
        <v>56.736199999999997</v>
      </c>
      <c r="D34" s="65">
        <f>VLOOKUP($A34,'Return Data'!$B$7:$R$1700,10,0)</f>
        <v>15.1754</v>
      </c>
      <c r="E34" s="66">
        <f t="shared" si="0"/>
        <v>12</v>
      </c>
      <c r="F34" s="65">
        <f>VLOOKUP($A34,'Return Data'!$B$7:$R$1700,11,0)</f>
        <v>-14.136799999999999</v>
      </c>
      <c r="G34" s="66">
        <f t="shared" si="10"/>
        <v>23</v>
      </c>
      <c r="H34" s="65">
        <f>VLOOKUP($A34,'Return Data'!$B$7:$R$1700,12,0)</f>
        <v>-6.4870000000000001</v>
      </c>
      <c r="I34" s="66">
        <f>RANK(H34,H$8:H$34,0)</f>
        <v>17</v>
      </c>
      <c r="J34" s="65">
        <f>VLOOKUP($A34,'Return Data'!$B$7:$R$1700,13,0)</f>
        <v>-8.3010999999999999</v>
      </c>
      <c r="K34" s="66">
        <f>RANK(J34,J$8:J$34,0)</f>
        <v>22</v>
      </c>
      <c r="L34" s="65">
        <f>VLOOKUP($A34,'Return Data'!$B$7:$R$1700,17,0)</f>
        <v>-4.383</v>
      </c>
      <c r="M34" s="66">
        <f>RANK(L34,L$8:L$34,0)</f>
        <v>20</v>
      </c>
      <c r="N34" s="65">
        <f>VLOOKUP($A34,'Return Data'!$B$7:$R$1700,14,0)</f>
        <v>-2.5381999999999998</v>
      </c>
      <c r="O34" s="66">
        <f>RANK(N34,N$8:N$34,0)</f>
        <v>20</v>
      </c>
      <c r="P34" s="65">
        <f>VLOOKUP($A34,'Return Data'!$B$7:$R$1700,15,0)</f>
        <v>1.8603000000000001</v>
      </c>
      <c r="Q34" s="66">
        <f>RANK(P34,P$8:P$34,0)</f>
        <v>19</v>
      </c>
      <c r="R34" s="65">
        <f>VLOOKUP($A34,'Return Data'!$B$7:$R$1700,16,0)</f>
        <v>8.1243999999999996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14.941466666666667</v>
      </c>
      <c r="E36" s="74"/>
      <c r="F36" s="75">
        <f>AVERAGE(F8:F34)</f>
        <v>-10.400684615384618</v>
      </c>
      <c r="G36" s="74"/>
      <c r="H36" s="75">
        <f>AVERAGE(H8:H34)</f>
        <v>-4.1955791666666666</v>
      </c>
      <c r="I36" s="74"/>
      <c r="J36" s="75">
        <f>AVERAGE(J8:J34)</f>
        <v>-0.64259166666666678</v>
      </c>
      <c r="K36" s="74"/>
      <c r="L36" s="75">
        <f>AVERAGE(L8:L34)</f>
        <v>-4.0022727272727217E-2</v>
      </c>
      <c r="M36" s="74"/>
      <c r="N36" s="75">
        <f>AVERAGE(N8:N34)</f>
        <v>1.4403318181818177</v>
      </c>
      <c r="O36" s="74"/>
      <c r="P36" s="75">
        <f>AVERAGE(P8:P34)</f>
        <v>6.1527190476190476</v>
      </c>
      <c r="Q36" s="74"/>
      <c r="R36" s="75">
        <f>AVERAGE(R8:R34)</f>
        <v>9.5265703703703704</v>
      </c>
      <c r="S36" s="76"/>
    </row>
    <row r="37" spans="1:19" x14ac:dyDescent="0.3">
      <c r="A37" s="73" t="s">
        <v>28</v>
      </c>
      <c r="B37" s="74"/>
      <c r="C37" s="74"/>
      <c r="D37" s="75">
        <f>MIN(D8:D34)</f>
        <v>11.648099999999999</v>
      </c>
      <c r="E37" s="74"/>
      <c r="F37" s="75">
        <f>MIN(F8:F34)</f>
        <v>-17.844000000000001</v>
      </c>
      <c r="G37" s="74"/>
      <c r="H37" s="75">
        <f>MIN(H8:H34)</f>
        <v>-12.3688</v>
      </c>
      <c r="I37" s="74"/>
      <c r="J37" s="75">
        <f>MIN(J8:J34)</f>
        <v>-12.1343</v>
      </c>
      <c r="K37" s="74"/>
      <c r="L37" s="75">
        <f>MIN(L8:L34)</f>
        <v>-5.9539999999999997</v>
      </c>
      <c r="M37" s="74"/>
      <c r="N37" s="75">
        <f>MIN(N8:N34)</f>
        <v>-3.7103000000000002</v>
      </c>
      <c r="O37" s="74"/>
      <c r="P37" s="75">
        <f>MIN(P8:P34)</f>
        <v>1.4758</v>
      </c>
      <c r="Q37" s="74"/>
      <c r="R37" s="75">
        <f>MIN(R8:R34)</f>
        <v>-5.3209999999999997</v>
      </c>
      <c r="S37" s="76"/>
    </row>
    <row r="38" spans="1:19" ht="15" thickBot="1" x14ac:dyDescent="0.35">
      <c r="A38" s="77" t="s">
        <v>29</v>
      </c>
      <c r="B38" s="78"/>
      <c r="C38" s="78"/>
      <c r="D38" s="79">
        <f>MAX(D8:D34)</f>
        <v>18.0505</v>
      </c>
      <c r="E38" s="78"/>
      <c r="F38" s="79">
        <f>MAX(F8:F34)</f>
        <v>4.6269999999999998</v>
      </c>
      <c r="G38" s="78"/>
      <c r="H38" s="79">
        <f>MAX(H8:H34)</f>
        <v>8.5008999999999997</v>
      </c>
      <c r="I38" s="78"/>
      <c r="J38" s="79">
        <f>MAX(J8:J34)</f>
        <v>13.090299999999999</v>
      </c>
      <c r="K38" s="78"/>
      <c r="L38" s="79">
        <f>MAX(L8:L34)</f>
        <v>8.0603999999999996</v>
      </c>
      <c r="M38" s="78"/>
      <c r="N38" s="79">
        <f>MAX(N8:N34)</f>
        <v>6.0853999999999999</v>
      </c>
      <c r="O38" s="78"/>
      <c r="P38" s="79">
        <f>MAX(P8:P34)</f>
        <v>12.660600000000001</v>
      </c>
      <c r="Q38" s="78"/>
      <c r="R38" s="79">
        <f>MAX(R8:R34)</f>
        <v>20.8432</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44032</v>
      </c>
      <c r="C8" s="65">
        <f>VLOOKUP($A8,'Return Data'!$B$7:$R$1700,4,0)</f>
        <v>453.56639647887499</v>
      </c>
      <c r="D8" s="65">
        <f>VLOOKUP($A8,'Return Data'!$B$7:$R$1700,10,0)</f>
        <v>15.6798</v>
      </c>
      <c r="E8" s="66">
        <f t="shared" ref="E8:E34" si="0">RANK(D8,D$8:D$34,0)</f>
        <v>7</v>
      </c>
      <c r="F8" s="65">
        <f>VLOOKUP($A8,'Return Data'!$B$7:$R$1700,11,0)</f>
        <v>-12.5916</v>
      </c>
      <c r="G8" s="66">
        <f t="shared" ref="G8:G23" si="1">RANK(F8,F$8:F$34,0)</f>
        <v>15</v>
      </c>
      <c r="H8" s="65">
        <f>VLOOKUP($A8,'Return Data'!$B$7:$R$1700,12,0)</f>
        <v>-5.8522999999999996</v>
      </c>
      <c r="I8" s="66">
        <f t="shared" ref="I8:I23" si="2">RANK(H8,H$8:H$34,0)</f>
        <v>12</v>
      </c>
      <c r="J8" s="65">
        <f>VLOOKUP($A8,'Return Data'!$B$7:$R$1700,13,0)</f>
        <v>-2.9460999999999999</v>
      </c>
      <c r="K8" s="66">
        <f t="shared" ref="K8:K23" si="3">RANK(J8,J$8:J$34,0)</f>
        <v>15</v>
      </c>
      <c r="L8" s="65">
        <f>VLOOKUP($A8,'Return Data'!$B$7:$R$1700,17,0)</f>
        <v>-5.7248000000000001</v>
      </c>
      <c r="M8" s="66">
        <f>RANK(L8,L$8:L$34,0)</f>
        <v>21</v>
      </c>
      <c r="N8" s="65">
        <f>VLOOKUP($A8,'Return Data'!$B$7:$R$1700,14,0)</f>
        <v>-2.6778</v>
      </c>
      <c r="O8" s="66">
        <f>RANK(N8,N$8:N$34,0)</f>
        <v>19</v>
      </c>
      <c r="P8" s="65">
        <f>VLOOKUP($A8,'Return Data'!$B$7:$R$1700,15,0)</f>
        <v>3.9748999999999999</v>
      </c>
      <c r="Q8" s="66">
        <f>RANK(P8,P$8:P$34,0)</f>
        <v>15</v>
      </c>
      <c r="R8" s="65">
        <f>VLOOKUP($A8,'Return Data'!$B$7:$R$1700,16,0)</f>
        <v>16.191099999999999</v>
      </c>
      <c r="S8" s="67">
        <f t="shared" ref="S8:S34" si="4">RANK(R8,R$8:R$34,0)</f>
        <v>7</v>
      </c>
    </row>
    <row r="9" spans="1:20" x14ac:dyDescent="0.3">
      <c r="A9" s="63" t="s">
        <v>922</v>
      </c>
      <c r="B9" s="64">
        <f>VLOOKUP($A9,'Return Data'!$B$7:$R$1700,3,0)</f>
        <v>44032</v>
      </c>
      <c r="C9" s="65">
        <f>VLOOKUP($A9,'Return Data'!$B$7:$R$1700,4,0)</f>
        <v>11.62</v>
      </c>
      <c r="D9" s="65">
        <f>VLOOKUP($A9,'Return Data'!$B$7:$R$1700,10,0)</f>
        <v>14.2576</v>
      </c>
      <c r="E9" s="66">
        <f t="shared" si="0"/>
        <v>16</v>
      </c>
      <c r="F9" s="65">
        <f>VLOOKUP($A9,'Return Data'!$B$7:$R$1700,11,0)</f>
        <v>-4.2045000000000003</v>
      </c>
      <c r="G9" s="66">
        <f t="shared" si="1"/>
        <v>2</v>
      </c>
      <c r="H9" s="65">
        <f>VLOOKUP($A9,'Return Data'!$B$7:$R$1700,12,0)</f>
        <v>1.1314</v>
      </c>
      <c r="I9" s="66">
        <f t="shared" si="2"/>
        <v>3</v>
      </c>
      <c r="J9" s="65">
        <f>VLOOKUP($A9,'Return Data'!$B$7:$R$1700,13,0)</f>
        <v>6.3129</v>
      </c>
      <c r="K9" s="66">
        <f t="shared" si="3"/>
        <v>2</v>
      </c>
      <c r="L9" s="65"/>
      <c r="M9" s="66"/>
      <c r="N9" s="65"/>
      <c r="O9" s="66"/>
      <c r="P9" s="65"/>
      <c r="Q9" s="66"/>
      <c r="R9" s="65">
        <f>VLOOKUP($A9,'Return Data'!$B$7:$R$1700,16,0)</f>
        <v>8.9840999999999998</v>
      </c>
      <c r="S9" s="67">
        <f t="shared" si="4"/>
        <v>19</v>
      </c>
    </row>
    <row r="10" spans="1:20" x14ac:dyDescent="0.3">
      <c r="A10" s="63" t="s">
        <v>924</v>
      </c>
      <c r="B10" s="64">
        <f>VLOOKUP($A10,'Return Data'!$B$7:$R$1700,3,0)</f>
        <v>44032</v>
      </c>
      <c r="C10" s="65">
        <f>VLOOKUP($A10,'Return Data'!$B$7:$R$1700,4,0)</f>
        <v>33.08</v>
      </c>
      <c r="D10" s="65">
        <f>VLOOKUP($A10,'Return Data'!$B$7:$R$1700,10,0)</f>
        <v>11.3805</v>
      </c>
      <c r="E10" s="66">
        <f t="shared" si="0"/>
        <v>27</v>
      </c>
      <c r="F10" s="65">
        <f>VLOOKUP($A10,'Return Data'!$B$7:$R$1700,11,0)</f>
        <v>-9.0709</v>
      </c>
      <c r="G10" s="66">
        <f t="shared" si="1"/>
        <v>8</v>
      </c>
      <c r="H10" s="65">
        <f>VLOOKUP($A10,'Return Data'!$B$7:$R$1700,12,0)</f>
        <v>-4.0045999999999999</v>
      </c>
      <c r="I10" s="66">
        <f t="shared" si="2"/>
        <v>8</v>
      </c>
      <c r="J10" s="65">
        <f>VLOOKUP($A10,'Return Data'!$B$7:$R$1700,13,0)</f>
        <v>2.0358000000000001</v>
      </c>
      <c r="K10" s="66">
        <f t="shared" si="3"/>
        <v>7</v>
      </c>
      <c r="L10" s="65">
        <f>VLOOKUP($A10,'Return Data'!$B$7:$R$1700,17,0)</f>
        <v>-4.5978000000000003</v>
      </c>
      <c r="M10" s="66">
        <f t="shared" ref="M10:M16" si="5">RANK(L10,L$8:L$34,0)</f>
        <v>18</v>
      </c>
      <c r="N10" s="65">
        <f>VLOOKUP($A10,'Return Data'!$B$7:$R$1700,14,0)</f>
        <v>-0.84140000000000004</v>
      </c>
      <c r="O10" s="66">
        <f t="shared" ref="O10:O16" si="6">RANK(N10,N$8:N$34,0)</f>
        <v>13</v>
      </c>
      <c r="P10" s="65">
        <f>VLOOKUP($A10,'Return Data'!$B$7:$R$1700,15,0)</f>
        <v>3.1816</v>
      </c>
      <c r="Q10" s="66">
        <f>RANK(P10,P$8:P$34,0)</f>
        <v>17</v>
      </c>
      <c r="R10" s="65">
        <f>VLOOKUP($A10,'Return Data'!$B$7:$R$1700,16,0)</f>
        <v>10.714700000000001</v>
      </c>
      <c r="S10" s="67">
        <f t="shared" si="4"/>
        <v>14</v>
      </c>
    </row>
    <row r="11" spans="1:20" x14ac:dyDescent="0.3">
      <c r="A11" s="63" t="s">
        <v>926</v>
      </c>
      <c r="B11" s="64">
        <f>VLOOKUP($A11,'Return Data'!$B$7:$R$1700,3,0)</f>
        <v>44032</v>
      </c>
      <c r="C11" s="65">
        <f>VLOOKUP($A11,'Return Data'!$B$7:$R$1700,4,0)</f>
        <v>93.2</v>
      </c>
      <c r="D11" s="65">
        <f>VLOOKUP($A11,'Return Data'!$B$7:$R$1700,10,0)</f>
        <v>15.1044</v>
      </c>
      <c r="E11" s="66">
        <f t="shared" si="0"/>
        <v>9</v>
      </c>
      <c r="F11" s="65">
        <f>VLOOKUP($A11,'Return Data'!$B$7:$R$1700,11,0)</f>
        <v>-6.5570000000000004</v>
      </c>
      <c r="G11" s="66">
        <f t="shared" si="1"/>
        <v>4</v>
      </c>
      <c r="H11" s="65">
        <f>VLOOKUP($A11,'Return Data'!$B$7:$R$1700,12,0)</f>
        <v>0.97509999999999997</v>
      </c>
      <c r="I11" s="66">
        <f t="shared" si="2"/>
        <v>4</v>
      </c>
      <c r="J11" s="65">
        <f>VLOOKUP($A11,'Return Data'!$B$7:$R$1700,13,0)</f>
        <v>3.9135</v>
      </c>
      <c r="K11" s="66">
        <f t="shared" si="3"/>
        <v>4</v>
      </c>
      <c r="L11" s="65">
        <f>VLOOKUP($A11,'Return Data'!$B$7:$R$1700,17,0)</f>
        <v>0.74760000000000004</v>
      </c>
      <c r="M11" s="66">
        <f t="shared" si="5"/>
        <v>6</v>
      </c>
      <c r="N11" s="65">
        <f>VLOOKUP($A11,'Return Data'!$B$7:$R$1700,14,0)</f>
        <v>2.4171</v>
      </c>
      <c r="O11" s="66">
        <f t="shared" si="6"/>
        <v>7</v>
      </c>
      <c r="P11" s="65">
        <f>VLOOKUP($A11,'Return Data'!$B$7:$R$1700,15,0)</f>
        <v>8.3102</v>
      </c>
      <c r="Q11" s="66">
        <f>RANK(P11,P$8:P$34,0)</f>
        <v>3</v>
      </c>
      <c r="R11" s="65">
        <f>VLOOKUP($A11,'Return Data'!$B$7:$R$1700,16,0)</f>
        <v>15.6305</v>
      </c>
      <c r="S11" s="67">
        <f t="shared" si="4"/>
        <v>8</v>
      </c>
    </row>
    <row r="12" spans="1:20" x14ac:dyDescent="0.3">
      <c r="A12" s="63" t="s">
        <v>928</v>
      </c>
      <c r="B12" s="64">
        <f>VLOOKUP($A12,'Return Data'!$B$7:$R$1700,3,0)</f>
        <v>44032</v>
      </c>
      <c r="C12" s="65">
        <f>VLOOKUP($A12,'Return Data'!$B$7:$R$1700,4,0)</f>
        <v>215.34200000000001</v>
      </c>
      <c r="D12" s="65">
        <f>VLOOKUP($A12,'Return Data'!$B$7:$R$1700,10,0)</f>
        <v>16.5794</v>
      </c>
      <c r="E12" s="66">
        <f t="shared" si="0"/>
        <v>5</v>
      </c>
      <c r="F12" s="65">
        <f>VLOOKUP($A12,'Return Data'!$B$7:$R$1700,11,0)</f>
        <v>-10.4879</v>
      </c>
      <c r="G12" s="66">
        <f t="shared" si="1"/>
        <v>11</v>
      </c>
      <c r="H12" s="65">
        <f>VLOOKUP($A12,'Return Data'!$B$7:$R$1700,12,0)</f>
        <v>-5.1201999999999996</v>
      </c>
      <c r="I12" s="66">
        <f t="shared" si="2"/>
        <v>11</v>
      </c>
      <c r="J12" s="65">
        <f>VLOOKUP($A12,'Return Data'!$B$7:$R$1700,13,0)</f>
        <v>1.2287999999999999</v>
      </c>
      <c r="K12" s="66">
        <f t="shared" si="3"/>
        <v>8</v>
      </c>
      <c r="L12" s="65">
        <f>VLOOKUP($A12,'Return Data'!$B$7:$R$1700,17,0)</f>
        <v>1.2505999999999999</v>
      </c>
      <c r="M12" s="66">
        <f t="shared" si="5"/>
        <v>5</v>
      </c>
      <c r="N12" s="65">
        <f>VLOOKUP($A12,'Return Data'!$B$7:$R$1700,14,0)</f>
        <v>1.8685</v>
      </c>
      <c r="O12" s="66">
        <f t="shared" si="6"/>
        <v>9</v>
      </c>
      <c r="P12" s="65">
        <f>VLOOKUP($A12,'Return Data'!$B$7:$R$1700,15,0)</f>
        <v>6.8571</v>
      </c>
      <c r="Q12" s="66">
        <f>RANK(P12,P$8:P$34,0)</f>
        <v>6</v>
      </c>
      <c r="R12" s="65">
        <f>VLOOKUP($A12,'Return Data'!$B$7:$R$1700,16,0)</f>
        <v>16.418900000000001</v>
      </c>
      <c r="S12" s="67">
        <f t="shared" si="4"/>
        <v>6</v>
      </c>
    </row>
    <row r="13" spans="1:20" x14ac:dyDescent="0.3">
      <c r="A13" s="63" t="s">
        <v>930</v>
      </c>
      <c r="B13" s="64">
        <f>VLOOKUP($A13,'Return Data'!$B$7:$R$1700,3,0)</f>
        <v>44032</v>
      </c>
      <c r="C13" s="65">
        <f>VLOOKUP($A13,'Return Data'!$B$7:$R$1700,4,0)</f>
        <v>30.501000000000001</v>
      </c>
      <c r="D13" s="65">
        <f>VLOOKUP($A13,'Return Data'!$B$7:$R$1700,10,0)</f>
        <v>13.4879</v>
      </c>
      <c r="E13" s="66">
        <f t="shared" si="0"/>
        <v>22</v>
      </c>
      <c r="F13" s="65">
        <f>VLOOKUP($A13,'Return Data'!$B$7:$R$1700,11,0)</f>
        <v>-9.7202999999999999</v>
      </c>
      <c r="G13" s="66">
        <f t="shared" si="1"/>
        <v>9</v>
      </c>
      <c r="H13" s="65">
        <f>VLOOKUP($A13,'Return Data'!$B$7:$R$1700,12,0)</f>
        <v>-4.3916000000000004</v>
      </c>
      <c r="I13" s="66">
        <f t="shared" si="2"/>
        <v>9</v>
      </c>
      <c r="J13" s="65">
        <f>VLOOKUP($A13,'Return Data'!$B$7:$R$1700,13,0)</f>
        <v>-0.57369999999999999</v>
      </c>
      <c r="K13" s="66">
        <f t="shared" si="3"/>
        <v>11</v>
      </c>
      <c r="L13" s="65">
        <f>VLOOKUP($A13,'Return Data'!$B$7:$R$1700,17,0)</f>
        <v>-1.0759000000000001</v>
      </c>
      <c r="M13" s="66">
        <f t="shared" si="5"/>
        <v>10</v>
      </c>
      <c r="N13" s="65">
        <f>VLOOKUP($A13,'Return Data'!$B$7:$R$1700,14,0)</f>
        <v>3.3744999999999998</v>
      </c>
      <c r="O13" s="66">
        <f t="shared" si="6"/>
        <v>3</v>
      </c>
      <c r="P13" s="65">
        <f>VLOOKUP($A13,'Return Data'!$B$7:$R$1700,15,0)</f>
        <v>5.2465999999999999</v>
      </c>
      <c r="Q13" s="66">
        <f>RANK(P13,P$8:P$34,0)</f>
        <v>10</v>
      </c>
      <c r="R13" s="65">
        <f>VLOOKUP($A13,'Return Data'!$B$7:$R$1700,16,0)</f>
        <v>8.8788</v>
      </c>
      <c r="S13" s="67">
        <f t="shared" si="4"/>
        <v>20</v>
      </c>
    </row>
    <row r="14" spans="1:20" x14ac:dyDescent="0.3">
      <c r="A14" s="63" t="s">
        <v>932</v>
      </c>
      <c r="B14" s="64">
        <f>VLOOKUP($A14,'Return Data'!$B$7:$R$1700,3,0)</f>
        <v>44032</v>
      </c>
      <c r="C14" s="65">
        <f>VLOOKUP($A14,'Return Data'!$B$7:$R$1700,4,0)</f>
        <v>13.8169</v>
      </c>
      <c r="D14" s="65">
        <f>VLOOKUP($A14,'Return Data'!$B$7:$R$1700,10,0)</f>
        <v>15.718500000000001</v>
      </c>
      <c r="E14" s="66">
        <f t="shared" si="0"/>
        <v>6</v>
      </c>
      <c r="F14" s="65">
        <f>VLOOKUP($A14,'Return Data'!$B$7:$R$1700,11,0)</f>
        <v>-14.789899999999999</v>
      </c>
      <c r="G14" s="66">
        <f t="shared" si="1"/>
        <v>23</v>
      </c>
      <c r="H14" s="65">
        <f>VLOOKUP($A14,'Return Data'!$B$7:$R$1700,12,0)</f>
        <v>-9.9283999999999999</v>
      </c>
      <c r="I14" s="66">
        <f t="shared" si="2"/>
        <v>22</v>
      </c>
      <c r="J14" s="65">
        <f>VLOOKUP($A14,'Return Data'!$B$7:$R$1700,13,0)</f>
        <v>-8.2828999999999997</v>
      </c>
      <c r="K14" s="66">
        <f t="shared" si="3"/>
        <v>21</v>
      </c>
      <c r="L14" s="65">
        <f>VLOOKUP($A14,'Return Data'!$B$7:$R$1700,17,0)</f>
        <v>-2.2951999999999999</v>
      </c>
      <c r="M14" s="66">
        <f t="shared" si="5"/>
        <v>15</v>
      </c>
      <c r="N14" s="65">
        <f>VLOOKUP($A14,'Return Data'!$B$7:$R$1700,14,0)</f>
        <v>-0.96399999999999997</v>
      </c>
      <c r="O14" s="66">
        <f t="shared" si="6"/>
        <v>14</v>
      </c>
      <c r="P14" s="65"/>
      <c r="Q14" s="66"/>
      <c r="R14" s="65">
        <f>VLOOKUP($A14,'Return Data'!$B$7:$R$1700,16,0)</f>
        <v>7.2455999999999996</v>
      </c>
      <c r="S14" s="67">
        <f t="shared" si="4"/>
        <v>22</v>
      </c>
    </row>
    <row r="15" spans="1:20" x14ac:dyDescent="0.3">
      <c r="A15" s="63" t="s">
        <v>933</v>
      </c>
      <c r="B15" s="64">
        <f>VLOOKUP($A15,'Return Data'!$B$7:$R$1700,3,0)</f>
        <v>44032</v>
      </c>
      <c r="C15" s="65">
        <f>VLOOKUP($A15,'Return Data'!$B$7:$R$1700,4,0)</f>
        <v>67.5428</v>
      </c>
      <c r="D15" s="65">
        <f>VLOOKUP($A15,'Return Data'!$B$7:$R$1700,10,0)</f>
        <v>15.0389</v>
      </c>
      <c r="E15" s="66">
        <f t="shared" si="0"/>
        <v>11</v>
      </c>
      <c r="F15" s="65">
        <f>VLOOKUP($A15,'Return Data'!$B$7:$R$1700,11,0)</f>
        <v>-18.2653</v>
      </c>
      <c r="G15" s="66">
        <f t="shared" si="1"/>
        <v>26</v>
      </c>
      <c r="H15" s="65">
        <f>VLOOKUP($A15,'Return Data'!$B$7:$R$1700,12,0)</f>
        <v>-13.0139</v>
      </c>
      <c r="I15" s="66">
        <f t="shared" si="2"/>
        <v>24</v>
      </c>
      <c r="J15" s="65">
        <f>VLOOKUP($A15,'Return Data'!$B$7:$R$1700,13,0)</f>
        <v>-12.934799999999999</v>
      </c>
      <c r="K15" s="66">
        <f t="shared" si="3"/>
        <v>24</v>
      </c>
      <c r="L15" s="65">
        <f>VLOOKUP($A15,'Return Data'!$B$7:$R$1700,17,0)</f>
        <v>-6.7102000000000004</v>
      </c>
      <c r="M15" s="66">
        <f t="shared" si="5"/>
        <v>22</v>
      </c>
      <c r="N15" s="65">
        <f>VLOOKUP($A15,'Return Data'!$B$7:$R$1700,14,0)</f>
        <v>-3.6884000000000001</v>
      </c>
      <c r="O15" s="66">
        <f t="shared" si="6"/>
        <v>21</v>
      </c>
      <c r="P15" s="65">
        <f>VLOOKUP($A15,'Return Data'!$B$7:$R$1700,15,0)</f>
        <v>0.97370000000000001</v>
      </c>
      <c r="Q15" s="66">
        <f>RANK(P15,P$8:P$34,0)</f>
        <v>20</v>
      </c>
      <c r="R15" s="65">
        <f>VLOOKUP($A15,'Return Data'!$B$7:$R$1700,16,0)</f>
        <v>13.210800000000001</v>
      </c>
      <c r="S15" s="67">
        <f t="shared" si="4"/>
        <v>10</v>
      </c>
    </row>
    <row r="16" spans="1:20" x14ac:dyDescent="0.3">
      <c r="A16" s="63" t="s">
        <v>936</v>
      </c>
      <c r="B16" s="64">
        <f>VLOOKUP($A16,'Return Data'!$B$7:$R$1700,3,0)</f>
        <v>44032</v>
      </c>
      <c r="C16" s="65">
        <f>VLOOKUP($A16,'Return Data'!$B$7:$R$1700,4,0)</f>
        <v>136.67297876054701</v>
      </c>
      <c r="D16" s="65">
        <f>VLOOKUP($A16,'Return Data'!$B$7:$R$1700,10,0)</f>
        <v>13.4497</v>
      </c>
      <c r="E16" s="66">
        <f t="shared" si="0"/>
        <v>23</v>
      </c>
      <c r="F16" s="65">
        <f>VLOOKUP($A16,'Return Data'!$B$7:$R$1700,11,0)</f>
        <v>-14.852</v>
      </c>
      <c r="G16" s="66">
        <f t="shared" si="1"/>
        <v>24</v>
      </c>
      <c r="H16" s="65">
        <f>VLOOKUP($A16,'Return Data'!$B$7:$R$1700,12,0)</f>
        <v>-8.6613000000000007</v>
      </c>
      <c r="I16" s="66">
        <f t="shared" si="2"/>
        <v>20</v>
      </c>
      <c r="J16" s="65">
        <f>VLOOKUP($A16,'Return Data'!$B$7:$R$1700,13,0)</f>
        <v>-8.5854999999999997</v>
      </c>
      <c r="K16" s="66">
        <f t="shared" si="3"/>
        <v>22</v>
      </c>
      <c r="L16" s="65">
        <f>VLOOKUP($A16,'Return Data'!$B$7:$R$1700,17,0)</f>
        <v>-2.4861</v>
      </c>
      <c r="M16" s="66">
        <f t="shared" si="5"/>
        <v>16</v>
      </c>
      <c r="N16" s="65">
        <f>VLOOKUP($A16,'Return Data'!$B$7:$R$1700,14,0)</f>
        <v>-1.5565</v>
      </c>
      <c r="O16" s="66">
        <f t="shared" si="6"/>
        <v>15</v>
      </c>
      <c r="P16" s="65">
        <f>VLOOKUP($A16,'Return Data'!$B$7:$R$1700,15,0)</f>
        <v>1.8139000000000001</v>
      </c>
      <c r="Q16" s="66">
        <f>RANK(P16,P$8:P$34,0)</f>
        <v>18</v>
      </c>
      <c r="R16" s="65">
        <f>VLOOKUP($A16,'Return Data'!$B$7:$R$1700,16,0)</f>
        <v>10.3978</v>
      </c>
      <c r="S16" s="67">
        <f t="shared" si="4"/>
        <v>15</v>
      </c>
    </row>
    <row r="17" spans="1:19" x14ac:dyDescent="0.3">
      <c r="A17" s="63" t="s">
        <v>938</v>
      </c>
      <c r="B17" s="64">
        <f>VLOOKUP($A17,'Return Data'!$B$7:$R$1700,3,0)</f>
        <v>44032</v>
      </c>
      <c r="C17" s="65">
        <f>VLOOKUP($A17,'Return Data'!$B$7:$R$1700,4,0)</f>
        <v>9.3689</v>
      </c>
      <c r="D17" s="65">
        <f>VLOOKUP($A17,'Return Data'!$B$7:$R$1700,10,0)</f>
        <v>12.6137</v>
      </c>
      <c r="E17" s="66">
        <f t="shared" si="0"/>
        <v>25</v>
      </c>
      <c r="F17" s="65">
        <f>VLOOKUP($A17,'Return Data'!$B$7:$R$1700,11,0)</f>
        <v>-13.319900000000001</v>
      </c>
      <c r="G17" s="66">
        <f t="shared" si="1"/>
        <v>17</v>
      </c>
      <c r="H17" s="65">
        <f>VLOOKUP($A17,'Return Data'!$B$7:$R$1700,12,0)</f>
        <v>-6.2876000000000003</v>
      </c>
      <c r="I17" s="66">
        <f t="shared" si="2"/>
        <v>13</v>
      </c>
      <c r="J17" s="65">
        <f>VLOOKUP($A17,'Return Data'!$B$7:$R$1700,13,0)</f>
        <v>-2.1392000000000002</v>
      </c>
      <c r="K17" s="66">
        <f t="shared" si="3"/>
        <v>14</v>
      </c>
      <c r="L17" s="65"/>
      <c r="M17" s="66"/>
      <c r="N17" s="65"/>
      <c r="O17" s="66"/>
      <c r="P17" s="65"/>
      <c r="Q17" s="66"/>
      <c r="R17" s="65">
        <f>VLOOKUP($A17,'Return Data'!$B$7:$R$1700,16,0)</f>
        <v>-4.8362999999999996</v>
      </c>
      <c r="S17" s="67">
        <f t="shared" si="4"/>
        <v>26</v>
      </c>
    </row>
    <row r="18" spans="1:19" x14ac:dyDescent="0.3">
      <c r="A18" s="63" t="s">
        <v>939</v>
      </c>
      <c r="B18" s="64">
        <f>VLOOKUP($A18,'Return Data'!$B$7:$R$1700,3,0)</f>
        <v>44032</v>
      </c>
      <c r="C18" s="65">
        <f>VLOOKUP($A18,'Return Data'!$B$7:$R$1700,4,0)</f>
        <v>292.05</v>
      </c>
      <c r="D18" s="65">
        <f>VLOOKUP($A18,'Return Data'!$B$7:$R$1700,10,0)</f>
        <v>13.616</v>
      </c>
      <c r="E18" s="66">
        <f t="shared" si="0"/>
        <v>21</v>
      </c>
      <c r="F18" s="65">
        <f>VLOOKUP($A18,'Return Data'!$B$7:$R$1700,11,0)</f>
        <v>-14.1509</v>
      </c>
      <c r="G18" s="66">
        <f t="shared" si="1"/>
        <v>20</v>
      </c>
      <c r="H18" s="65">
        <f>VLOOKUP($A18,'Return Data'!$B$7:$R$1700,12,0)</f>
        <v>-8.6943999999999999</v>
      </c>
      <c r="I18" s="66">
        <f t="shared" si="2"/>
        <v>21</v>
      </c>
      <c r="J18" s="65">
        <f>VLOOKUP($A18,'Return Data'!$B$7:$R$1700,13,0)</f>
        <v>-8.0302000000000007</v>
      </c>
      <c r="K18" s="66">
        <f t="shared" si="3"/>
        <v>20</v>
      </c>
      <c r="L18" s="65">
        <f>VLOOKUP($A18,'Return Data'!$B$7:$R$1700,17,0)</f>
        <v>-2.1398999999999999</v>
      </c>
      <c r="M18" s="66">
        <f t="shared" ref="M18:M23" si="7">RANK(L18,L$8:L$34,0)</f>
        <v>13</v>
      </c>
      <c r="N18" s="65">
        <f>VLOOKUP($A18,'Return Data'!$B$7:$R$1700,14,0)</f>
        <v>-1.931</v>
      </c>
      <c r="O18" s="66">
        <f t="shared" ref="O18:O23" si="8">RANK(N18,N$8:N$34,0)</f>
        <v>18</v>
      </c>
      <c r="P18" s="65">
        <f>VLOOKUP($A18,'Return Data'!$B$7:$R$1700,15,0)</f>
        <v>4.3068</v>
      </c>
      <c r="Q18" s="66">
        <f t="shared" ref="Q18:Q23" si="9">RANK(P18,P$8:P$34,0)</f>
        <v>13</v>
      </c>
      <c r="R18" s="65">
        <f>VLOOKUP($A18,'Return Data'!$B$7:$R$1700,16,0)</f>
        <v>16.538900000000002</v>
      </c>
      <c r="S18" s="67">
        <f t="shared" si="4"/>
        <v>5</v>
      </c>
    </row>
    <row r="19" spans="1:19" x14ac:dyDescent="0.3">
      <c r="A19" s="63" t="s">
        <v>942</v>
      </c>
      <c r="B19" s="64">
        <f>VLOOKUP($A19,'Return Data'!$B$7:$R$1700,3,0)</f>
        <v>44032</v>
      </c>
      <c r="C19" s="65">
        <f>VLOOKUP($A19,'Return Data'!$B$7:$R$1700,4,0)</f>
        <v>40.22</v>
      </c>
      <c r="D19" s="65">
        <f>VLOOKUP($A19,'Return Data'!$B$7:$R$1700,10,0)</f>
        <v>14.2614</v>
      </c>
      <c r="E19" s="66">
        <f t="shared" si="0"/>
        <v>15</v>
      </c>
      <c r="F19" s="65">
        <f>VLOOKUP($A19,'Return Data'!$B$7:$R$1700,11,0)</f>
        <v>-14.2065</v>
      </c>
      <c r="G19" s="66">
        <f t="shared" si="1"/>
        <v>21</v>
      </c>
      <c r="H19" s="65">
        <f>VLOOKUP($A19,'Return Data'!$B$7:$R$1700,12,0)</f>
        <v>-8.4869000000000003</v>
      </c>
      <c r="I19" s="66">
        <f t="shared" si="2"/>
        <v>19</v>
      </c>
      <c r="J19" s="65">
        <f>VLOOKUP($A19,'Return Data'!$B$7:$R$1700,13,0)</f>
        <v>-7.2845000000000004</v>
      </c>
      <c r="K19" s="66">
        <f t="shared" si="3"/>
        <v>19</v>
      </c>
      <c r="L19" s="65">
        <f>VLOOKUP($A19,'Return Data'!$B$7:$R$1700,17,0)</f>
        <v>-4.6131000000000002</v>
      </c>
      <c r="M19" s="66">
        <f t="shared" si="7"/>
        <v>19</v>
      </c>
      <c r="N19" s="65">
        <f>VLOOKUP($A19,'Return Data'!$B$7:$R$1700,14,0)</f>
        <v>-1.7962</v>
      </c>
      <c r="O19" s="66">
        <f t="shared" si="8"/>
        <v>17</v>
      </c>
      <c r="P19" s="65">
        <f>VLOOKUP($A19,'Return Data'!$B$7:$R$1700,15,0)</f>
        <v>4.0364000000000004</v>
      </c>
      <c r="Q19" s="66">
        <f t="shared" si="9"/>
        <v>14</v>
      </c>
      <c r="R19" s="65">
        <f>VLOOKUP($A19,'Return Data'!$B$7:$R$1700,16,0)</f>
        <v>9.7524999999999995</v>
      </c>
      <c r="S19" s="67">
        <f t="shared" si="4"/>
        <v>16</v>
      </c>
    </row>
    <row r="20" spans="1:19" x14ac:dyDescent="0.3">
      <c r="A20" s="63" t="s">
        <v>943</v>
      </c>
      <c r="B20" s="64">
        <f>VLOOKUP($A20,'Return Data'!$B$7:$R$1700,3,0)</f>
        <v>44032</v>
      </c>
      <c r="C20" s="65">
        <f>VLOOKUP($A20,'Return Data'!$B$7:$R$1700,4,0)</f>
        <v>33</v>
      </c>
      <c r="D20" s="65">
        <f>VLOOKUP($A20,'Return Data'!$B$7:$R$1700,10,0)</f>
        <v>13.363099999999999</v>
      </c>
      <c r="E20" s="66">
        <f t="shared" si="0"/>
        <v>24</v>
      </c>
      <c r="F20" s="65">
        <f>VLOOKUP($A20,'Return Data'!$B$7:$R$1700,11,0)</f>
        <v>-10.8108</v>
      </c>
      <c r="G20" s="66">
        <f t="shared" si="1"/>
        <v>12</v>
      </c>
      <c r="H20" s="65">
        <f>VLOOKUP($A20,'Return Data'!$B$7:$R$1700,12,0)</f>
        <v>-6.4890999999999996</v>
      </c>
      <c r="I20" s="66">
        <f t="shared" si="2"/>
        <v>15</v>
      </c>
      <c r="J20" s="65">
        <f>VLOOKUP($A20,'Return Data'!$B$7:$R$1700,13,0)</f>
        <v>0.30399999999999999</v>
      </c>
      <c r="K20" s="66">
        <f t="shared" si="3"/>
        <v>9</v>
      </c>
      <c r="L20" s="65">
        <f>VLOOKUP($A20,'Return Data'!$B$7:$R$1700,17,0)</f>
        <v>-0.49559999999999998</v>
      </c>
      <c r="M20" s="66">
        <f t="shared" si="7"/>
        <v>9</v>
      </c>
      <c r="N20" s="65">
        <f>VLOOKUP($A20,'Return Data'!$B$7:$R$1700,14,0)</f>
        <v>3.7342</v>
      </c>
      <c r="O20" s="66">
        <f t="shared" si="8"/>
        <v>2</v>
      </c>
      <c r="P20" s="65">
        <f>VLOOKUP($A20,'Return Data'!$B$7:$R$1700,15,0)</f>
        <v>6.1566999999999998</v>
      </c>
      <c r="Q20" s="66">
        <f t="shared" si="9"/>
        <v>9</v>
      </c>
      <c r="R20" s="65">
        <f>VLOOKUP($A20,'Return Data'!$B$7:$R$1700,16,0)</f>
        <v>9.6530000000000005</v>
      </c>
      <c r="S20" s="67">
        <f t="shared" si="4"/>
        <v>17</v>
      </c>
    </row>
    <row r="21" spans="1:19" x14ac:dyDescent="0.3">
      <c r="A21" s="63" t="s">
        <v>945</v>
      </c>
      <c r="B21" s="64">
        <f>VLOOKUP($A21,'Return Data'!$B$7:$R$1700,3,0)</f>
        <v>44032</v>
      </c>
      <c r="C21" s="65">
        <f>VLOOKUP($A21,'Return Data'!$B$7:$R$1700,4,0)</f>
        <v>120.498</v>
      </c>
      <c r="D21" s="65">
        <f>VLOOKUP($A21,'Return Data'!$B$7:$R$1700,10,0)</f>
        <v>16.633900000000001</v>
      </c>
      <c r="E21" s="66">
        <f t="shared" si="0"/>
        <v>4</v>
      </c>
      <c r="F21" s="65">
        <f>VLOOKUP($A21,'Return Data'!$B$7:$R$1700,11,0)</f>
        <v>-9.0149000000000008</v>
      </c>
      <c r="G21" s="66">
        <f t="shared" si="1"/>
        <v>6</v>
      </c>
      <c r="H21" s="65">
        <f>VLOOKUP($A21,'Return Data'!$B$7:$R$1700,12,0)</f>
        <v>0.69610000000000005</v>
      </c>
      <c r="I21" s="66">
        <f t="shared" si="2"/>
        <v>5</v>
      </c>
      <c r="J21" s="65">
        <f>VLOOKUP($A21,'Return Data'!$B$7:$R$1700,13,0)</f>
        <v>3.4460000000000002</v>
      </c>
      <c r="K21" s="66">
        <f t="shared" si="3"/>
        <v>5</v>
      </c>
      <c r="L21" s="65">
        <f>VLOOKUP($A21,'Return Data'!$B$7:$R$1700,17,0)</f>
        <v>3.1574</v>
      </c>
      <c r="M21" s="66">
        <f t="shared" si="7"/>
        <v>4</v>
      </c>
      <c r="N21" s="65">
        <f>VLOOKUP($A21,'Return Data'!$B$7:$R$1700,14,0)</f>
        <v>2.9493</v>
      </c>
      <c r="O21" s="66">
        <f t="shared" si="8"/>
        <v>5</v>
      </c>
      <c r="P21" s="65">
        <f>VLOOKUP($A21,'Return Data'!$B$7:$R$1700,15,0)</f>
        <v>6.9832000000000001</v>
      </c>
      <c r="Q21" s="66">
        <f t="shared" si="9"/>
        <v>5</v>
      </c>
      <c r="R21" s="65">
        <f>VLOOKUP($A21,'Return Data'!$B$7:$R$1700,16,0)</f>
        <v>16.979399999999998</v>
      </c>
      <c r="S21" s="67">
        <f t="shared" si="4"/>
        <v>3</v>
      </c>
    </row>
    <row r="22" spans="1:19" x14ac:dyDescent="0.3">
      <c r="A22" s="63" t="s">
        <v>948</v>
      </c>
      <c r="B22" s="64">
        <f>VLOOKUP($A22,'Return Data'!$B$7:$R$1700,3,0)</f>
        <v>44032</v>
      </c>
      <c r="C22" s="65">
        <f>VLOOKUP($A22,'Return Data'!$B$7:$R$1700,4,0)</f>
        <v>44.234999999999999</v>
      </c>
      <c r="D22" s="65">
        <f>VLOOKUP($A22,'Return Data'!$B$7:$R$1700,10,0)</f>
        <v>13.7995</v>
      </c>
      <c r="E22" s="66">
        <f t="shared" si="0"/>
        <v>18</v>
      </c>
      <c r="F22" s="65">
        <f>VLOOKUP($A22,'Return Data'!$B$7:$R$1700,11,0)</f>
        <v>-11.2121</v>
      </c>
      <c r="G22" s="66">
        <f t="shared" si="1"/>
        <v>13</v>
      </c>
      <c r="H22" s="65">
        <f>VLOOKUP($A22,'Return Data'!$B$7:$R$1700,12,0)</f>
        <v>-4.7911000000000001</v>
      </c>
      <c r="I22" s="66">
        <f t="shared" si="2"/>
        <v>10</v>
      </c>
      <c r="J22" s="65">
        <f>VLOOKUP($A22,'Return Data'!$B$7:$R$1700,13,0)</f>
        <v>-1.4855</v>
      </c>
      <c r="K22" s="66">
        <f t="shared" si="3"/>
        <v>13</v>
      </c>
      <c r="L22" s="65">
        <f>VLOOKUP($A22,'Return Data'!$B$7:$R$1700,17,0)</f>
        <v>-3.3551000000000002</v>
      </c>
      <c r="M22" s="66">
        <f t="shared" si="7"/>
        <v>17</v>
      </c>
      <c r="N22" s="65">
        <f>VLOOKUP($A22,'Return Data'!$B$7:$R$1700,14,0)</f>
        <v>-1.6942999999999999</v>
      </c>
      <c r="O22" s="66">
        <f t="shared" si="8"/>
        <v>16</v>
      </c>
      <c r="P22" s="65">
        <f>VLOOKUP($A22,'Return Data'!$B$7:$R$1700,15,0)</f>
        <v>3.6206999999999998</v>
      </c>
      <c r="Q22" s="66">
        <f t="shared" si="9"/>
        <v>16</v>
      </c>
      <c r="R22" s="65">
        <f>VLOOKUP($A22,'Return Data'!$B$7:$R$1700,16,0)</f>
        <v>11.0617</v>
      </c>
      <c r="S22" s="67">
        <f t="shared" si="4"/>
        <v>12</v>
      </c>
    </row>
    <row r="23" spans="1:19" x14ac:dyDescent="0.3">
      <c r="A23" s="63" t="s">
        <v>950</v>
      </c>
      <c r="B23" s="64">
        <f>VLOOKUP($A23,'Return Data'!$B$7:$R$1700,3,0)</f>
        <v>44032</v>
      </c>
      <c r="C23" s="65">
        <f>VLOOKUP($A23,'Return Data'!$B$7:$R$1700,4,0)</f>
        <v>14.446099999999999</v>
      </c>
      <c r="D23" s="65">
        <f>VLOOKUP($A23,'Return Data'!$B$7:$R$1700,10,0)</f>
        <v>13.7103</v>
      </c>
      <c r="E23" s="66">
        <f t="shared" si="0"/>
        <v>20</v>
      </c>
      <c r="F23" s="65">
        <f>VLOOKUP($A23,'Return Data'!$B$7:$R$1700,11,0)</f>
        <v>-12.577199999999999</v>
      </c>
      <c r="G23" s="66">
        <f t="shared" si="1"/>
        <v>14</v>
      </c>
      <c r="H23" s="65">
        <f>VLOOKUP($A23,'Return Data'!$B$7:$R$1700,12,0)</f>
        <v>-6.4263000000000003</v>
      </c>
      <c r="I23" s="66">
        <f t="shared" si="2"/>
        <v>14</v>
      </c>
      <c r="J23" s="65">
        <f>VLOOKUP($A23,'Return Data'!$B$7:$R$1700,13,0)</f>
        <v>-0.32700000000000001</v>
      </c>
      <c r="K23" s="66">
        <f t="shared" si="3"/>
        <v>10</v>
      </c>
      <c r="L23" s="65">
        <f>VLOOKUP($A23,'Return Data'!$B$7:$R$1700,17,0)</f>
        <v>-0.2356</v>
      </c>
      <c r="M23" s="66">
        <f t="shared" si="7"/>
        <v>8</v>
      </c>
      <c r="N23" s="65">
        <f>VLOOKUP($A23,'Return Data'!$B$7:$R$1700,14,0)</f>
        <v>1.5661</v>
      </c>
      <c r="O23" s="66">
        <f t="shared" si="8"/>
        <v>10</v>
      </c>
      <c r="P23" s="65">
        <f>VLOOKUP($A23,'Return Data'!$B$7:$R$1700,15,0)</f>
        <v>6.7849000000000004</v>
      </c>
      <c r="Q23" s="66">
        <f t="shared" si="9"/>
        <v>7</v>
      </c>
      <c r="R23" s="65">
        <f>VLOOKUP($A23,'Return Data'!$B$7:$R$1700,16,0)</f>
        <v>7.0454999999999997</v>
      </c>
      <c r="S23" s="67">
        <f t="shared" si="4"/>
        <v>23</v>
      </c>
    </row>
    <row r="24" spans="1:19" x14ac:dyDescent="0.3">
      <c r="A24" s="63" t="s">
        <v>952</v>
      </c>
      <c r="B24" s="64">
        <f>VLOOKUP($A24,'Return Data'!$B$7:$R$1700,3,0)</f>
        <v>44032</v>
      </c>
      <c r="C24" s="65">
        <f>VLOOKUP($A24,'Return Data'!$B$7:$R$1700,4,0)</f>
        <v>9.3766999999999996</v>
      </c>
      <c r="D24" s="65">
        <f>VLOOKUP($A24,'Return Data'!$B$7:$R$1700,10,0)</f>
        <v>15.0205</v>
      </c>
      <c r="E24" s="66">
        <f t="shared" si="0"/>
        <v>12</v>
      </c>
      <c r="F24" s="65"/>
      <c r="G24" s="66"/>
      <c r="H24" s="65"/>
      <c r="I24" s="66"/>
      <c r="J24" s="65"/>
      <c r="K24" s="66"/>
      <c r="L24" s="65"/>
      <c r="M24" s="66"/>
      <c r="N24" s="65"/>
      <c r="O24" s="66"/>
      <c r="P24" s="65"/>
      <c r="Q24" s="66"/>
      <c r="R24" s="65">
        <f>VLOOKUP($A24,'Return Data'!$B$7:$R$1700,16,0)</f>
        <v>-6.2329999999999997</v>
      </c>
      <c r="S24" s="67">
        <f t="shared" si="4"/>
        <v>27</v>
      </c>
    </row>
    <row r="25" spans="1:19" x14ac:dyDescent="0.3">
      <c r="A25" s="63" t="s">
        <v>954</v>
      </c>
      <c r="B25" s="64">
        <f>VLOOKUP($A25,'Return Data'!$B$7:$R$1700,3,0)</f>
        <v>44032</v>
      </c>
      <c r="C25" s="65">
        <f>VLOOKUP($A25,'Return Data'!$B$7:$R$1700,4,0)</f>
        <v>54.667999999999999</v>
      </c>
      <c r="D25" s="65">
        <f>VLOOKUP($A25,'Return Data'!$B$7:$R$1700,10,0)</f>
        <v>16.637499999999999</v>
      </c>
      <c r="E25" s="66">
        <f t="shared" si="0"/>
        <v>3</v>
      </c>
      <c r="F25" s="65">
        <f>VLOOKUP($A25,'Return Data'!$B$7:$R$1700,11,0)</f>
        <v>-7.6414</v>
      </c>
      <c r="G25" s="66">
        <f t="shared" ref="G25:G34" si="10">RANK(F25,F$8:F$34,0)</f>
        <v>5</v>
      </c>
      <c r="H25" s="65">
        <f>VLOOKUP($A25,'Return Data'!$B$7:$R$1700,12,0)</f>
        <v>1.1808000000000001</v>
      </c>
      <c r="I25" s="66">
        <f>RANK(H25,H$8:H$34,0)</f>
        <v>2</v>
      </c>
      <c r="J25" s="65">
        <f>VLOOKUP($A25,'Return Data'!$B$7:$R$1700,13,0)</f>
        <v>4.8746</v>
      </c>
      <c r="K25" s="66">
        <f>RANK(J25,J$8:J$34,0)</f>
        <v>3</v>
      </c>
      <c r="L25" s="65">
        <f>VLOOKUP($A25,'Return Data'!$B$7:$R$1700,17,0)</f>
        <v>7.0069999999999997</v>
      </c>
      <c r="M25" s="66">
        <f>RANK(L25,L$8:L$34,0)</f>
        <v>1</v>
      </c>
      <c r="N25" s="65">
        <f>VLOOKUP($A25,'Return Data'!$B$7:$R$1700,14,0)</f>
        <v>5.1604000000000001</v>
      </c>
      <c r="O25" s="66">
        <f>RANK(N25,N$8:N$34,0)</f>
        <v>1</v>
      </c>
      <c r="P25" s="65">
        <f>VLOOKUP($A25,'Return Data'!$B$7:$R$1700,15,0)</f>
        <v>11.698499999999999</v>
      </c>
      <c r="Q25" s="66">
        <f>RANK(P25,P$8:P$34,0)</f>
        <v>1</v>
      </c>
      <c r="R25" s="65">
        <f>VLOOKUP($A25,'Return Data'!$B$7:$R$1700,16,0)</f>
        <v>18.438099999999999</v>
      </c>
      <c r="S25" s="67">
        <f t="shared" si="4"/>
        <v>2</v>
      </c>
    </row>
    <row r="26" spans="1:19" x14ac:dyDescent="0.3">
      <c r="A26" s="63" t="s">
        <v>956</v>
      </c>
      <c r="B26" s="64">
        <f>VLOOKUP($A26,'Return Data'!$B$7:$R$1700,3,0)</f>
        <v>44032</v>
      </c>
      <c r="C26" s="65">
        <f>VLOOKUP($A26,'Return Data'!$B$7:$R$1700,4,0)</f>
        <v>9.5180000000000007</v>
      </c>
      <c r="D26" s="65">
        <f>VLOOKUP($A26,'Return Data'!$B$7:$R$1700,10,0)</f>
        <v>12.496600000000001</v>
      </c>
      <c r="E26" s="66">
        <f t="shared" si="0"/>
        <v>26</v>
      </c>
      <c r="F26" s="65">
        <f>VLOOKUP($A26,'Return Data'!$B$7:$R$1700,11,0)</f>
        <v>-13.7745</v>
      </c>
      <c r="G26" s="66">
        <f t="shared" si="10"/>
        <v>18</v>
      </c>
      <c r="H26" s="65"/>
      <c r="I26" s="66"/>
      <c r="J26" s="65"/>
      <c r="K26" s="66"/>
      <c r="L26" s="65"/>
      <c r="M26" s="66"/>
      <c r="N26" s="65"/>
      <c r="O26" s="66"/>
      <c r="P26" s="65"/>
      <c r="Q26" s="66"/>
      <c r="R26" s="65">
        <f>VLOOKUP($A26,'Return Data'!$B$7:$R$1700,16,0)</f>
        <v>-4.82</v>
      </c>
      <c r="S26" s="67">
        <f t="shared" si="4"/>
        <v>25</v>
      </c>
    </row>
    <row r="27" spans="1:19" x14ac:dyDescent="0.3">
      <c r="A27" s="63" t="s">
        <v>957</v>
      </c>
      <c r="B27" s="64">
        <f>VLOOKUP($A27,'Return Data'!$B$7:$R$1700,3,0)</f>
        <v>44032</v>
      </c>
      <c r="C27" s="65">
        <f>VLOOKUP($A27,'Return Data'!$B$7:$R$1700,4,0)</f>
        <v>477.38499999999999</v>
      </c>
      <c r="D27" s="65">
        <f>VLOOKUP($A27,'Return Data'!$B$7:$R$1700,10,0)</f>
        <v>15.2722</v>
      </c>
      <c r="E27" s="66">
        <f t="shared" si="0"/>
        <v>8</v>
      </c>
      <c r="F27" s="65">
        <f>VLOOKUP($A27,'Return Data'!$B$7:$R$1700,11,0)</f>
        <v>-13.883699999999999</v>
      </c>
      <c r="G27" s="66">
        <f t="shared" si="10"/>
        <v>19</v>
      </c>
      <c r="H27" s="65">
        <f>VLOOKUP($A27,'Return Data'!$B$7:$R$1700,12,0)</f>
        <v>-8.0723000000000003</v>
      </c>
      <c r="I27" s="66">
        <f t="shared" ref="I27:I32" si="11">RANK(H27,H$8:H$34,0)</f>
        <v>18</v>
      </c>
      <c r="J27" s="65">
        <f>VLOOKUP($A27,'Return Data'!$B$7:$R$1700,13,0)</f>
        <v>-6.6622000000000003</v>
      </c>
      <c r="K27" s="66">
        <f t="shared" ref="K27:K32" si="12">RANK(J27,J$8:J$34,0)</f>
        <v>18</v>
      </c>
      <c r="L27" s="65">
        <f>VLOOKUP($A27,'Return Data'!$B$7:$R$1700,17,0)</f>
        <v>-2.2431000000000001</v>
      </c>
      <c r="M27" s="66">
        <f t="shared" ref="M27:M32" si="13">RANK(L27,L$8:L$34,0)</f>
        <v>14</v>
      </c>
      <c r="N27" s="65">
        <f>VLOOKUP($A27,'Return Data'!$B$7:$R$1700,14,0)</f>
        <v>-4.2836999999999996</v>
      </c>
      <c r="O27" s="66">
        <f t="shared" ref="O27:O32" si="14">RANK(N27,N$8:N$34,0)</f>
        <v>22</v>
      </c>
      <c r="P27" s="65">
        <f>VLOOKUP($A27,'Return Data'!$B$7:$R$1700,15,0)</f>
        <v>0.84130000000000005</v>
      </c>
      <c r="Q27" s="66">
        <f t="shared" ref="Q27:Q32" si="15">RANK(P27,P$8:P$34,0)</f>
        <v>21</v>
      </c>
      <c r="R27" s="65">
        <f>VLOOKUP($A27,'Return Data'!$B$7:$R$1700,16,0)</f>
        <v>16.868200000000002</v>
      </c>
      <c r="S27" s="67">
        <f t="shared" si="4"/>
        <v>4</v>
      </c>
    </row>
    <row r="28" spans="1:19" x14ac:dyDescent="0.3">
      <c r="A28" s="63" t="s">
        <v>959</v>
      </c>
      <c r="B28" s="64">
        <f>VLOOKUP($A28,'Return Data'!$B$7:$R$1700,3,0)</f>
        <v>44032</v>
      </c>
      <c r="C28" s="65">
        <f>VLOOKUP($A28,'Return Data'!$B$7:$R$1700,4,0)</f>
        <v>101.21</v>
      </c>
      <c r="D28" s="65">
        <f>VLOOKUP($A28,'Return Data'!$B$7:$R$1700,10,0)</f>
        <v>13.975199999999999</v>
      </c>
      <c r="E28" s="66">
        <f t="shared" si="0"/>
        <v>17</v>
      </c>
      <c r="F28" s="65">
        <f>VLOOKUP($A28,'Return Data'!$B$7:$R$1700,11,0)</f>
        <v>-9.0655999999999999</v>
      </c>
      <c r="G28" s="66">
        <f t="shared" si="10"/>
        <v>7</v>
      </c>
      <c r="H28" s="65">
        <f>VLOOKUP($A28,'Return Data'!$B$7:$R$1700,12,0)</f>
        <v>-2.4388000000000001</v>
      </c>
      <c r="I28" s="66">
        <f t="shared" si="11"/>
        <v>6</v>
      </c>
      <c r="J28" s="65">
        <f>VLOOKUP($A28,'Return Data'!$B$7:$R$1700,13,0)</f>
        <v>2.5535000000000001</v>
      </c>
      <c r="K28" s="66">
        <f t="shared" si="12"/>
        <v>6</v>
      </c>
      <c r="L28" s="65">
        <f>VLOOKUP($A28,'Return Data'!$B$7:$R$1700,17,0)</f>
        <v>-1.5846</v>
      </c>
      <c r="M28" s="66">
        <f t="shared" si="13"/>
        <v>12</v>
      </c>
      <c r="N28" s="65">
        <f>VLOOKUP($A28,'Return Data'!$B$7:$R$1700,14,0)</f>
        <v>0.98660000000000003</v>
      </c>
      <c r="O28" s="66">
        <f t="shared" si="14"/>
        <v>12</v>
      </c>
      <c r="P28" s="65">
        <f>VLOOKUP($A28,'Return Data'!$B$7:$R$1700,15,0)</f>
        <v>7.0964</v>
      </c>
      <c r="Q28" s="66">
        <f t="shared" si="15"/>
        <v>4</v>
      </c>
      <c r="R28" s="65">
        <f>VLOOKUP($A28,'Return Data'!$B$7:$R$1700,16,0)</f>
        <v>21.889700000000001</v>
      </c>
      <c r="S28" s="67">
        <f t="shared" si="4"/>
        <v>1</v>
      </c>
    </row>
    <row r="29" spans="1:19" x14ac:dyDescent="0.3">
      <c r="A29" s="63" t="s">
        <v>961</v>
      </c>
      <c r="B29" s="64">
        <f>VLOOKUP($A29,'Return Data'!$B$7:$R$1700,3,0)</f>
        <v>44032</v>
      </c>
      <c r="C29" s="65">
        <f>VLOOKUP($A29,'Return Data'!$B$7:$R$1700,4,0)</f>
        <v>40.068399999999997</v>
      </c>
      <c r="D29" s="65">
        <f>VLOOKUP($A29,'Return Data'!$B$7:$R$1700,10,0)</f>
        <v>16.8233</v>
      </c>
      <c r="E29" s="66">
        <f t="shared" si="0"/>
        <v>2</v>
      </c>
      <c r="F29" s="65">
        <f>VLOOKUP($A29,'Return Data'!$B$7:$R$1700,11,0)</f>
        <v>4.5926999999999998</v>
      </c>
      <c r="G29" s="66">
        <f t="shared" si="10"/>
        <v>1</v>
      </c>
      <c r="H29" s="65">
        <f>VLOOKUP($A29,'Return Data'!$B$7:$R$1700,12,0)</f>
        <v>8.4347999999999992</v>
      </c>
      <c r="I29" s="66">
        <f t="shared" si="11"/>
        <v>1</v>
      </c>
      <c r="J29" s="65">
        <f>VLOOKUP($A29,'Return Data'!$B$7:$R$1700,13,0)</f>
        <v>12.990600000000001</v>
      </c>
      <c r="K29" s="66">
        <f t="shared" si="12"/>
        <v>1</v>
      </c>
      <c r="L29" s="65">
        <f>VLOOKUP($A29,'Return Data'!$B$7:$R$1700,17,0)</f>
        <v>5.0218999999999996</v>
      </c>
      <c r="M29" s="66">
        <f t="shared" si="13"/>
        <v>2</v>
      </c>
      <c r="N29" s="65">
        <f>VLOOKUP($A29,'Return Data'!$B$7:$R$1700,14,0)</f>
        <v>3.2071999999999998</v>
      </c>
      <c r="O29" s="66">
        <f t="shared" si="14"/>
        <v>4</v>
      </c>
      <c r="P29" s="65">
        <f>VLOOKUP($A29,'Return Data'!$B$7:$R$1700,15,0)</f>
        <v>8.7431999999999999</v>
      </c>
      <c r="Q29" s="66">
        <f t="shared" si="15"/>
        <v>2</v>
      </c>
      <c r="R29" s="65">
        <f>VLOOKUP($A29,'Return Data'!$B$7:$R$1700,16,0)</f>
        <v>10.731199999999999</v>
      </c>
      <c r="S29" s="67">
        <f t="shared" si="4"/>
        <v>13</v>
      </c>
    </row>
    <row r="30" spans="1:19" x14ac:dyDescent="0.3">
      <c r="A30" s="63" t="s">
        <v>964</v>
      </c>
      <c r="B30" s="64">
        <f>VLOOKUP($A30,'Return Data'!$B$7:$R$1700,3,0)</f>
        <v>44032</v>
      </c>
      <c r="C30" s="65">
        <f>VLOOKUP($A30,'Return Data'!$B$7:$R$1700,4,0)</f>
        <v>307.32769271097902</v>
      </c>
      <c r="D30" s="65">
        <f>VLOOKUP($A30,'Return Data'!$B$7:$R$1700,10,0)</f>
        <v>13.723000000000001</v>
      </c>
      <c r="E30" s="66">
        <f t="shared" si="0"/>
        <v>19</v>
      </c>
      <c r="F30" s="65">
        <f>VLOOKUP($A30,'Return Data'!$B$7:$R$1700,11,0)</f>
        <v>-12.9657</v>
      </c>
      <c r="G30" s="66">
        <f t="shared" si="10"/>
        <v>16</v>
      </c>
      <c r="H30" s="65">
        <f>VLOOKUP($A30,'Return Data'!$B$7:$R$1700,12,0)</f>
        <v>-6.5053000000000001</v>
      </c>
      <c r="I30" s="66">
        <f t="shared" si="11"/>
        <v>16</v>
      </c>
      <c r="J30" s="65">
        <f>VLOOKUP($A30,'Return Data'!$B$7:$R$1700,13,0)</f>
        <v>-5.4678000000000004</v>
      </c>
      <c r="K30" s="66">
        <f t="shared" si="12"/>
        <v>17</v>
      </c>
      <c r="L30" s="65">
        <f>VLOOKUP($A30,'Return Data'!$B$7:$R$1700,17,0)</f>
        <v>0.18559999999999999</v>
      </c>
      <c r="M30" s="66">
        <f t="shared" si="13"/>
        <v>7</v>
      </c>
      <c r="N30" s="65">
        <f>VLOOKUP($A30,'Return Data'!$B$7:$R$1700,14,0)</f>
        <v>1.2114</v>
      </c>
      <c r="O30" s="66">
        <f t="shared" si="14"/>
        <v>11</v>
      </c>
      <c r="P30" s="65">
        <f>VLOOKUP($A30,'Return Data'!$B$7:$R$1700,15,0)</f>
        <v>4.4581999999999997</v>
      </c>
      <c r="Q30" s="66">
        <f t="shared" si="15"/>
        <v>12</v>
      </c>
      <c r="R30" s="65">
        <f>VLOOKUP($A30,'Return Data'!$B$7:$R$1700,16,0)</f>
        <v>13.311999999999999</v>
      </c>
      <c r="S30" s="67">
        <f t="shared" si="4"/>
        <v>9</v>
      </c>
    </row>
    <row r="31" spans="1:19" x14ac:dyDescent="0.3">
      <c r="A31" s="63" t="s">
        <v>965</v>
      </c>
      <c r="B31" s="64">
        <f>VLOOKUP($A31,'Return Data'!$B$7:$R$1700,3,0)</f>
        <v>44032</v>
      </c>
      <c r="C31" s="65">
        <f>VLOOKUP($A31,'Return Data'!$B$7:$R$1700,4,0)</f>
        <v>31.998899999999999</v>
      </c>
      <c r="D31" s="65">
        <f>VLOOKUP($A31,'Return Data'!$B$7:$R$1700,10,0)</f>
        <v>14.410500000000001</v>
      </c>
      <c r="E31" s="66">
        <f t="shared" si="0"/>
        <v>14</v>
      </c>
      <c r="F31" s="65">
        <f>VLOOKUP($A31,'Return Data'!$B$7:$R$1700,11,0)</f>
        <v>-14.9278</v>
      </c>
      <c r="G31" s="66">
        <f t="shared" si="10"/>
        <v>25</v>
      </c>
      <c r="H31" s="65">
        <f>VLOOKUP($A31,'Return Data'!$B$7:$R$1700,12,0)</f>
        <v>-11.455299999999999</v>
      </c>
      <c r="I31" s="66">
        <f t="shared" si="11"/>
        <v>23</v>
      </c>
      <c r="J31" s="65">
        <f>VLOOKUP($A31,'Return Data'!$B$7:$R$1700,13,0)</f>
        <v>-3.7795000000000001</v>
      </c>
      <c r="K31" s="66">
        <f t="shared" si="12"/>
        <v>16</v>
      </c>
      <c r="L31" s="65">
        <f>VLOOKUP($A31,'Return Data'!$B$7:$R$1700,17,0)</f>
        <v>-1.2809999999999999</v>
      </c>
      <c r="M31" s="66">
        <f t="shared" si="13"/>
        <v>11</v>
      </c>
      <c r="N31" s="65">
        <f>VLOOKUP($A31,'Return Data'!$B$7:$R$1700,14,0)</f>
        <v>2.1196999999999999</v>
      </c>
      <c r="O31" s="66">
        <f t="shared" si="14"/>
        <v>8</v>
      </c>
      <c r="P31" s="65">
        <f>VLOOKUP($A31,'Return Data'!$B$7:$R$1700,15,0)</f>
        <v>6.1597</v>
      </c>
      <c r="Q31" s="66">
        <f t="shared" si="15"/>
        <v>8</v>
      </c>
      <c r="R31" s="65">
        <f>VLOOKUP($A31,'Return Data'!$B$7:$R$1700,16,0)</f>
        <v>9.0658999999999992</v>
      </c>
      <c r="S31" s="67">
        <f t="shared" si="4"/>
        <v>18</v>
      </c>
    </row>
    <row r="32" spans="1:19" x14ac:dyDescent="0.3">
      <c r="A32" s="63" t="s">
        <v>967</v>
      </c>
      <c r="B32" s="64">
        <f>VLOOKUP($A32,'Return Data'!$B$7:$R$1700,3,0)</f>
        <v>44032</v>
      </c>
      <c r="C32" s="65">
        <f>VLOOKUP($A32,'Return Data'!$B$7:$R$1700,4,0)</f>
        <v>200.74010000000001</v>
      </c>
      <c r="D32" s="65">
        <f>VLOOKUP($A32,'Return Data'!$B$7:$R$1700,10,0)</f>
        <v>14.745799999999999</v>
      </c>
      <c r="E32" s="66">
        <f t="shared" si="0"/>
        <v>13</v>
      </c>
      <c r="F32" s="65">
        <f>VLOOKUP($A32,'Return Data'!$B$7:$R$1700,11,0)</f>
        <v>-9.9263999999999992</v>
      </c>
      <c r="G32" s="66">
        <f t="shared" si="10"/>
        <v>10</v>
      </c>
      <c r="H32" s="65">
        <f>VLOOKUP($A32,'Return Data'!$B$7:$R$1700,12,0)</f>
        <v>-3.6838000000000002</v>
      </c>
      <c r="I32" s="66">
        <f t="shared" si="11"/>
        <v>7</v>
      </c>
      <c r="J32" s="65">
        <f>VLOOKUP($A32,'Return Data'!$B$7:$R$1700,13,0)</f>
        <v>-1.391</v>
      </c>
      <c r="K32" s="66">
        <f t="shared" si="12"/>
        <v>12</v>
      </c>
      <c r="L32" s="65">
        <f>VLOOKUP($A32,'Return Data'!$B$7:$R$1700,17,0)</f>
        <v>3.5991</v>
      </c>
      <c r="M32" s="66">
        <f t="shared" si="13"/>
        <v>3</v>
      </c>
      <c r="N32" s="65">
        <f>VLOOKUP($A32,'Return Data'!$B$7:$R$1700,14,0)</f>
        <v>2.6934</v>
      </c>
      <c r="O32" s="66">
        <f t="shared" si="14"/>
        <v>6</v>
      </c>
      <c r="P32" s="65">
        <f>VLOOKUP($A32,'Return Data'!$B$7:$R$1700,15,0)</f>
        <v>5.2015000000000002</v>
      </c>
      <c r="Q32" s="66">
        <f t="shared" si="15"/>
        <v>11</v>
      </c>
      <c r="R32" s="65">
        <f>VLOOKUP($A32,'Return Data'!$B$7:$R$1700,16,0)</f>
        <v>11.5611</v>
      </c>
      <c r="S32" s="67">
        <f t="shared" si="4"/>
        <v>11</v>
      </c>
    </row>
    <row r="33" spans="1:19" x14ac:dyDescent="0.3">
      <c r="A33" s="63" t="s">
        <v>970</v>
      </c>
      <c r="B33" s="64">
        <f>VLOOKUP($A33,'Return Data'!$B$7:$R$1700,3,0)</f>
        <v>44032</v>
      </c>
      <c r="C33" s="65">
        <f>VLOOKUP($A33,'Return Data'!$B$7:$R$1700,4,0)</f>
        <v>9.74</v>
      </c>
      <c r="D33" s="65">
        <f>VLOOKUP($A33,'Return Data'!$B$7:$R$1700,10,0)</f>
        <v>17.632899999999999</v>
      </c>
      <c r="E33" s="66">
        <f t="shared" si="0"/>
        <v>1</v>
      </c>
      <c r="F33" s="65">
        <f>VLOOKUP($A33,'Return Data'!$B$7:$R$1700,11,0)</f>
        <v>-5.2529000000000003</v>
      </c>
      <c r="G33" s="66">
        <f t="shared" si="10"/>
        <v>3</v>
      </c>
      <c r="H33" s="65"/>
      <c r="I33" s="66"/>
      <c r="J33" s="65"/>
      <c r="K33" s="66"/>
      <c r="L33" s="65"/>
      <c r="M33" s="66"/>
      <c r="N33" s="65"/>
      <c r="O33" s="66"/>
      <c r="P33" s="65"/>
      <c r="Q33" s="66"/>
      <c r="R33" s="65">
        <f>VLOOKUP($A33,'Return Data'!$B$7:$R$1700,16,0)</f>
        <v>-2.6</v>
      </c>
      <c r="S33" s="67">
        <f t="shared" si="4"/>
        <v>24</v>
      </c>
    </row>
    <row r="34" spans="1:19" x14ac:dyDescent="0.3">
      <c r="A34" s="63" t="s">
        <v>972</v>
      </c>
      <c r="B34" s="64">
        <f>VLOOKUP($A34,'Return Data'!$B$7:$R$1700,3,0)</f>
        <v>44032</v>
      </c>
      <c r="C34" s="65">
        <f>VLOOKUP($A34,'Return Data'!$B$7:$R$1700,4,0)</f>
        <v>109.67919999999999</v>
      </c>
      <c r="D34" s="65">
        <f>VLOOKUP($A34,'Return Data'!$B$7:$R$1700,10,0)</f>
        <v>15.044700000000001</v>
      </c>
      <c r="E34" s="66">
        <f t="shared" si="0"/>
        <v>10</v>
      </c>
      <c r="F34" s="65">
        <f>VLOOKUP($A34,'Return Data'!$B$7:$R$1700,11,0)</f>
        <v>-14.3355</v>
      </c>
      <c r="G34" s="66">
        <f t="shared" si="10"/>
        <v>22</v>
      </c>
      <c r="H34" s="65">
        <f>VLOOKUP($A34,'Return Data'!$B$7:$R$1700,12,0)</f>
        <v>-6.8083999999999998</v>
      </c>
      <c r="I34" s="66">
        <f>RANK(H34,H$8:H$34,0)</f>
        <v>17</v>
      </c>
      <c r="J34" s="65">
        <f>VLOOKUP($A34,'Return Data'!$B$7:$R$1700,13,0)</f>
        <v>-8.7306000000000008</v>
      </c>
      <c r="K34" s="66">
        <f>RANK(J34,J$8:J$34,0)</f>
        <v>23</v>
      </c>
      <c r="L34" s="65">
        <f>VLOOKUP($A34,'Return Data'!$B$7:$R$1700,17,0)</f>
        <v>-4.8507999999999996</v>
      </c>
      <c r="M34" s="66">
        <f>RANK(L34,L$8:L$34,0)</f>
        <v>20</v>
      </c>
      <c r="N34" s="65">
        <f>VLOOKUP($A34,'Return Data'!$B$7:$R$1700,14,0)</f>
        <v>-3.0484</v>
      </c>
      <c r="O34" s="66">
        <f>RANK(N34,N$8:N$34,0)</f>
        <v>20</v>
      </c>
      <c r="P34" s="65">
        <f>VLOOKUP($A34,'Return Data'!$B$7:$R$1700,15,0)</f>
        <v>1.3273999999999999</v>
      </c>
      <c r="Q34" s="66">
        <f>RANK(P34,P$8:P$34,0)</f>
        <v>19</v>
      </c>
      <c r="R34" s="65">
        <f>VLOOKUP($A34,'Return Data'!$B$7:$R$1700,16,0)</f>
        <v>8.6946999999999992</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14.610251851851851</v>
      </c>
      <c r="E36" s="74"/>
      <c r="F36" s="75">
        <f>AVERAGE(F8:F34)</f>
        <v>-10.885096153846153</v>
      </c>
      <c r="G36" s="74"/>
      <c r="H36" s="75">
        <f>AVERAGE(H8:H34)</f>
        <v>-4.9455583333333335</v>
      </c>
      <c r="I36" s="74"/>
      <c r="J36" s="75">
        <f>AVERAGE(J8:J34)</f>
        <v>-1.7066999999999999</v>
      </c>
      <c r="K36" s="74"/>
      <c r="L36" s="75">
        <f>AVERAGE(L8:L34)</f>
        <v>-1.032709090909091</v>
      </c>
      <c r="M36" s="74"/>
      <c r="N36" s="75">
        <f>AVERAGE(N8:N34)</f>
        <v>0.40030454545454541</v>
      </c>
      <c r="O36" s="74"/>
      <c r="P36" s="75">
        <f>AVERAGE(P8:P34)</f>
        <v>5.1320428571428574</v>
      </c>
      <c r="Q36" s="74"/>
      <c r="R36" s="75">
        <f>AVERAGE(R8:R34)</f>
        <v>10.028700000000001</v>
      </c>
      <c r="S36" s="76"/>
    </row>
    <row r="37" spans="1:19" x14ac:dyDescent="0.3">
      <c r="A37" s="73" t="s">
        <v>28</v>
      </c>
      <c r="B37" s="74"/>
      <c r="C37" s="74"/>
      <c r="D37" s="75">
        <f>MIN(D8:D34)</f>
        <v>11.3805</v>
      </c>
      <c r="E37" s="74"/>
      <c r="F37" s="75">
        <f>MIN(F8:F34)</f>
        <v>-18.2653</v>
      </c>
      <c r="G37" s="74"/>
      <c r="H37" s="75">
        <f>MIN(H8:H34)</f>
        <v>-13.0139</v>
      </c>
      <c r="I37" s="74"/>
      <c r="J37" s="75">
        <f>MIN(J8:J34)</f>
        <v>-12.934799999999999</v>
      </c>
      <c r="K37" s="74"/>
      <c r="L37" s="75">
        <f>MIN(L8:L34)</f>
        <v>-6.7102000000000004</v>
      </c>
      <c r="M37" s="74"/>
      <c r="N37" s="75">
        <f>MIN(N8:N34)</f>
        <v>-4.2836999999999996</v>
      </c>
      <c r="O37" s="74"/>
      <c r="P37" s="75">
        <f>MIN(P8:P34)</f>
        <v>0.84130000000000005</v>
      </c>
      <c r="Q37" s="74"/>
      <c r="R37" s="75">
        <f>MIN(R8:R34)</f>
        <v>-6.2329999999999997</v>
      </c>
      <c r="S37" s="76"/>
    </row>
    <row r="38" spans="1:19" ht="15" thickBot="1" x14ac:dyDescent="0.35">
      <c r="A38" s="77" t="s">
        <v>29</v>
      </c>
      <c r="B38" s="78"/>
      <c r="C38" s="78"/>
      <c r="D38" s="79">
        <f>MAX(D8:D34)</f>
        <v>17.632899999999999</v>
      </c>
      <c r="E38" s="78"/>
      <c r="F38" s="79">
        <f>MAX(F8:F34)</f>
        <v>4.5926999999999998</v>
      </c>
      <c r="G38" s="78"/>
      <c r="H38" s="79">
        <f>MAX(H8:H34)</f>
        <v>8.4347999999999992</v>
      </c>
      <c r="I38" s="78"/>
      <c r="J38" s="79">
        <f>MAX(J8:J34)</f>
        <v>12.990600000000001</v>
      </c>
      <c r="K38" s="78"/>
      <c r="L38" s="79">
        <f>MAX(L8:L34)</f>
        <v>7.0069999999999997</v>
      </c>
      <c r="M38" s="78"/>
      <c r="N38" s="79">
        <f>MAX(N8:N34)</f>
        <v>5.1604000000000001</v>
      </c>
      <c r="O38" s="78"/>
      <c r="P38" s="79">
        <f>MAX(P8:P34)</f>
        <v>11.698499999999999</v>
      </c>
      <c r="Q38" s="78"/>
      <c r="R38" s="79">
        <f>MAX(R8:R34)</f>
        <v>21.889700000000001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44032</v>
      </c>
      <c r="C8" s="65">
        <f>VLOOKUP($A8,'Return Data'!$B$7:$R$1700,4,0)</f>
        <v>39.770000000000003</v>
      </c>
      <c r="D8" s="65">
        <f>VLOOKUP($A8,'Return Data'!$B$7:$R$1700,10,0)</f>
        <v>12.918799999999999</v>
      </c>
      <c r="E8" s="66">
        <f t="shared" ref="E8:E39" si="0">RANK(D8,D$8:D$71,0)</f>
        <v>46</v>
      </c>
      <c r="F8" s="65">
        <f>VLOOKUP($A8,'Return Data'!$B$7:$R$1700,11,0)</f>
        <v>-7.9398</v>
      </c>
      <c r="G8" s="66">
        <f t="shared" ref="G8:G39" si="1">RANK(F8,F$8:F$71,0)</f>
        <v>17</v>
      </c>
      <c r="H8" s="65">
        <f>VLOOKUP($A8,'Return Data'!$B$7:$R$1700,12,0)</f>
        <v>-2.2850000000000001</v>
      </c>
      <c r="I8" s="66">
        <f t="shared" ref="I8:I29" si="2">RANK(H8,H$8:H$71,0)</f>
        <v>20</v>
      </c>
      <c r="J8" s="65">
        <f>VLOOKUP($A8,'Return Data'!$B$7:$R$1700,13,0)</f>
        <v>1.8698999999999999</v>
      </c>
      <c r="K8" s="66">
        <f t="shared" ref="K8:K29" si="3">RANK(J8,J$8:J$71,0)</f>
        <v>17</v>
      </c>
      <c r="L8" s="65">
        <f>VLOOKUP($A8,'Return Data'!$B$7:$R$1700,17,0)</f>
        <v>-1.5692999999999999</v>
      </c>
      <c r="M8" s="66">
        <f t="shared" ref="M8:M12" si="4">RANK(L8,L$8:L$71,0)</f>
        <v>37</v>
      </c>
      <c r="N8" s="65">
        <f>VLOOKUP($A8,'Return Data'!$B$7:$R$1700,14,0)</f>
        <v>2.4611000000000001</v>
      </c>
      <c r="O8" s="66">
        <f>RANK(N8,N$8:N$71,0)</f>
        <v>21</v>
      </c>
      <c r="P8" s="65">
        <f>VLOOKUP($A8,'Return Data'!$B$7:$R$1700,15,0)</f>
        <v>6.7119999999999997</v>
      </c>
      <c r="Q8" s="66">
        <f>RANK(P8,P$8:P$71,0)</f>
        <v>15</v>
      </c>
      <c r="R8" s="65">
        <f>VLOOKUP($A8,'Return Data'!$B$7:$R$1700,16,0)</f>
        <v>13.3056</v>
      </c>
      <c r="S8" s="67">
        <f t="shared" ref="S8:S39" si="5">RANK(R8,R$8:R$71,0)</f>
        <v>10</v>
      </c>
    </row>
    <row r="9" spans="1:20" x14ac:dyDescent="0.3">
      <c r="A9" s="63" t="s">
        <v>164</v>
      </c>
      <c r="B9" s="64">
        <f>VLOOKUP($A9,'Return Data'!$B$7:$R$1700,3,0)</f>
        <v>44032</v>
      </c>
      <c r="C9" s="65">
        <f>VLOOKUP($A9,'Return Data'!$B$7:$R$1700,4,0)</f>
        <v>32.380000000000003</v>
      </c>
      <c r="D9" s="65">
        <f>VLOOKUP($A9,'Return Data'!$B$7:$R$1700,10,0)</f>
        <v>13.098100000000001</v>
      </c>
      <c r="E9" s="66">
        <f t="shared" si="0"/>
        <v>44</v>
      </c>
      <c r="F9" s="65">
        <f>VLOOKUP($A9,'Return Data'!$B$7:$R$1700,11,0)</f>
        <v>-7.0608000000000004</v>
      </c>
      <c r="G9" s="66">
        <f t="shared" si="1"/>
        <v>13</v>
      </c>
      <c r="H9" s="65">
        <f>VLOOKUP($A9,'Return Data'!$B$7:$R$1700,12,0)</f>
        <v>-1.2202999999999999</v>
      </c>
      <c r="I9" s="66">
        <f t="shared" si="2"/>
        <v>14</v>
      </c>
      <c r="J9" s="65">
        <f>VLOOKUP($A9,'Return Data'!$B$7:$R$1700,13,0)</f>
        <v>3.2195999999999998</v>
      </c>
      <c r="K9" s="66">
        <f t="shared" si="3"/>
        <v>13</v>
      </c>
      <c r="L9" s="65">
        <f>VLOOKUP($A9,'Return Data'!$B$7:$R$1700,17,0)</f>
        <v>-0.3528</v>
      </c>
      <c r="M9" s="66">
        <f t="shared" si="4"/>
        <v>24</v>
      </c>
      <c r="N9" s="65">
        <f>VLOOKUP($A9,'Return Data'!$B$7:$R$1700,14,0)</f>
        <v>3.4083000000000001</v>
      </c>
      <c r="O9" s="66">
        <f>RANK(N9,N$8:N$71,0)</f>
        <v>14</v>
      </c>
      <c r="P9" s="65">
        <f>VLOOKUP($A9,'Return Data'!$B$7:$R$1700,15,0)</f>
        <v>7.4103000000000003</v>
      </c>
      <c r="Q9" s="66">
        <f>RANK(P9,P$8:P$71,0)</f>
        <v>10</v>
      </c>
      <c r="R9" s="65">
        <f>VLOOKUP($A9,'Return Data'!$B$7:$R$1700,16,0)</f>
        <v>14.081899999999999</v>
      </c>
      <c r="S9" s="67">
        <f t="shared" si="5"/>
        <v>7</v>
      </c>
    </row>
    <row r="10" spans="1:20" x14ac:dyDescent="0.3">
      <c r="A10" s="63" t="s">
        <v>165</v>
      </c>
      <c r="B10" s="64">
        <f>VLOOKUP($A10,'Return Data'!$B$7:$R$1700,3,0)</f>
        <v>44032</v>
      </c>
      <c r="C10" s="65">
        <f>VLOOKUP($A10,'Return Data'!$B$7:$R$1700,4,0)</f>
        <v>48.737099999999998</v>
      </c>
      <c r="D10" s="65">
        <f>VLOOKUP($A10,'Return Data'!$B$7:$R$1700,10,0)</f>
        <v>10.631600000000001</v>
      </c>
      <c r="E10" s="66">
        <f t="shared" si="0"/>
        <v>59</v>
      </c>
      <c r="F10" s="65">
        <f>VLOOKUP($A10,'Return Data'!$B$7:$R$1700,11,0)</f>
        <v>-9.5426000000000002</v>
      </c>
      <c r="G10" s="66">
        <f t="shared" si="1"/>
        <v>28</v>
      </c>
      <c r="H10" s="65">
        <f>VLOOKUP($A10,'Return Data'!$B$7:$R$1700,12,0)</f>
        <v>-5.9066000000000001</v>
      </c>
      <c r="I10" s="66">
        <f t="shared" si="2"/>
        <v>37</v>
      </c>
      <c r="J10" s="65">
        <f>VLOOKUP($A10,'Return Data'!$B$7:$R$1700,13,0)</f>
        <v>1.6065</v>
      </c>
      <c r="K10" s="66">
        <f t="shared" si="3"/>
        <v>18</v>
      </c>
      <c r="L10" s="65">
        <f>VLOOKUP($A10,'Return Data'!$B$7:$R$1700,17,0)</f>
        <v>1.3174999999999999</v>
      </c>
      <c r="M10" s="66">
        <f t="shared" si="4"/>
        <v>16</v>
      </c>
      <c r="N10" s="65">
        <f>VLOOKUP($A10,'Return Data'!$B$7:$R$1700,14,0)</f>
        <v>7.0033000000000003</v>
      </c>
      <c r="O10" s="66">
        <f>RANK(N10,N$8:N$71,0)</f>
        <v>4</v>
      </c>
      <c r="P10" s="65">
        <f>VLOOKUP($A10,'Return Data'!$B$7:$R$1700,15,0)</f>
        <v>8.2285000000000004</v>
      </c>
      <c r="Q10" s="66">
        <f>RANK(P10,P$8:P$71,0)</f>
        <v>5</v>
      </c>
      <c r="R10" s="65">
        <f>VLOOKUP($A10,'Return Data'!$B$7:$R$1700,16,0)</f>
        <v>16.971599999999999</v>
      </c>
      <c r="S10" s="67">
        <f t="shared" si="5"/>
        <v>2</v>
      </c>
    </row>
    <row r="11" spans="1:20" x14ac:dyDescent="0.3">
      <c r="A11" s="63" t="s">
        <v>166</v>
      </c>
      <c r="B11" s="64">
        <f>VLOOKUP($A11,'Return Data'!$B$7:$R$1700,3,0)</f>
        <v>44032</v>
      </c>
      <c r="C11" s="65">
        <f>VLOOKUP($A11,'Return Data'!$B$7:$R$1700,4,0)</f>
        <v>45.17</v>
      </c>
      <c r="D11" s="65">
        <f>VLOOKUP($A11,'Return Data'!$B$7:$R$1700,10,0)</f>
        <v>17.111699999999999</v>
      </c>
      <c r="E11" s="66">
        <f t="shared" si="0"/>
        <v>14</v>
      </c>
      <c r="F11" s="65">
        <f>VLOOKUP($A11,'Return Data'!$B$7:$R$1700,11,0)</f>
        <v>-8.0790000000000006</v>
      </c>
      <c r="G11" s="66">
        <f t="shared" si="1"/>
        <v>19</v>
      </c>
      <c r="H11" s="65">
        <f>VLOOKUP($A11,'Return Data'!$B$7:$R$1700,12,0)</f>
        <v>-3.7913000000000001</v>
      </c>
      <c r="I11" s="66">
        <f t="shared" si="2"/>
        <v>28</v>
      </c>
      <c r="J11" s="65">
        <f>VLOOKUP($A11,'Return Data'!$B$7:$R$1700,13,0)</f>
        <v>-1.8683000000000001</v>
      </c>
      <c r="K11" s="66">
        <f t="shared" si="3"/>
        <v>28</v>
      </c>
      <c r="L11" s="65">
        <f>VLOOKUP($A11,'Return Data'!$B$7:$R$1700,17,0)</f>
        <v>-3.1798000000000002</v>
      </c>
      <c r="M11" s="66">
        <f t="shared" si="4"/>
        <v>42</v>
      </c>
      <c r="N11" s="65">
        <f>VLOOKUP($A11,'Return Data'!$B$7:$R$1700,14,0)</f>
        <v>-1.3488</v>
      </c>
      <c r="O11" s="66">
        <f>RANK(N11,N$8:N$71,0)</f>
        <v>39</v>
      </c>
      <c r="P11" s="65">
        <f>VLOOKUP($A11,'Return Data'!$B$7:$R$1700,15,0)</f>
        <v>3.0781999999999998</v>
      </c>
      <c r="Q11" s="66">
        <f>RANK(P11,P$8:P$71,0)</f>
        <v>35</v>
      </c>
      <c r="R11" s="65">
        <f>VLOOKUP($A11,'Return Data'!$B$7:$R$1700,16,0)</f>
        <v>2.2172000000000001</v>
      </c>
      <c r="S11" s="67">
        <f t="shared" si="5"/>
        <v>48</v>
      </c>
    </row>
    <row r="12" spans="1:20" x14ac:dyDescent="0.3">
      <c r="A12" s="63" t="s">
        <v>167</v>
      </c>
      <c r="B12" s="64">
        <f>VLOOKUP($A12,'Return Data'!$B$7:$R$1700,3,0)</f>
        <v>44032</v>
      </c>
      <c r="C12" s="65">
        <f>VLOOKUP($A12,'Return Data'!$B$7:$R$1700,4,0)</f>
        <v>41.454000000000001</v>
      </c>
      <c r="D12" s="65">
        <f>VLOOKUP($A12,'Return Data'!$B$7:$R$1700,10,0)</f>
        <v>13.6411</v>
      </c>
      <c r="E12" s="66">
        <f t="shared" si="0"/>
        <v>41</v>
      </c>
      <c r="F12" s="65">
        <f>VLOOKUP($A12,'Return Data'!$B$7:$R$1700,11,0)</f>
        <v>-6.6877000000000004</v>
      </c>
      <c r="G12" s="66">
        <f t="shared" si="1"/>
        <v>12</v>
      </c>
      <c r="H12" s="65">
        <f>VLOOKUP($A12,'Return Data'!$B$7:$R$1700,12,0)</f>
        <v>-1.2318</v>
      </c>
      <c r="I12" s="66">
        <f t="shared" si="2"/>
        <v>15</v>
      </c>
      <c r="J12" s="65">
        <f>VLOOKUP($A12,'Return Data'!$B$7:$R$1700,13,0)</f>
        <v>4.5523999999999996</v>
      </c>
      <c r="K12" s="66">
        <f t="shared" si="3"/>
        <v>10</v>
      </c>
      <c r="L12" s="65">
        <f>VLOOKUP($A12,'Return Data'!$B$7:$R$1700,17,0)</f>
        <v>4.7526000000000002</v>
      </c>
      <c r="M12" s="66">
        <f t="shared" si="4"/>
        <v>5</v>
      </c>
      <c r="N12" s="65">
        <f>VLOOKUP($A12,'Return Data'!$B$7:$R$1700,14,0)</f>
        <v>3.8645</v>
      </c>
      <c r="O12" s="66">
        <f>RANK(N12,N$8:N$71,0)</f>
        <v>10</v>
      </c>
      <c r="P12" s="65">
        <f>VLOOKUP($A12,'Return Data'!$B$7:$R$1700,15,0)</f>
        <v>5.3217999999999996</v>
      </c>
      <c r="Q12" s="66">
        <f>RANK(P12,P$8:P$71,0)</f>
        <v>21</v>
      </c>
      <c r="R12" s="65">
        <f>VLOOKUP($A12,'Return Data'!$B$7:$R$1700,16,0)</f>
        <v>12.5022</v>
      </c>
      <c r="S12" s="67">
        <f t="shared" si="5"/>
        <v>13</v>
      </c>
    </row>
    <row r="13" spans="1:20" x14ac:dyDescent="0.3">
      <c r="A13" s="63" t="s">
        <v>168</v>
      </c>
      <c r="B13" s="64">
        <f>VLOOKUP($A13,'Return Data'!$B$7:$R$1700,3,0)</f>
        <v>44032</v>
      </c>
      <c r="C13" s="65">
        <f>VLOOKUP($A13,'Return Data'!$B$7:$R$1700,4,0)</f>
        <v>9.27</v>
      </c>
      <c r="D13" s="65">
        <f>VLOOKUP($A13,'Return Data'!$B$7:$R$1700,10,0)</f>
        <v>13.0488</v>
      </c>
      <c r="E13" s="66">
        <f t="shared" si="0"/>
        <v>45</v>
      </c>
      <c r="F13" s="65">
        <f>VLOOKUP($A13,'Return Data'!$B$7:$R$1700,11,0)</f>
        <v>-2.7282000000000002</v>
      </c>
      <c r="G13" s="66">
        <f t="shared" si="1"/>
        <v>5</v>
      </c>
      <c r="H13" s="65">
        <f>VLOOKUP($A13,'Return Data'!$B$7:$R$1700,12,0)</f>
        <v>5.3409000000000004</v>
      </c>
      <c r="I13" s="66">
        <f t="shared" si="2"/>
        <v>5</v>
      </c>
      <c r="J13" s="65">
        <f>VLOOKUP($A13,'Return Data'!$B$7:$R$1700,13,0)</f>
        <v>13.463900000000001</v>
      </c>
      <c r="K13" s="66">
        <f t="shared" si="3"/>
        <v>2</v>
      </c>
      <c r="L13" s="65">
        <f>VLOOKUP($A13,'Return Data'!$B$7:$R$1700,17,0)</f>
        <v>-1.2162999999999999</v>
      </c>
      <c r="M13" s="66">
        <f t="shared" ref="M13" si="6">RANK(L13,L$8:L$71,0)</f>
        <v>32</v>
      </c>
      <c r="N13" s="65">
        <f>VLOOKUP($A13,'Return Data'!$B$7:$R$1700,14,0)</f>
        <v>0</v>
      </c>
      <c r="O13" s="66">
        <f t="shared" ref="O13" si="7">RANK(N13,N$8:N$71,0)</f>
        <v>32</v>
      </c>
      <c r="P13" s="65"/>
      <c r="Q13" s="66"/>
      <c r="R13" s="65">
        <f>VLOOKUP($A13,'Return Data'!$B$7:$R$1700,16,0)</f>
        <v>-3.0882000000000001</v>
      </c>
      <c r="S13" s="67">
        <f t="shared" si="5"/>
        <v>54</v>
      </c>
    </row>
    <row r="14" spans="1:20" x14ac:dyDescent="0.3">
      <c r="A14" s="63" t="s">
        <v>169</v>
      </c>
      <c r="B14" s="64">
        <f>VLOOKUP($A14,'Return Data'!$B$7:$R$1700,3,0)</f>
        <v>44032</v>
      </c>
      <c r="C14" s="65">
        <f>VLOOKUP($A14,'Return Data'!$B$7:$R$1700,4,0)</f>
        <v>11.14</v>
      </c>
      <c r="D14" s="65">
        <f>VLOOKUP($A14,'Return Data'!$B$7:$R$1700,10,0)</f>
        <v>11.5115</v>
      </c>
      <c r="E14" s="66">
        <f t="shared" si="0"/>
        <v>54</v>
      </c>
      <c r="F14" s="65">
        <f>VLOOKUP($A14,'Return Data'!$B$7:$R$1700,11,0)</f>
        <v>-7.2439999999999998</v>
      </c>
      <c r="G14" s="66">
        <f t="shared" si="1"/>
        <v>14</v>
      </c>
      <c r="H14" s="65">
        <f>VLOOKUP($A14,'Return Data'!$B$7:$R$1700,12,0)</f>
        <v>-0.8014</v>
      </c>
      <c r="I14" s="66">
        <f t="shared" si="2"/>
        <v>11</v>
      </c>
      <c r="J14" s="65">
        <f>VLOOKUP($A14,'Return Data'!$B$7:$R$1700,13,0)</f>
        <v>8.577</v>
      </c>
      <c r="K14" s="66">
        <f t="shared" si="3"/>
        <v>4</v>
      </c>
      <c r="L14" s="65"/>
      <c r="M14" s="66"/>
      <c r="N14" s="65"/>
      <c r="O14" s="66"/>
      <c r="P14" s="65"/>
      <c r="Q14" s="66"/>
      <c r="R14" s="65">
        <f>VLOOKUP($A14,'Return Data'!$B$7:$R$1700,16,0)</f>
        <v>6.3503999999999996</v>
      </c>
      <c r="S14" s="67">
        <f t="shared" si="5"/>
        <v>42</v>
      </c>
    </row>
    <row r="15" spans="1:20" x14ac:dyDescent="0.3">
      <c r="A15" s="63" t="s">
        <v>170</v>
      </c>
      <c r="B15" s="64">
        <f>VLOOKUP($A15,'Return Data'!$B$7:$R$1700,3,0)</f>
        <v>44032</v>
      </c>
      <c r="C15" s="65">
        <f>VLOOKUP($A15,'Return Data'!$B$7:$R$1700,4,0)</f>
        <v>60.53</v>
      </c>
      <c r="D15" s="65">
        <f>VLOOKUP($A15,'Return Data'!$B$7:$R$1700,10,0)</f>
        <v>12.593</v>
      </c>
      <c r="E15" s="66">
        <f t="shared" si="0"/>
        <v>49</v>
      </c>
      <c r="F15" s="65">
        <f>VLOOKUP($A15,'Return Data'!$B$7:$R$1700,11,0)</f>
        <v>-2.5438999999999998</v>
      </c>
      <c r="G15" s="66">
        <f t="shared" si="1"/>
        <v>4</v>
      </c>
      <c r="H15" s="65">
        <f>VLOOKUP($A15,'Return Data'!$B$7:$R$1700,12,0)</f>
        <v>4.1824000000000003</v>
      </c>
      <c r="I15" s="66">
        <f t="shared" si="2"/>
        <v>7</v>
      </c>
      <c r="J15" s="65">
        <f>VLOOKUP($A15,'Return Data'!$B$7:$R$1700,13,0)</f>
        <v>13.267200000000001</v>
      </c>
      <c r="K15" s="66">
        <f t="shared" si="3"/>
        <v>3</v>
      </c>
      <c r="L15" s="65">
        <f>VLOOKUP($A15,'Return Data'!$B$7:$R$1700,17,0)</f>
        <v>2.0055999999999998</v>
      </c>
      <c r="M15" s="66">
        <f t="shared" ref="M15:M29" si="8">RANK(L15,L$8:L$71,0)</f>
        <v>12</v>
      </c>
      <c r="N15" s="65">
        <f>VLOOKUP($A15,'Return Data'!$B$7:$R$1700,14,0)</f>
        <v>5.9057000000000004</v>
      </c>
      <c r="O15" s="66">
        <f t="shared" ref="O15:O24" si="9">RANK(N15,N$8:N$71,0)</f>
        <v>6</v>
      </c>
      <c r="P15" s="65">
        <f>VLOOKUP($A15,'Return Data'!$B$7:$R$1700,15,0)</f>
        <v>8.0831999999999997</v>
      </c>
      <c r="Q15" s="66">
        <f>RANK(P15,P$8:P$71,0)</f>
        <v>8</v>
      </c>
      <c r="R15" s="65">
        <f>VLOOKUP($A15,'Return Data'!$B$7:$R$1700,16,0)</f>
        <v>13.421099999999999</v>
      </c>
      <c r="S15" s="67">
        <f t="shared" si="5"/>
        <v>9</v>
      </c>
    </row>
    <row r="16" spans="1:20" x14ac:dyDescent="0.3">
      <c r="A16" s="63" t="s">
        <v>171</v>
      </c>
      <c r="B16" s="64">
        <f>VLOOKUP($A16,'Return Data'!$B$7:$R$1700,3,0)</f>
        <v>44032</v>
      </c>
      <c r="C16" s="65">
        <f>VLOOKUP($A16,'Return Data'!$B$7:$R$1700,4,0)</f>
        <v>71.17</v>
      </c>
      <c r="D16" s="65">
        <f>VLOOKUP($A16,'Return Data'!$B$7:$R$1700,10,0)</f>
        <v>14.531700000000001</v>
      </c>
      <c r="E16" s="66">
        <f t="shared" si="0"/>
        <v>35</v>
      </c>
      <c r="F16" s="65">
        <f>VLOOKUP($A16,'Return Data'!$B$7:$R$1700,11,0)</f>
        <v>-1.6446000000000001</v>
      </c>
      <c r="G16" s="66">
        <f t="shared" si="1"/>
        <v>3</v>
      </c>
      <c r="H16" s="65">
        <f>VLOOKUP($A16,'Return Data'!$B$7:$R$1700,12,0)</f>
        <v>2.6244000000000001</v>
      </c>
      <c r="I16" s="66">
        <f t="shared" si="2"/>
        <v>8</v>
      </c>
      <c r="J16" s="65">
        <f>VLOOKUP($A16,'Return Data'!$B$7:$R$1700,13,0)</f>
        <v>6.7816999999999998</v>
      </c>
      <c r="K16" s="66">
        <f t="shared" si="3"/>
        <v>6</v>
      </c>
      <c r="L16" s="65">
        <f>VLOOKUP($A16,'Return Data'!$B$7:$R$1700,17,0)</f>
        <v>5.8257000000000003</v>
      </c>
      <c r="M16" s="66">
        <f t="shared" si="8"/>
        <v>3</v>
      </c>
      <c r="N16" s="65">
        <f>VLOOKUP($A16,'Return Data'!$B$7:$R$1700,14,0)</f>
        <v>7.7876000000000003</v>
      </c>
      <c r="O16" s="66">
        <f t="shared" si="9"/>
        <v>2</v>
      </c>
      <c r="P16" s="65">
        <f>VLOOKUP($A16,'Return Data'!$B$7:$R$1700,15,0)</f>
        <v>7.8564999999999996</v>
      </c>
      <c r="Q16" s="66">
        <f>RANK(P16,P$8:P$71,0)</f>
        <v>9</v>
      </c>
      <c r="R16" s="65">
        <f>VLOOKUP($A16,'Return Data'!$B$7:$R$1700,16,0)</f>
        <v>12.180999999999999</v>
      </c>
      <c r="S16" s="67">
        <f t="shared" si="5"/>
        <v>15</v>
      </c>
    </row>
    <row r="17" spans="1:19" x14ac:dyDescent="0.3">
      <c r="A17" s="63" t="s">
        <v>172</v>
      </c>
      <c r="B17" s="64">
        <f>VLOOKUP($A17,'Return Data'!$B$7:$R$1700,3,0)</f>
        <v>44032</v>
      </c>
      <c r="C17" s="65">
        <f>VLOOKUP($A17,'Return Data'!$B$7:$R$1700,4,0)</f>
        <v>50.167000000000002</v>
      </c>
      <c r="D17" s="65">
        <f>VLOOKUP($A17,'Return Data'!$B$7:$R$1700,10,0)</f>
        <v>17.2044</v>
      </c>
      <c r="E17" s="66">
        <f t="shared" si="0"/>
        <v>13</v>
      </c>
      <c r="F17" s="65">
        <f>VLOOKUP($A17,'Return Data'!$B$7:$R$1700,11,0)</f>
        <v>-9.3295999999999992</v>
      </c>
      <c r="G17" s="66">
        <f t="shared" si="1"/>
        <v>25</v>
      </c>
      <c r="H17" s="65">
        <f>VLOOKUP($A17,'Return Data'!$B$7:$R$1700,12,0)</f>
        <v>-4.9344999999999999</v>
      </c>
      <c r="I17" s="66">
        <f t="shared" si="2"/>
        <v>30</v>
      </c>
      <c r="J17" s="65">
        <f>VLOOKUP($A17,'Return Data'!$B$7:$R$1700,13,0)</f>
        <v>1.3556999999999999</v>
      </c>
      <c r="K17" s="66">
        <f t="shared" si="3"/>
        <v>20</v>
      </c>
      <c r="L17" s="65">
        <f>VLOOKUP($A17,'Return Data'!$B$7:$R$1700,17,0)</f>
        <v>3.6282999999999999</v>
      </c>
      <c r="M17" s="66">
        <f t="shared" si="8"/>
        <v>8</v>
      </c>
      <c r="N17" s="65">
        <f>VLOOKUP($A17,'Return Data'!$B$7:$R$1700,14,0)</f>
        <v>3.8146</v>
      </c>
      <c r="O17" s="66">
        <f t="shared" si="9"/>
        <v>11</v>
      </c>
      <c r="P17" s="65">
        <f>VLOOKUP($A17,'Return Data'!$B$7:$R$1700,15,0)</f>
        <v>8.1283999999999992</v>
      </c>
      <c r="Q17" s="66">
        <f>RANK(P17,P$8:P$71,0)</f>
        <v>7</v>
      </c>
      <c r="R17" s="65">
        <f>VLOOKUP($A17,'Return Data'!$B$7:$R$1700,16,0)</f>
        <v>13.766999999999999</v>
      </c>
      <c r="S17" s="67">
        <f t="shared" si="5"/>
        <v>8</v>
      </c>
    </row>
    <row r="18" spans="1:19" x14ac:dyDescent="0.3">
      <c r="A18" s="63" t="s">
        <v>173</v>
      </c>
      <c r="B18" s="64">
        <f>VLOOKUP($A18,'Return Data'!$B$7:$R$1700,3,0)</f>
        <v>44032</v>
      </c>
      <c r="C18" s="65">
        <f>VLOOKUP($A18,'Return Data'!$B$7:$R$1700,4,0)</f>
        <v>47.35</v>
      </c>
      <c r="D18" s="65">
        <f>VLOOKUP($A18,'Return Data'!$B$7:$R$1700,10,0)</f>
        <v>13.6309</v>
      </c>
      <c r="E18" s="66">
        <f t="shared" si="0"/>
        <v>42</v>
      </c>
      <c r="F18" s="65">
        <f>VLOOKUP($A18,'Return Data'!$B$7:$R$1700,11,0)</f>
        <v>-10.9795</v>
      </c>
      <c r="G18" s="66">
        <f t="shared" si="1"/>
        <v>34</v>
      </c>
      <c r="H18" s="65">
        <f>VLOOKUP($A18,'Return Data'!$B$7:$R$1700,12,0)</f>
        <v>-6.2561999999999998</v>
      </c>
      <c r="I18" s="66">
        <f t="shared" si="2"/>
        <v>39</v>
      </c>
      <c r="J18" s="65">
        <f>VLOOKUP($A18,'Return Data'!$B$7:$R$1700,13,0)</f>
        <v>-2.1492</v>
      </c>
      <c r="K18" s="66">
        <f t="shared" si="3"/>
        <v>29</v>
      </c>
      <c r="L18" s="65">
        <f>VLOOKUP($A18,'Return Data'!$B$7:$R$1700,17,0)</f>
        <v>-1.2723</v>
      </c>
      <c r="M18" s="66">
        <f t="shared" si="8"/>
        <v>33</v>
      </c>
      <c r="N18" s="65">
        <f>VLOOKUP($A18,'Return Data'!$B$7:$R$1700,14,0)</f>
        <v>1.5073000000000001</v>
      </c>
      <c r="O18" s="66">
        <f t="shared" si="9"/>
        <v>24</v>
      </c>
      <c r="P18" s="65">
        <f>VLOOKUP($A18,'Return Data'!$B$7:$R$1700,15,0)</f>
        <v>4.2798999999999996</v>
      </c>
      <c r="Q18" s="66">
        <f>RANK(P18,P$8:P$71,0)</f>
        <v>26</v>
      </c>
      <c r="R18" s="65">
        <f>VLOOKUP($A18,'Return Data'!$B$7:$R$1700,16,0)</f>
        <v>10.8979</v>
      </c>
      <c r="S18" s="67">
        <f t="shared" si="5"/>
        <v>24</v>
      </c>
    </row>
    <row r="19" spans="1:19" x14ac:dyDescent="0.3">
      <c r="A19" s="81" t="s">
        <v>174</v>
      </c>
      <c r="B19" s="64">
        <f>VLOOKUP($A19,'Return Data'!$B$7:$R$1700,3,0)</f>
        <v>44032</v>
      </c>
      <c r="C19" s="65">
        <f>VLOOKUP($A19,'Return Data'!$B$7:$R$1700,4,0)</f>
        <v>14.277100000000001</v>
      </c>
      <c r="D19" s="65">
        <f>VLOOKUP($A19,'Return Data'!$B$7:$R$1700,10,0)</f>
        <v>18.087199999999999</v>
      </c>
      <c r="E19" s="66">
        <f t="shared" si="0"/>
        <v>9</v>
      </c>
      <c r="F19" s="65">
        <f>VLOOKUP($A19,'Return Data'!$B$7:$R$1700,11,0)</f>
        <v>-11.7766</v>
      </c>
      <c r="G19" s="66">
        <f t="shared" si="1"/>
        <v>39</v>
      </c>
      <c r="H19" s="65">
        <f>VLOOKUP($A19,'Return Data'!$B$7:$R$1700,12,0)</f>
        <v>-7.1698000000000004</v>
      </c>
      <c r="I19" s="66">
        <f t="shared" si="2"/>
        <v>43</v>
      </c>
      <c r="J19" s="65">
        <f>VLOOKUP($A19,'Return Data'!$B$7:$R$1700,13,0)</f>
        <v>-3.4933000000000001</v>
      </c>
      <c r="K19" s="66">
        <f t="shared" si="3"/>
        <v>37</v>
      </c>
      <c r="L19" s="65">
        <f>VLOOKUP($A19,'Return Data'!$B$7:$R$1700,17,0)</f>
        <v>-0.47120000000000001</v>
      </c>
      <c r="M19" s="66">
        <f t="shared" si="8"/>
        <v>27</v>
      </c>
      <c r="N19" s="65">
        <f>VLOOKUP($A19,'Return Data'!$B$7:$R$1700,14,0)</f>
        <v>1.4792000000000001</v>
      </c>
      <c r="O19" s="66">
        <f t="shared" si="9"/>
        <v>25</v>
      </c>
      <c r="P19" s="65"/>
      <c r="Q19" s="66"/>
      <c r="R19" s="65">
        <f>VLOOKUP($A19,'Return Data'!$B$7:$R$1700,16,0)</f>
        <v>8.1235999999999997</v>
      </c>
      <c r="S19" s="67">
        <f t="shared" si="5"/>
        <v>39</v>
      </c>
    </row>
    <row r="20" spans="1:19" x14ac:dyDescent="0.3">
      <c r="A20" s="63" t="s">
        <v>175</v>
      </c>
      <c r="B20" s="64">
        <f>VLOOKUP($A20,'Return Data'!$B$7:$R$1700,3,0)</f>
        <v>44032</v>
      </c>
      <c r="C20" s="65">
        <f>VLOOKUP($A20,'Return Data'!$B$7:$R$1700,4,0)</f>
        <v>524.17989999999998</v>
      </c>
      <c r="D20" s="65">
        <f>VLOOKUP($A20,'Return Data'!$B$7:$R$1700,10,0)</f>
        <v>13.9961</v>
      </c>
      <c r="E20" s="66">
        <f t="shared" si="0"/>
        <v>40</v>
      </c>
      <c r="F20" s="65">
        <f>VLOOKUP($A20,'Return Data'!$B$7:$R$1700,11,0)</f>
        <v>-15.9604</v>
      </c>
      <c r="G20" s="66">
        <f t="shared" si="1"/>
        <v>55</v>
      </c>
      <c r="H20" s="65">
        <f>VLOOKUP($A20,'Return Data'!$B$7:$R$1700,12,0)</f>
        <v>-12.2004</v>
      </c>
      <c r="I20" s="66">
        <f t="shared" si="2"/>
        <v>55</v>
      </c>
      <c r="J20" s="65">
        <f>VLOOKUP($A20,'Return Data'!$B$7:$R$1700,13,0)</f>
        <v>-11.0075</v>
      </c>
      <c r="K20" s="66">
        <f t="shared" si="3"/>
        <v>52</v>
      </c>
      <c r="L20" s="65">
        <f>VLOOKUP($A20,'Return Data'!$B$7:$R$1700,17,0)</f>
        <v>-4.5015000000000001</v>
      </c>
      <c r="M20" s="66">
        <f t="shared" si="8"/>
        <v>48</v>
      </c>
      <c r="N20" s="65">
        <f>VLOOKUP($A20,'Return Data'!$B$7:$R$1700,14,0)</f>
        <v>-1.3265</v>
      </c>
      <c r="O20" s="66">
        <f t="shared" si="9"/>
        <v>38</v>
      </c>
      <c r="P20" s="65">
        <f>VLOOKUP($A20,'Return Data'!$B$7:$R$1700,15,0)</f>
        <v>3.1038999999999999</v>
      </c>
      <c r="Q20" s="66">
        <f>RANK(P20,P$8:P$71,0)</f>
        <v>34</v>
      </c>
      <c r="R20" s="65">
        <f>VLOOKUP($A20,'Return Data'!$B$7:$R$1700,16,0)</f>
        <v>10.735799999999999</v>
      </c>
      <c r="S20" s="67">
        <f t="shared" si="5"/>
        <v>26</v>
      </c>
    </row>
    <row r="21" spans="1:19" x14ac:dyDescent="0.3">
      <c r="A21" s="63" t="s">
        <v>176</v>
      </c>
      <c r="B21" s="64">
        <f>VLOOKUP($A21,'Return Data'!$B$7:$R$1700,3,0)</f>
        <v>44032</v>
      </c>
      <c r="C21" s="65">
        <f>VLOOKUP($A21,'Return Data'!$B$7:$R$1700,4,0)</f>
        <v>343.69499999999999</v>
      </c>
      <c r="D21" s="65">
        <f>VLOOKUP($A21,'Return Data'!$B$7:$R$1700,10,0)</f>
        <v>17.514199999999999</v>
      </c>
      <c r="E21" s="66">
        <f t="shared" si="0"/>
        <v>12</v>
      </c>
      <c r="F21" s="65">
        <f>VLOOKUP($A21,'Return Data'!$B$7:$R$1700,11,0)</f>
        <v>-12.795199999999999</v>
      </c>
      <c r="G21" s="66">
        <f t="shared" si="1"/>
        <v>48</v>
      </c>
      <c r="H21" s="65">
        <f>VLOOKUP($A21,'Return Data'!$B$7:$R$1700,12,0)</f>
        <v>-7.5449999999999999</v>
      </c>
      <c r="I21" s="66">
        <f t="shared" si="2"/>
        <v>45</v>
      </c>
      <c r="J21" s="65">
        <f>VLOOKUP($A21,'Return Data'!$B$7:$R$1700,13,0)</f>
        <v>-7.7727000000000004</v>
      </c>
      <c r="K21" s="66">
        <f t="shared" si="3"/>
        <v>48</v>
      </c>
      <c r="L21" s="65">
        <f>VLOOKUP($A21,'Return Data'!$B$7:$R$1700,17,0)</f>
        <v>-0.61629999999999996</v>
      </c>
      <c r="M21" s="66">
        <f t="shared" si="8"/>
        <v>28</v>
      </c>
      <c r="N21" s="65">
        <f>VLOOKUP($A21,'Return Data'!$B$7:$R$1700,14,0)</f>
        <v>1.4661999999999999</v>
      </c>
      <c r="O21" s="66">
        <f t="shared" si="9"/>
        <v>26</v>
      </c>
      <c r="P21" s="65">
        <f>VLOOKUP($A21,'Return Data'!$B$7:$R$1700,15,0)</f>
        <v>7.1515000000000004</v>
      </c>
      <c r="Q21" s="66">
        <f>RANK(P21,P$8:P$71,0)</f>
        <v>12</v>
      </c>
      <c r="R21" s="65">
        <f>VLOOKUP($A21,'Return Data'!$B$7:$R$1700,16,0)</f>
        <v>11.917299999999999</v>
      </c>
      <c r="S21" s="67">
        <f t="shared" si="5"/>
        <v>18</v>
      </c>
    </row>
    <row r="22" spans="1:19" x14ac:dyDescent="0.3">
      <c r="A22" s="63" t="s">
        <v>177</v>
      </c>
      <c r="B22" s="64">
        <f>VLOOKUP($A22,'Return Data'!$B$7:$R$1700,3,0)</f>
        <v>44032</v>
      </c>
      <c r="C22" s="65">
        <f>VLOOKUP($A22,'Return Data'!$B$7:$R$1700,4,0)</f>
        <v>469.59399999999999</v>
      </c>
      <c r="D22" s="65">
        <f>VLOOKUP($A22,'Return Data'!$B$7:$R$1700,10,0)</f>
        <v>14.088200000000001</v>
      </c>
      <c r="E22" s="66">
        <f t="shared" si="0"/>
        <v>39</v>
      </c>
      <c r="F22" s="65">
        <f>VLOOKUP($A22,'Return Data'!$B$7:$R$1700,11,0)</f>
        <v>-14.125299999999999</v>
      </c>
      <c r="G22" s="66">
        <f t="shared" si="1"/>
        <v>51</v>
      </c>
      <c r="H22" s="65">
        <f>VLOOKUP($A22,'Return Data'!$B$7:$R$1700,12,0)</f>
        <v>-10.3459</v>
      </c>
      <c r="I22" s="66">
        <f t="shared" si="2"/>
        <v>51</v>
      </c>
      <c r="J22" s="65">
        <f>VLOOKUP($A22,'Return Data'!$B$7:$R$1700,13,0)</f>
        <v>-11.211600000000001</v>
      </c>
      <c r="K22" s="66">
        <f t="shared" si="3"/>
        <v>54</v>
      </c>
      <c r="L22" s="65">
        <f>VLOOKUP($A22,'Return Data'!$B$7:$R$1700,17,0)</f>
        <v>-4.3579999999999997</v>
      </c>
      <c r="M22" s="66">
        <f t="shared" si="8"/>
        <v>46</v>
      </c>
      <c r="N22" s="65">
        <f>VLOOKUP($A22,'Return Data'!$B$7:$R$1700,14,0)</f>
        <v>-3.1840999999999999</v>
      </c>
      <c r="O22" s="66">
        <f t="shared" si="9"/>
        <v>45</v>
      </c>
      <c r="P22" s="65">
        <f>VLOOKUP($A22,'Return Data'!$B$7:$R$1700,15,0)</f>
        <v>2.8738000000000001</v>
      </c>
      <c r="Q22" s="66">
        <f>RANK(P22,P$8:P$71,0)</f>
        <v>36</v>
      </c>
      <c r="R22" s="65">
        <f>VLOOKUP($A22,'Return Data'!$B$7:$R$1700,16,0)</f>
        <v>9.0520999999999994</v>
      </c>
      <c r="S22" s="67">
        <f t="shared" si="5"/>
        <v>33</v>
      </c>
    </row>
    <row r="23" spans="1:19" x14ac:dyDescent="0.3">
      <c r="A23" s="63" t="s">
        <v>178</v>
      </c>
      <c r="B23" s="64">
        <f>VLOOKUP($A23,'Return Data'!$B$7:$R$1700,3,0)</f>
        <v>44032</v>
      </c>
      <c r="C23" s="65">
        <f>VLOOKUP($A23,'Return Data'!$B$7:$R$1700,4,0)</f>
        <v>36.248100000000001</v>
      </c>
      <c r="D23" s="65">
        <f>VLOOKUP($A23,'Return Data'!$B$7:$R$1700,10,0)</f>
        <v>14.0914</v>
      </c>
      <c r="E23" s="66">
        <f t="shared" si="0"/>
        <v>38</v>
      </c>
      <c r="F23" s="65">
        <f>VLOOKUP($A23,'Return Data'!$B$7:$R$1700,11,0)</f>
        <v>-12.0855</v>
      </c>
      <c r="G23" s="66">
        <f t="shared" si="1"/>
        <v>43</v>
      </c>
      <c r="H23" s="65">
        <f>VLOOKUP($A23,'Return Data'!$B$7:$R$1700,12,0)</f>
        <v>-5.5719000000000003</v>
      </c>
      <c r="I23" s="66">
        <f t="shared" si="2"/>
        <v>33</v>
      </c>
      <c r="J23" s="65">
        <f>VLOOKUP($A23,'Return Data'!$B$7:$R$1700,13,0)</f>
        <v>-3.1625000000000001</v>
      </c>
      <c r="K23" s="66">
        <f t="shared" si="3"/>
        <v>35</v>
      </c>
      <c r="L23" s="65">
        <f>VLOOKUP($A23,'Return Data'!$B$7:$R$1700,17,0)</f>
        <v>-1.2088000000000001</v>
      </c>
      <c r="M23" s="66">
        <f t="shared" si="8"/>
        <v>31</v>
      </c>
      <c r="N23" s="65">
        <f>VLOOKUP($A23,'Return Data'!$B$7:$R$1700,14,0)</f>
        <v>-1.1212</v>
      </c>
      <c r="O23" s="66">
        <f t="shared" si="9"/>
        <v>37</v>
      </c>
      <c r="P23" s="65">
        <f>VLOOKUP($A23,'Return Data'!$B$7:$R$1700,15,0)</f>
        <v>5.0547000000000004</v>
      </c>
      <c r="Q23" s="66">
        <f>RANK(P23,P$8:P$71,0)</f>
        <v>22</v>
      </c>
      <c r="R23" s="65">
        <f>VLOOKUP($A23,'Return Data'!$B$7:$R$1700,16,0)</f>
        <v>10.5787</v>
      </c>
      <c r="S23" s="67">
        <f t="shared" si="5"/>
        <v>27</v>
      </c>
    </row>
    <row r="24" spans="1:19" x14ac:dyDescent="0.3">
      <c r="A24" s="63" t="s">
        <v>179</v>
      </c>
      <c r="B24" s="64">
        <f>VLOOKUP($A24,'Return Data'!$B$7:$R$1700,3,0)</f>
        <v>44032</v>
      </c>
      <c r="C24" s="65">
        <f>VLOOKUP($A24,'Return Data'!$B$7:$R$1700,4,0)</f>
        <v>375.31</v>
      </c>
      <c r="D24" s="65">
        <f>VLOOKUP($A24,'Return Data'!$B$7:$R$1700,10,0)</f>
        <v>14.3819</v>
      </c>
      <c r="E24" s="66">
        <f t="shared" si="0"/>
        <v>37</v>
      </c>
      <c r="F24" s="65">
        <f>VLOOKUP($A24,'Return Data'!$B$7:$R$1700,11,0)</f>
        <v>-12.1692</v>
      </c>
      <c r="G24" s="66">
        <f t="shared" si="1"/>
        <v>44</v>
      </c>
      <c r="H24" s="65">
        <f>VLOOKUP($A24,'Return Data'!$B$7:$R$1700,12,0)</f>
        <v>-5.1384999999999996</v>
      </c>
      <c r="I24" s="66">
        <f t="shared" si="2"/>
        <v>32</v>
      </c>
      <c r="J24" s="65">
        <f>VLOOKUP($A24,'Return Data'!$B$7:$R$1700,13,0)</f>
        <v>-4.8692000000000002</v>
      </c>
      <c r="K24" s="66">
        <f t="shared" si="3"/>
        <v>45</v>
      </c>
      <c r="L24" s="65">
        <f>VLOOKUP($A24,'Return Data'!$B$7:$R$1700,17,0)</f>
        <v>-0.23469999999999999</v>
      </c>
      <c r="M24" s="66">
        <f t="shared" si="8"/>
        <v>23</v>
      </c>
      <c r="N24" s="65">
        <f>VLOOKUP($A24,'Return Data'!$B$7:$R$1700,14,0)</f>
        <v>2.74</v>
      </c>
      <c r="O24" s="66">
        <f t="shared" si="9"/>
        <v>18</v>
      </c>
      <c r="P24" s="65">
        <f>VLOOKUP($A24,'Return Data'!$B$7:$R$1700,15,0)</f>
        <v>5.9039000000000001</v>
      </c>
      <c r="Q24" s="66">
        <f>RANK(P24,P$8:P$71,0)</f>
        <v>18</v>
      </c>
      <c r="R24" s="65">
        <f>VLOOKUP($A24,'Return Data'!$B$7:$R$1700,16,0)</f>
        <v>12.0373</v>
      </c>
      <c r="S24" s="67">
        <f t="shared" si="5"/>
        <v>16</v>
      </c>
    </row>
    <row r="25" spans="1:19" x14ac:dyDescent="0.3">
      <c r="A25" s="63" t="s">
        <v>180</v>
      </c>
      <c r="B25" s="64">
        <f>VLOOKUP($A25,'Return Data'!$B$7:$R$1700,3,0)</f>
        <v>44032</v>
      </c>
      <c r="C25" s="65">
        <f>VLOOKUP($A25,'Return Data'!$B$7:$R$1700,4,0)</f>
        <v>9.6</v>
      </c>
      <c r="D25" s="65">
        <f>VLOOKUP($A25,'Return Data'!$B$7:$R$1700,10,0)</f>
        <v>12.8085</v>
      </c>
      <c r="E25" s="66">
        <f t="shared" si="0"/>
        <v>47</v>
      </c>
      <c r="F25" s="65">
        <f>VLOOKUP($A25,'Return Data'!$B$7:$R$1700,11,0)</f>
        <v>-19.799499999999998</v>
      </c>
      <c r="G25" s="66">
        <f t="shared" si="1"/>
        <v>57</v>
      </c>
      <c r="H25" s="65">
        <f>VLOOKUP($A25,'Return Data'!$B$7:$R$1700,12,0)</f>
        <v>-14.5907</v>
      </c>
      <c r="I25" s="66">
        <f t="shared" si="2"/>
        <v>62</v>
      </c>
      <c r="J25" s="65">
        <f>VLOOKUP($A25,'Return Data'!$B$7:$R$1700,13,0)</f>
        <v>-10.6145</v>
      </c>
      <c r="K25" s="66">
        <f t="shared" si="3"/>
        <v>51</v>
      </c>
      <c r="L25" s="65">
        <f>VLOOKUP($A25,'Return Data'!$B$7:$R$1700,17,0)</f>
        <v>-4.7375999999999996</v>
      </c>
      <c r="M25" s="66">
        <f t="shared" si="8"/>
        <v>49</v>
      </c>
      <c r="N25" s="65"/>
      <c r="O25" s="66"/>
      <c r="P25" s="65"/>
      <c r="Q25" s="66"/>
      <c r="R25" s="65">
        <f>VLOOKUP($A25,'Return Data'!$B$7:$R$1700,16,0)</f>
        <v>-1.7377</v>
      </c>
      <c r="S25" s="67">
        <f t="shared" si="5"/>
        <v>51</v>
      </c>
    </row>
    <row r="26" spans="1:19" x14ac:dyDescent="0.3">
      <c r="A26" s="63" t="s">
        <v>181</v>
      </c>
      <c r="B26" s="64">
        <f>VLOOKUP($A26,'Return Data'!$B$7:$R$1700,3,0)</f>
        <v>44032</v>
      </c>
      <c r="C26" s="65">
        <f>VLOOKUP($A26,'Return Data'!$B$7:$R$1700,4,0)</f>
        <v>26.95</v>
      </c>
      <c r="D26" s="65">
        <f>VLOOKUP($A26,'Return Data'!$B$7:$R$1700,10,0)</f>
        <v>8.7132000000000005</v>
      </c>
      <c r="E26" s="66">
        <f t="shared" si="0"/>
        <v>63</v>
      </c>
      <c r="F26" s="65">
        <f>VLOOKUP($A26,'Return Data'!$B$7:$R$1700,11,0)</f>
        <v>-12.9803</v>
      </c>
      <c r="G26" s="66">
        <f t="shared" si="1"/>
        <v>49</v>
      </c>
      <c r="H26" s="65">
        <f>VLOOKUP($A26,'Return Data'!$B$7:$R$1700,12,0)</f>
        <v>-9.4117999999999995</v>
      </c>
      <c r="I26" s="66">
        <f t="shared" si="2"/>
        <v>50</v>
      </c>
      <c r="J26" s="65">
        <f>VLOOKUP($A26,'Return Data'!$B$7:$R$1700,13,0)</f>
        <v>1.4683999999999999</v>
      </c>
      <c r="K26" s="66">
        <f t="shared" si="3"/>
        <v>19</v>
      </c>
      <c r="L26" s="65">
        <f>VLOOKUP($A26,'Return Data'!$B$7:$R$1700,17,0)</f>
        <v>-1.5208999999999999</v>
      </c>
      <c r="M26" s="66">
        <f t="shared" si="8"/>
        <v>35</v>
      </c>
      <c r="N26" s="65">
        <f>VLOOKUP($A26,'Return Data'!$B$7:$R$1700,14,0)</f>
        <v>1.7130000000000001</v>
      </c>
      <c r="O26" s="66">
        <f>RANK(N26,N$8:N$71,0)</f>
        <v>23</v>
      </c>
      <c r="P26" s="65">
        <f>VLOOKUP($A26,'Return Data'!$B$7:$R$1700,15,0)</f>
        <v>4.5395000000000003</v>
      </c>
      <c r="Q26" s="66">
        <f>RANK(P26,P$8:P$71,0)</f>
        <v>25</v>
      </c>
      <c r="R26" s="65">
        <f>VLOOKUP($A26,'Return Data'!$B$7:$R$1700,16,0)</f>
        <v>15.541</v>
      </c>
      <c r="S26" s="67">
        <f t="shared" si="5"/>
        <v>3</v>
      </c>
    </row>
    <row r="27" spans="1:19" x14ac:dyDescent="0.3">
      <c r="A27" s="63" t="s">
        <v>182</v>
      </c>
      <c r="B27" s="64">
        <f>VLOOKUP($A27,'Return Data'!$B$7:$R$1700,3,0)</f>
        <v>44032</v>
      </c>
      <c r="C27" s="65">
        <f>VLOOKUP($A27,'Return Data'!$B$7:$R$1700,4,0)</f>
        <v>53.99</v>
      </c>
      <c r="D27" s="65">
        <f>VLOOKUP($A27,'Return Data'!$B$7:$R$1700,10,0)</f>
        <v>19.1569</v>
      </c>
      <c r="E27" s="66">
        <f t="shared" si="0"/>
        <v>6</v>
      </c>
      <c r="F27" s="65">
        <f>VLOOKUP($A27,'Return Data'!$B$7:$R$1700,11,0)</f>
        <v>-11.6511</v>
      </c>
      <c r="G27" s="66">
        <f t="shared" si="1"/>
        <v>38</v>
      </c>
      <c r="H27" s="65">
        <f>VLOOKUP($A27,'Return Data'!$B$7:$R$1700,12,0)</f>
        <v>-5.5953999999999997</v>
      </c>
      <c r="I27" s="66">
        <f t="shared" si="2"/>
        <v>35</v>
      </c>
      <c r="J27" s="65">
        <f>VLOOKUP($A27,'Return Data'!$B$7:$R$1700,13,0)</f>
        <v>-6.5754999999999999</v>
      </c>
      <c r="K27" s="66">
        <f t="shared" si="3"/>
        <v>47</v>
      </c>
      <c r="L27" s="65">
        <f>VLOOKUP($A27,'Return Data'!$B$7:$R$1700,17,0)</f>
        <v>-3.5306999999999999</v>
      </c>
      <c r="M27" s="66">
        <f t="shared" si="8"/>
        <v>45</v>
      </c>
      <c r="N27" s="65">
        <f>VLOOKUP($A27,'Return Data'!$B$7:$R$1700,14,0)</f>
        <v>1.4800000000000001E-2</v>
      </c>
      <c r="O27" s="66">
        <f>RANK(N27,N$8:N$71,0)</f>
        <v>31</v>
      </c>
      <c r="P27" s="65">
        <f>VLOOKUP($A27,'Return Data'!$B$7:$R$1700,15,0)</f>
        <v>4.7563000000000004</v>
      </c>
      <c r="Q27" s="66">
        <f>RANK(P27,P$8:P$71,0)</f>
        <v>24</v>
      </c>
      <c r="R27" s="65">
        <f>VLOOKUP($A27,'Return Data'!$B$7:$R$1700,16,0)</f>
        <v>12.411099999999999</v>
      </c>
      <c r="S27" s="67">
        <f t="shared" si="5"/>
        <v>14</v>
      </c>
    </row>
    <row r="28" spans="1:19" x14ac:dyDescent="0.3">
      <c r="A28" s="63" t="s">
        <v>183</v>
      </c>
      <c r="B28" s="64">
        <f>VLOOKUP($A28,'Return Data'!$B$7:$R$1700,3,0)</f>
        <v>44032</v>
      </c>
      <c r="C28" s="65">
        <f>VLOOKUP($A28,'Return Data'!$B$7:$R$1700,4,0)</f>
        <v>9.23</v>
      </c>
      <c r="D28" s="65">
        <f>VLOOKUP($A28,'Return Data'!$B$7:$R$1700,10,0)</f>
        <v>13.1127</v>
      </c>
      <c r="E28" s="66">
        <f t="shared" si="0"/>
        <v>43</v>
      </c>
      <c r="F28" s="65">
        <f>VLOOKUP($A28,'Return Data'!$B$7:$R$1700,11,0)</f>
        <v>-10.6486</v>
      </c>
      <c r="G28" s="66">
        <f t="shared" si="1"/>
        <v>33</v>
      </c>
      <c r="H28" s="65">
        <f>VLOOKUP($A28,'Return Data'!$B$7:$R$1700,12,0)</f>
        <v>-7.4222999999999999</v>
      </c>
      <c r="I28" s="66">
        <f t="shared" si="2"/>
        <v>44</v>
      </c>
      <c r="J28" s="65">
        <f>VLOOKUP($A28,'Return Data'!$B$7:$R$1700,13,0)</f>
        <v>-3.7538999999999998</v>
      </c>
      <c r="K28" s="66">
        <f t="shared" si="3"/>
        <v>40</v>
      </c>
      <c r="L28" s="65">
        <f>VLOOKUP($A28,'Return Data'!$B$7:$R$1700,17,0)</f>
        <v>-1.4294</v>
      </c>
      <c r="M28" s="66">
        <f t="shared" si="8"/>
        <v>34</v>
      </c>
      <c r="N28" s="65"/>
      <c r="O28" s="66"/>
      <c r="P28" s="65"/>
      <c r="Q28" s="66"/>
      <c r="R28" s="65">
        <f>VLOOKUP($A28,'Return Data'!$B$7:$R$1700,16,0)</f>
        <v>-3.0794999999999999</v>
      </c>
      <c r="S28" s="67">
        <f t="shared" si="5"/>
        <v>53</v>
      </c>
    </row>
    <row r="29" spans="1:19" x14ac:dyDescent="0.3">
      <c r="A29" s="63" t="s">
        <v>184</v>
      </c>
      <c r="B29" s="64">
        <f>VLOOKUP($A29,'Return Data'!$B$7:$R$1700,3,0)</f>
        <v>44032</v>
      </c>
      <c r="C29" s="65">
        <f>VLOOKUP($A29,'Return Data'!$B$7:$R$1700,4,0)</f>
        <v>56.47</v>
      </c>
      <c r="D29" s="65">
        <f>VLOOKUP($A29,'Return Data'!$B$7:$R$1700,10,0)</f>
        <v>16.074000000000002</v>
      </c>
      <c r="E29" s="66">
        <f t="shared" si="0"/>
        <v>22</v>
      </c>
      <c r="F29" s="65">
        <f>VLOOKUP($A29,'Return Data'!$B$7:$R$1700,11,0)</f>
        <v>-6.4447000000000001</v>
      </c>
      <c r="G29" s="66">
        <f t="shared" si="1"/>
        <v>11</v>
      </c>
      <c r="H29" s="65">
        <f>VLOOKUP($A29,'Return Data'!$B$7:$R$1700,12,0)</f>
        <v>-0.94720000000000004</v>
      </c>
      <c r="I29" s="66">
        <f t="shared" si="2"/>
        <v>13</v>
      </c>
      <c r="J29" s="65">
        <f>VLOOKUP($A29,'Return Data'!$B$7:$R$1700,13,0)</f>
        <v>4.2651000000000003</v>
      </c>
      <c r="K29" s="66">
        <f t="shared" si="3"/>
        <v>11</v>
      </c>
      <c r="L29" s="65">
        <f>VLOOKUP($A29,'Return Data'!$B$7:$R$1700,17,0)</f>
        <v>1.5565</v>
      </c>
      <c r="M29" s="66">
        <f t="shared" si="8"/>
        <v>15</v>
      </c>
      <c r="N29" s="65">
        <f>VLOOKUP($A29,'Return Data'!$B$7:$R$1700,14,0)</f>
        <v>6.0340999999999996</v>
      </c>
      <c r="O29" s="66">
        <f>RANK(N29,N$8:N$71,0)</f>
        <v>5</v>
      </c>
      <c r="P29" s="65">
        <f>VLOOKUP($A29,'Return Data'!$B$7:$R$1700,15,0)</f>
        <v>8.1615000000000002</v>
      </c>
      <c r="Q29" s="66">
        <f>RANK(P29,P$8:P$71,0)</f>
        <v>6</v>
      </c>
      <c r="R29" s="65">
        <f>VLOOKUP($A29,'Return Data'!$B$7:$R$1700,16,0)</f>
        <v>14.9297</v>
      </c>
      <c r="S29" s="67">
        <f t="shared" si="5"/>
        <v>5</v>
      </c>
    </row>
    <row r="30" spans="1:19" x14ac:dyDescent="0.3">
      <c r="A30" s="63" t="s">
        <v>185</v>
      </c>
      <c r="B30" s="64">
        <f>VLOOKUP($A30,'Return Data'!$B$7:$R$1700,3,0)</f>
        <v>44032</v>
      </c>
      <c r="C30" s="65">
        <f>VLOOKUP($A30,'Return Data'!$B$7:$R$1700,4,0)</f>
        <v>9.5789000000000009</v>
      </c>
      <c r="D30" s="65">
        <f>VLOOKUP($A30,'Return Data'!$B$7:$R$1700,10,0)</f>
        <v>14.6707</v>
      </c>
      <c r="E30" s="66">
        <f t="shared" si="0"/>
        <v>34</v>
      </c>
      <c r="F30" s="65">
        <f>VLOOKUP($A30,'Return Data'!$B$7:$R$1700,11,0)</f>
        <v>-11.901999999999999</v>
      </c>
      <c r="G30" s="66">
        <f t="shared" si="1"/>
        <v>42</v>
      </c>
      <c r="H30" s="65"/>
      <c r="I30" s="66"/>
      <c r="J30" s="65"/>
      <c r="K30" s="66"/>
      <c r="L30" s="65"/>
      <c r="M30" s="66"/>
      <c r="N30" s="65"/>
      <c r="O30" s="66"/>
      <c r="P30" s="65"/>
      <c r="Q30" s="66"/>
      <c r="R30" s="65">
        <f>VLOOKUP($A30,'Return Data'!$B$7:$R$1700,16,0)</f>
        <v>-4.2110000000000003</v>
      </c>
      <c r="S30" s="67">
        <f t="shared" si="5"/>
        <v>56</v>
      </c>
    </row>
    <row r="31" spans="1:19" x14ac:dyDescent="0.3">
      <c r="A31" s="63" t="s">
        <v>186</v>
      </c>
      <c r="B31" s="64">
        <f>VLOOKUP($A31,'Return Data'!$B$7:$R$1700,3,0)</f>
        <v>44032</v>
      </c>
      <c r="C31" s="65">
        <f>VLOOKUP($A31,'Return Data'!$B$7:$R$1700,4,0)</f>
        <v>17.999500000000001</v>
      </c>
      <c r="D31" s="65">
        <f>VLOOKUP($A31,'Return Data'!$B$7:$R$1700,10,0)</f>
        <v>16.605799999999999</v>
      </c>
      <c r="E31" s="66">
        <f t="shared" si="0"/>
        <v>18</v>
      </c>
      <c r="F31" s="65">
        <f>VLOOKUP($A31,'Return Data'!$B$7:$R$1700,11,0)</f>
        <v>-11.8147</v>
      </c>
      <c r="G31" s="66">
        <f t="shared" si="1"/>
        <v>41</v>
      </c>
      <c r="H31" s="65">
        <f>VLOOKUP($A31,'Return Data'!$B$7:$R$1700,12,0)</f>
        <v>-8.2865000000000002</v>
      </c>
      <c r="I31" s="66">
        <f t="shared" ref="I31:I71" si="10">RANK(H31,H$8:H$71,0)</f>
        <v>47</v>
      </c>
      <c r="J31" s="65">
        <f>VLOOKUP($A31,'Return Data'!$B$7:$R$1700,13,0)</f>
        <v>0.1318</v>
      </c>
      <c r="K31" s="66">
        <f t="shared" ref="K31:K38" si="11">RANK(J31,J$8:J$71,0)</f>
        <v>22</v>
      </c>
      <c r="L31" s="65">
        <f>VLOOKUP($A31,'Return Data'!$B$7:$R$1700,17,0)</f>
        <v>0.52729999999999999</v>
      </c>
      <c r="M31" s="66">
        <f t="shared" ref="M31:M38" si="12">RANK(L31,L$8:L$71,0)</f>
        <v>19</v>
      </c>
      <c r="N31" s="65">
        <f>VLOOKUP($A31,'Return Data'!$B$7:$R$1700,14,0)</f>
        <v>3.6002000000000001</v>
      </c>
      <c r="O31" s="66">
        <f t="shared" ref="O31:O38" si="13">RANK(N31,N$8:N$71,0)</f>
        <v>12</v>
      </c>
      <c r="P31" s="65">
        <f>VLOOKUP($A31,'Return Data'!$B$7:$R$1700,15,0)</f>
        <v>7.1660000000000004</v>
      </c>
      <c r="Q31" s="66">
        <f>RANK(P31,P$8:P$71,0)</f>
        <v>11</v>
      </c>
      <c r="R31" s="65">
        <f>VLOOKUP($A31,'Return Data'!$B$7:$R$1700,16,0)</f>
        <v>13.008800000000001</v>
      </c>
      <c r="S31" s="67">
        <f t="shared" si="5"/>
        <v>12</v>
      </c>
    </row>
    <row r="32" spans="1:19" x14ac:dyDescent="0.3">
      <c r="A32" s="63" t="s">
        <v>187</v>
      </c>
      <c r="B32" s="64">
        <f>VLOOKUP($A32,'Return Data'!$B$7:$R$1700,3,0)</f>
        <v>44032</v>
      </c>
      <c r="C32" s="65">
        <f>VLOOKUP($A32,'Return Data'!$B$7:$R$1700,4,0)</f>
        <v>47.305</v>
      </c>
      <c r="D32" s="65">
        <f>VLOOKUP($A32,'Return Data'!$B$7:$R$1700,10,0)</f>
        <v>14.9156</v>
      </c>
      <c r="E32" s="66">
        <f t="shared" si="0"/>
        <v>30</v>
      </c>
      <c r="F32" s="65">
        <f>VLOOKUP($A32,'Return Data'!$B$7:$R$1700,11,0)</f>
        <v>-10.204800000000001</v>
      </c>
      <c r="G32" s="66">
        <f t="shared" si="1"/>
        <v>30</v>
      </c>
      <c r="H32" s="65">
        <f>VLOOKUP($A32,'Return Data'!$B$7:$R$1700,12,0)</f>
        <v>-1.9789000000000001</v>
      </c>
      <c r="I32" s="66">
        <f t="shared" si="10"/>
        <v>18</v>
      </c>
      <c r="J32" s="65">
        <f>VLOOKUP($A32,'Return Data'!$B$7:$R$1700,13,0)</f>
        <v>-6.9699999999999998E-2</v>
      </c>
      <c r="K32" s="66">
        <f t="shared" si="11"/>
        <v>23</v>
      </c>
      <c r="L32" s="65">
        <f>VLOOKUP($A32,'Return Data'!$B$7:$R$1700,17,0)</f>
        <v>3.6307999999999998</v>
      </c>
      <c r="M32" s="66">
        <f t="shared" si="12"/>
        <v>7</v>
      </c>
      <c r="N32" s="65">
        <f>VLOOKUP($A32,'Return Data'!$B$7:$R$1700,14,0)</f>
        <v>3.4607000000000001</v>
      </c>
      <c r="O32" s="66">
        <f t="shared" si="13"/>
        <v>13</v>
      </c>
      <c r="P32" s="65">
        <f>VLOOKUP($A32,'Return Data'!$B$7:$R$1700,15,0)</f>
        <v>7.1369999999999996</v>
      </c>
      <c r="Q32" s="66">
        <f>RANK(P32,P$8:P$71,0)</f>
        <v>13</v>
      </c>
      <c r="R32" s="65">
        <f>VLOOKUP($A32,'Return Data'!$B$7:$R$1700,16,0)</f>
        <v>11.8354</v>
      </c>
      <c r="S32" s="67">
        <f t="shared" si="5"/>
        <v>19</v>
      </c>
    </row>
    <row r="33" spans="1:19" x14ac:dyDescent="0.3">
      <c r="A33" s="63" t="s">
        <v>188</v>
      </c>
      <c r="B33" s="64">
        <f>VLOOKUP($A33,'Return Data'!$B$7:$R$1700,3,0)</f>
        <v>44032</v>
      </c>
      <c r="C33" s="65">
        <f>VLOOKUP($A33,'Return Data'!$B$7:$R$1700,4,0)</f>
        <v>52.027000000000001</v>
      </c>
      <c r="D33" s="65">
        <f>VLOOKUP($A33,'Return Data'!$B$7:$R$1700,10,0)</f>
        <v>15.303000000000001</v>
      </c>
      <c r="E33" s="66">
        <f t="shared" si="0"/>
        <v>27</v>
      </c>
      <c r="F33" s="65">
        <f>VLOOKUP($A33,'Return Data'!$B$7:$R$1700,11,0)</f>
        <v>-12.6389</v>
      </c>
      <c r="G33" s="66">
        <f t="shared" si="1"/>
        <v>47</v>
      </c>
      <c r="H33" s="65">
        <f>VLOOKUP($A33,'Return Data'!$B$7:$R$1700,12,0)</f>
        <v>-6.1867000000000001</v>
      </c>
      <c r="I33" s="66">
        <f t="shared" si="10"/>
        <v>38</v>
      </c>
      <c r="J33" s="65">
        <f>VLOOKUP($A33,'Return Data'!$B$7:$R$1700,13,0)</f>
        <v>-4.3532999999999999</v>
      </c>
      <c r="K33" s="66">
        <f t="shared" si="11"/>
        <v>44</v>
      </c>
      <c r="L33" s="65">
        <f>VLOOKUP($A33,'Return Data'!$B$7:$R$1700,17,0)</f>
        <v>-4.3695000000000004</v>
      </c>
      <c r="M33" s="66">
        <f t="shared" si="12"/>
        <v>47</v>
      </c>
      <c r="N33" s="65">
        <f>VLOOKUP($A33,'Return Data'!$B$7:$R$1700,14,0)</f>
        <v>-0.79749999999999999</v>
      </c>
      <c r="O33" s="66">
        <f t="shared" si="13"/>
        <v>35</v>
      </c>
      <c r="P33" s="65">
        <f>VLOOKUP($A33,'Return Data'!$B$7:$R$1700,15,0)</f>
        <v>5.3338999999999999</v>
      </c>
      <c r="Q33" s="66">
        <f>RANK(P33,P$8:P$71,0)</f>
        <v>20</v>
      </c>
      <c r="R33" s="65">
        <f>VLOOKUP($A33,'Return Data'!$B$7:$R$1700,16,0)</f>
        <v>10.9993</v>
      </c>
      <c r="S33" s="67">
        <f t="shared" si="5"/>
        <v>23</v>
      </c>
    </row>
    <row r="34" spans="1:19" x14ac:dyDescent="0.3">
      <c r="A34" s="63" t="s">
        <v>189</v>
      </c>
      <c r="B34" s="64">
        <f>VLOOKUP($A34,'Return Data'!$B$7:$R$1700,3,0)</f>
        <v>44032</v>
      </c>
      <c r="C34" s="65">
        <f>VLOOKUP($A34,'Return Data'!$B$7:$R$1700,4,0)</f>
        <v>66.853499999999997</v>
      </c>
      <c r="D34" s="65">
        <f>VLOOKUP($A34,'Return Data'!$B$7:$R$1700,10,0)</f>
        <v>12.7515</v>
      </c>
      <c r="E34" s="66">
        <f t="shared" si="0"/>
        <v>48</v>
      </c>
      <c r="F34" s="65">
        <f>VLOOKUP($A34,'Return Data'!$B$7:$R$1700,11,0)</f>
        <v>-15.7629</v>
      </c>
      <c r="G34" s="66">
        <f t="shared" si="1"/>
        <v>54</v>
      </c>
      <c r="H34" s="65">
        <f>VLOOKUP($A34,'Return Data'!$B$7:$R$1700,12,0)</f>
        <v>-10.479900000000001</v>
      </c>
      <c r="I34" s="66">
        <f t="shared" si="10"/>
        <v>52</v>
      </c>
      <c r="J34" s="65">
        <f>VLOOKUP($A34,'Return Data'!$B$7:$R$1700,13,0)</f>
        <v>-3.8685999999999998</v>
      </c>
      <c r="K34" s="66">
        <f t="shared" si="11"/>
        <v>41</v>
      </c>
      <c r="L34" s="65">
        <f>VLOOKUP($A34,'Return Data'!$B$7:$R$1700,17,0)</f>
        <v>-0.37490000000000001</v>
      </c>
      <c r="M34" s="66">
        <f t="shared" si="12"/>
        <v>25</v>
      </c>
      <c r="N34" s="65">
        <f>VLOOKUP($A34,'Return Data'!$B$7:$R$1700,14,0)</f>
        <v>2.9451000000000001</v>
      </c>
      <c r="O34" s="66">
        <f t="shared" si="13"/>
        <v>15</v>
      </c>
      <c r="P34" s="65">
        <f>VLOOKUP($A34,'Return Data'!$B$7:$R$1700,15,0)</f>
        <v>4.8446999999999996</v>
      </c>
      <c r="Q34" s="66">
        <f>RANK(P34,P$8:P$71,0)</f>
        <v>23</v>
      </c>
      <c r="R34" s="65">
        <f>VLOOKUP($A34,'Return Data'!$B$7:$R$1700,16,0)</f>
        <v>11.1921</v>
      </c>
      <c r="S34" s="67">
        <f t="shared" si="5"/>
        <v>22</v>
      </c>
    </row>
    <row r="35" spans="1:19" x14ac:dyDescent="0.3">
      <c r="A35" s="63" t="s">
        <v>435</v>
      </c>
      <c r="B35" s="64">
        <f>VLOOKUP($A35,'Return Data'!$B$7:$R$1700,3,0)</f>
        <v>44032</v>
      </c>
      <c r="C35" s="65">
        <f>VLOOKUP($A35,'Return Data'!$B$7:$R$1700,4,0)</f>
        <v>11.645799999999999</v>
      </c>
      <c r="D35" s="65">
        <f>VLOOKUP($A35,'Return Data'!$B$7:$R$1700,10,0)</f>
        <v>14.891999999999999</v>
      </c>
      <c r="E35" s="66">
        <f t="shared" si="0"/>
        <v>31</v>
      </c>
      <c r="F35" s="65">
        <f>VLOOKUP($A35,'Return Data'!$B$7:$R$1700,11,0)</f>
        <v>-9.1286000000000005</v>
      </c>
      <c r="G35" s="66">
        <f t="shared" si="1"/>
        <v>24</v>
      </c>
      <c r="H35" s="65">
        <f>VLOOKUP($A35,'Return Data'!$B$7:$R$1700,12,0)</f>
        <v>-6.3864999999999998</v>
      </c>
      <c r="I35" s="66">
        <f t="shared" si="10"/>
        <v>41</v>
      </c>
      <c r="J35" s="65">
        <f>VLOOKUP($A35,'Return Data'!$B$7:$R$1700,13,0)</f>
        <v>-1.2273000000000001</v>
      </c>
      <c r="K35" s="66">
        <f t="shared" si="11"/>
        <v>27</v>
      </c>
      <c r="L35" s="65">
        <f>VLOOKUP($A35,'Return Data'!$B$7:$R$1700,17,0)</f>
        <v>-0.74950000000000006</v>
      </c>
      <c r="M35" s="66">
        <f t="shared" si="12"/>
        <v>29</v>
      </c>
      <c r="N35" s="65">
        <f>VLOOKUP($A35,'Return Data'!$B$7:$R$1700,14,0)</f>
        <v>-0.77900000000000003</v>
      </c>
      <c r="O35" s="66">
        <f t="shared" si="13"/>
        <v>34</v>
      </c>
      <c r="P35" s="65"/>
      <c r="Q35" s="66"/>
      <c r="R35" s="65">
        <f>VLOOKUP($A35,'Return Data'!$B$7:$R$1700,16,0)</f>
        <v>4.1397000000000004</v>
      </c>
      <c r="S35" s="67">
        <f t="shared" si="5"/>
        <v>47</v>
      </c>
    </row>
    <row r="36" spans="1:19" x14ac:dyDescent="0.3">
      <c r="A36" s="63" t="s">
        <v>191</v>
      </c>
      <c r="B36" s="64">
        <f>VLOOKUP($A36,'Return Data'!$B$7:$R$1700,3,0)</f>
        <v>44032</v>
      </c>
      <c r="C36" s="65">
        <f>VLOOKUP($A36,'Return Data'!$B$7:$R$1700,4,0)</f>
        <v>18.983000000000001</v>
      </c>
      <c r="D36" s="65">
        <f>VLOOKUP($A36,'Return Data'!$B$7:$R$1700,10,0)</f>
        <v>17.563600000000001</v>
      </c>
      <c r="E36" s="66">
        <f t="shared" si="0"/>
        <v>11</v>
      </c>
      <c r="F36" s="65">
        <f>VLOOKUP($A36,'Return Data'!$B$7:$R$1700,11,0)</f>
        <v>-7.6478000000000002</v>
      </c>
      <c r="G36" s="66">
        <f t="shared" si="1"/>
        <v>16</v>
      </c>
      <c r="H36" s="65">
        <f>VLOOKUP($A36,'Return Data'!$B$7:$R$1700,12,0)</f>
        <v>0.41789999999999999</v>
      </c>
      <c r="I36" s="66">
        <f t="shared" si="10"/>
        <v>10</v>
      </c>
      <c r="J36" s="65">
        <f>VLOOKUP($A36,'Return Data'!$B$7:$R$1700,13,0)</f>
        <v>3.0844</v>
      </c>
      <c r="K36" s="66">
        <f t="shared" si="11"/>
        <v>14</v>
      </c>
      <c r="L36" s="65">
        <f>VLOOKUP($A36,'Return Data'!$B$7:$R$1700,17,0)</f>
        <v>6.5434000000000001</v>
      </c>
      <c r="M36" s="66">
        <f t="shared" si="12"/>
        <v>2</v>
      </c>
      <c r="N36" s="65">
        <f>VLOOKUP($A36,'Return Data'!$B$7:$R$1700,14,0)</f>
        <v>7.0228000000000002</v>
      </c>
      <c r="O36" s="66">
        <f t="shared" si="13"/>
        <v>3</v>
      </c>
      <c r="P36" s="65"/>
      <c r="Q36" s="66"/>
      <c r="R36" s="65">
        <f>VLOOKUP($A36,'Return Data'!$B$7:$R$1700,16,0)</f>
        <v>15.0764</v>
      </c>
      <c r="S36" s="67">
        <f t="shared" si="5"/>
        <v>4</v>
      </c>
    </row>
    <row r="37" spans="1:19" x14ac:dyDescent="0.3">
      <c r="A37" s="63" t="s">
        <v>192</v>
      </c>
      <c r="B37" s="64">
        <f>VLOOKUP($A37,'Return Data'!$B$7:$R$1700,3,0)</f>
        <v>44032</v>
      </c>
      <c r="C37" s="65">
        <f>VLOOKUP($A37,'Return Data'!$B$7:$R$1700,4,0)</f>
        <v>17.571400000000001</v>
      </c>
      <c r="D37" s="65">
        <f>VLOOKUP($A37,'Return Data'!$B$7:$R$1700,10,0)</f>
        <v>12.2788</v>
      </c>
      <c r="E37" s="66">
        <f t="shared" si="0"/>
        <v>50</v>
      </c>
      <c r="F37" s="65">
        <f>VLOOKUP($A37,'Return Data'!$B$7:$R$1700,11,0)</f>
        <v>-14.195399999999999</v>
      </c>
      <c r="G37" s="66">
        <f t="shared" si="1"/>
        <v>52</v>
      </c>
      <c r="H37" s="65">
        <f>VLOOKUP($A37,'Return Data'!$B$7:$R$1700,12,0)</f>
        <v>-8.0556000000000001</v>
      </c>
      <c r="I37" s="66">
        <f t="shared" si="10"/>
        <v>46</v>
      </c>
      <c r="J37" s="65">
        <f>VLOOKUP($A37,'Return Data'!$B$7:$R$1700,13,0)</f>
        <v>-0.20219999999999999</v>
      </c>
      <c r="K37" s="66">
        <f t="shared" si="11"/>
        <v>24</v>
      </c>
      <c r="L37" s="65">
        <f>VLOOKUP($A37,'Return Data'!$B$7:$R$1700,17,0)</f>
        <v>-3.3578000000000001</v>
      </c>
      <c r="M37" s="66">
        <f t="shared" si="12"/>
        <v>43</v>
      </c>
      <c r="N37" s="65">
        <f>VLOOKUP($A37,'Return Data'!$B$7:$R$1700,14,0)</f>
        <v>0.91049999999999998</v>
      </c>
      <c r="O37" s="66">
        <f t="shared" si="13"/>
        <v>27</v>
      </c>
      <c r="P37" s="65">
        <f>VLOOKUP($A37,'Return Data'!$B$7:$R$1700,15,0)</f>
        <v>8.4266000000000005</v>
      </c>
      <c r="Q37" s="66">
        <f>RANK(P37,P$8:P$71,0)</f>
        <v>3</v>
      </c>
      <c r="R37" s="65">
        <f>VLOOKUP($A37,'Return Data'!$B$7:$R$1700,16,0)</f>
        <v>10.795299999999999</v>
      </c>
      <c r="S37" s="67">
        <f t="shared" si="5"/>
        <v>25</v>
      </c>
    </row>
    <row r="38" spans="1:19" x14ac:dyDescent="0.3">
      <c r="A38" s="63" t="s">
        <v>193</v>
      </c>
      <c r="B38" s="64">
        <f>VLOOKUP($A38,'Return Data'!$B$7:$R$1700,3,0)</f>
        <v>44032</v>
      </c>
      <c r="C38" s="65">
        <f>VLOOKUP($A38,'Return Data'!$B$7:$R$1700,4,0)</f>
        <v>46.571899999999999</v>
      </c>
      <c r="D38" s="65">
        <f>VLOOKUP($A38,'Return Data'!$B$7:$R$1700,10,0)</f>
        <v>10.8681</v>
      </c>
      <c r="E38" s="66">
        <f t="shared" si="0"/>
        <v>57</v>
      </c>
      <c r="F38" s="65">
        <f>VLOOKUP($A38,'Return Data'!$B$7:$R$1700,11,0)</f>
        <v>-21.796500000000002</v>
      </c>
      <c r="G38" s="66">
        <f t="shared" si="1"/>
        <v>63</v>
      </c>
      <c r="H38" s="65">
        <f>VLOOKUP($A38,'Return Data'!$B$7:$R$1700,12,0)</f>
        <v>-14.741</v>
      </c>
      <c r="I38" s="66">
        <f t="shared" si="10"/>
        <v>63</v>
      </c>
      <c r="J38" s="65">
        <f>VLOOKUP($A38,'Return Data'!$B$7:$R$1700,13,0)</f>
        <v>-15.856999999999999</v>
      </c>
      <c r="K38" s="66">
        <f t="shared" si="11"/>
        <v>59</v>
      </c>
      <c r="L38" s="65">
        <f>VLOOKUP($A38,'Return Data'!$B$7:$R$1700,17,0)</f>
        <v>-8.3567999999999998</v>
      </c>
      <c r="M38" s="66">
        <f t="shared" si="12"/>
        <v>53</v>
      </c>
      <c r="N38" s="65">
        <f>VLOOKUP($A38,'Return Data'!$B$7:$R$1700,14,0)</f>
        <v>-9.1610999999999994</v>
      </c>
      <c r="O38" s="66">
        <f t="shared" si="13"/>
        <v>48</v>
      </c>
      <c r="P38" s="65">
        <f>VLOOKUP($A38,'Return Data'!$B$7:$R$1700,15,0)</f>
        <v>-0.97960000000000003</v>
      </c>
      <c r="Q38" s="66">
        <f>RANK(P38,P$8:P$71,0)</f>
        <v>37</v>
      </c>
      <c r="R38" s="65">
        <f>VLOOKUP($A38,'Return Data'!$B$7:$R$1700,16,0)</f>
        <v>8.7027000000000001</v>
      </c>
      <c r="S38" s="67">
        <f t="shared" si="5"/>
        <v>36</v>
      </c>
    </row>
    <row r="39" spans="1:19" x14ac:dyDescent="0.3">
      <c r="A39" s="63" t="s">
        <v>194</v>
      </c>
      <c r="B39" s="64">
        <f>VLOOKUP($A39,'Return Data'!$B$7:$R$1700,3,0)</f>
        <v>44032</v>
      </c>
      <c r="C39" s="65">
        <f>VLOOKUP($A39,'Return Data'!$B$7:$R$1700,4,0)</f>
        <v>11.1723</v>
      </c>
      <c r="D39" s="65">
        <f>VLOOKUP($A39,'Return Data'!$B$7:$R$1700,10,0)</f>
        <v>22.625599999999999</v>
      </c>
      <c r="E39" s="66">
        <f t="shared" si="0"/>
        <v>4</v>
      </c>
      <c r="F39" s="65">
        <f>VLOOKUP($A39,'Return Data'!$B$7:$R$1700,11,0)</f>
        <v>1.3534999999999999</v>
      </c>
      <c r="G39" s="66">
        <f t="shared" si="1"/>
        <v>2</v>
      </c>
      <c r="H39" s="65">
        <f>VLOOKUP($A39,'Return Data'!$B$7:$R$1700,12,0)</f>
        <v>5.4607000000000001</v>
      </c>
      <c r="I39" s="66">
        <f t="shared" si="10"/>
        <v>4</v>
      </c>
      <c r="J39" s="65"/>
      <c r="K39" s="66"/>
      <c r="L39" s="65"/>
      <c r="M39" s="66"/>
      <c r="N39" s="65"/>
      <c r="O39" s="66"/>
      <c r="P39" s="65"/>
      <c r="Q39" s="66"/>
      <c r="R39" s="65">
        <f>VLOOKUP($A39,'Return Data'!$B$7:$R$1700,16,0)</f>
        <v>11.723000000000001</v>
      </c>
      <c r="S39" s="67">
        <f t="shared" si="5"/>
        <v>20</v>
      </c>
    </row>
    <row r="40" spans="1:19" x14ac:dyDescent="0.3">
      <c r="A40" s="63" t="s">
        <v>195</v>
      </c>
      <c r="B40" s="64">
        <f>VLOOKUP($A40,'Return Data'!$B$7:$R$1700,3,0)</f>
        <v>44032</v>
      </c>
      <c r="C40" s="65">
        <f>VLOOKUP($A40,'Return Data'!$B$7:$R$1700,4,0)</f>
        <v>14.54</v>
      </c>
      <c r="D40" s="65">
        <f>VLOOKUP($A40,'Return Data'!$B$7:$R$1700,10,0)</f>
        <v>15.031599999999999</v>
      </c>
      <c r="E40" s="66">
        <f t="shared" ref="E40:E71" si="14">RANK(D40,D$8:D$71,0)</f>
        <v>29</v>
      </c>
      <c r="F40" s="65">
        <f>VLOOKUP($A40,'Return Data'!$B$7:$R$1700,11,0)</f>
        <v>-8.3805999999999994</v>
      </c>
      <c r="G40" s="66">
        <f t="shared" ref="G40:G71" si="15">RANK(F40,F$8:F$71,0)</f>
        <v>20</v>
      </c>
      <c r="H40" s="65">
        <f>VLOOKUP($A40,'Return Data'!$B$7:$R$1700,12,0)</f>
        <v>-4.4678000000000004</v>
      </c>
      <c r="I40" s="66">
        <f t="shared" si="10"/>
        <v>29</v>
      </c>
      <c r="J40" s="65">
        <f>VLOOKUP($A40,'Return Data'!$B$7:$R$1700,13,0)</f>
        <v>-2.3506</v>
      </c>
      <c r="K40" s="66">
        <f t="shared" ref="K40:K71" si="16">RANK(J40,J$8:J$71,0)</f>
        <v>31</v>
      </c>
      <c r="L40" s="65">
        <f>VLOOKUP($A40,'Return Data'!$B$7:$R$1700,17,0)</f>
        <v>-6.8599999999999994E-2</v>
      </c>
      <c r="M40" s="66">
        <f t="shared" ref="M40:M50" si="17">RANK(L40,L$8:L$71,0)</f>
        <v>21</v>
      </c>
      <c r="N40" s="65">
        <f>VLOOKUP($A40,'Return Data'!$B$7:$R$1700,14,0)</f>
        <v>2.7054</v>
      </c>
      <c r="O40" s="66">
        <f t="shared" ref="O40:O49" si="18">RANK(N40,N$8:N$71,0)</f>
        <v>19</v>
      </c>
      <c r="P40" s="65"/>
      <c r="Q40" s="66"/>
      <c r="R40" s="65">
        <f>VLOOKUP($A40,'Return Data'!$B$7:$R$1700,16,0)</f>
        <v>8.4565999999999999</v>
      </c>
      <c r="S40" s="67">
        <f t="shared" ref="S40:S71" si="19">RANK(R40,R$8:R$71,0)</f>
        <v>37</v>
      </c>
    </row>
    <row r="41" spans="1:19" x14ac:dyDescent="0.3">
      <c r="A41" s="63" t="s">
        <v>196</v>
      </c>
      <c r="B41" s="64">
        <f>VLOOKUP($A41,'Return Data'!$B$7:$R$1700,3,0)</f>
        <v>44032</v>
      </c>
      <c r="C41" s="65">
        <f>VLOOKUP($A41,'Return Data'!$B$7:$R$1700,4,0)</f>
        <v>187.25</v>
      </c>
      <c r="D41" s="65">
        <f>VLOOKUP($A41,'Return Data'!$B$7:$R$1700,10,0)</f>
        <v>16.790400000000002</v>
      </c>
      <c r="E41" s="66">
        <f t="shared" si="14"/>
        <v>16</v>
      </c>
      <c r="F41" s="65">
        <f>VLOOKUP($A41,'Return Data'!$B$7:$R$1700,11,0)</f>
        <v>-8.5290999999999997</v>
      </c>
      <c r="G41" s="66">
        <f t="shared" si="15"/>
        <v>21</v>
      </c>
      <c r="H41" s="65">
        <f>VLOOKUP($A41,'Return Data'!$B$7:$R$1700,12,0)</f>
        <v>-3.2749999999999999</v>
      </c>
      <c r="I41" s="66">
        <f t="shared" si="10"/>
        <v>25</v>
      </c>
      <c r="J41" s="65">
        <f>VLOOKUP($A41,'Return Data'!$B$7:$R$1700,13,0)</f>
        <v>-4.0334000000000003</v>
      </c>
      <c r="K41" s="66">
        <f t="shared" si="16"/>
        <v>42</v>
      </c>
      <c r="L41" s="65">
        <f>VLOOKUP($A41,'Return Data'!$B$7:$R$1700,17,0)</f>
        <v>-2.1448</v>
      </c>
      <c r="M41" s="66">
        <f t="shared" si="17"/>
        <v>39</v>
      </c>
      <c r="N41" s="65">
        <f>VLOOKUP($A41,'Return Data'!$B$7:$R$1700,14,0)</f>
        <v>-1.3919999999999999</v>
      </c>
      <c r="O41" s="66">
        <f t="shared" si="18"/>
        <v>40</v>
      </c>
      <c r="P41" s="65">
        <f>VLOOKUP($A41,'Return Data'!$B$7:$R$1700,15,0)</f>
        <v>3.1494</v>
      </c>
      <c r="Q41" s="66">
        <f t="shared" ref="Q41:Q47" si="20">RANK(P41,P$8:P$71,0)</f>
        <v>33</v>
      </c>
      <c r="R41" s="65">
        <f>VLOOKUP($A41,'Return Data'!$B$7:$R$1700,16,0)</f>
        <v>8.3956999999999997</v>
      </c>
      <c r="S41" s="67">
        <f t="shared" si="19"/>
        <v>38</v>
      </c>
    </row>
    <row r="42" spans="1:19" x14ac:dyDescent="0.3">
      <c r="A42" s="63" t="s">
        <v>197</v>
      </c>
      <c r="B42" s="64">
        <f>VLOOKUP($A42,'Return Data'!$B$7:$R$1700,3,0)</f>
        <v>44032</v>
      </c>
      <c r="C42" s="65">
        <f>VLOOKUP($A42,'Return Data'!$B$7:$R$1700,4,0)</f>
        <v>200.96</v>
      </c>
      <c r="D42" s="65">
        <f>VLOOKUP($A42,'Return Data'!$B$7:$R$1700,10,0)</f>
        <v>16.6676</v>
      </c>
      <c r="E42" s="66">
        <f t="shared" si="14"/>
        <v>17</v>
      </c>
      <c r="F42" s="65">
        <f>VLOOKUP($A42,'Return Data'!$B$7:$R$1700,11,0)</f>
        <v>-7.9980000000000002</v>
      </c>
      <c r="G42" s="66">
        <f t="shared" si="15"/>
        <v>18</v>
      </c>
      <c r="H42" s="65">
        <f>VLOOKUP($A42,'Return Data'!$B$7:$R$1700,12,0)</f>
        <v>-2.7816999999999998</v>
      </c>
      <c r="I42" s="66">
        <f t="shared" si="10"/>
        <v>23</v>
      </c>
      <c r="J42" s="65">
        <f>VLOOKUP($A42,'Return Data'!$B$7:$R$1700,13,0)</f>
        <v>-3.2544</v>
      </c>
      <c r="K42" s="66">
        <f t="shared" si="16"/>
        <v>36</v>
      </c>
      <c r="L42" s="65">
        <f>VLOOKUP($A42,'Return Data'!$B$7:$R$1700,17,0)</f>
        <v>-1.5246999999999999</v>
      </c>
      <c r="M42" s="66">
        <f t="shared" si="17"/>
        <v>36</v>
      </c>
      <c r="N42" s="65">
        <f>VLOOKUP($A42,'Return Data'!$B$7:$R$1700,14,0)</f>
        <v>0.1163</v>
      </c>
      <c r="O42" s="66">
        <f t="shared" si="18"/>
        <v>29</v>
      </c>
      <c r="P42" s="65">
        <f>VLOOKUP($A42,'Return Data'!$B$7:$R$1700,15,0)</f>
        <v>6.3160999999999996</v>
      </c>
      <c r="Q42" s="66">
        <f t="shared" si="20"/>
        <v>16</v>
      </c>
      <c r="R42" s="65">
        <f>VLOOKUP($A42,'Return Data'!$B$7:$R$1700,16,0)</f>
        <v>11.9459</v>
      </c>
      <c r="S42" s="67">
        <f t="shared" si="19"/>
        <v>17</v>
      </c>
    </row>
    <row r="43" spans="1:19" x14ac:dyDescent="0.3">
      <c r="A43" s="63" t="s">
        <v>198</v>
      </c>
      <c r="B43" s="64">
        <f>VLOOKUP($A43,'Return Data'!$B$7:$R$1700,3,0)</f>
        <v>44032</v>
      </c>
      <c r="C43" s="65">
        <f>VLOOKUP($A43,'Return Data'!$B$7:$R$1700,4,0)</f>
        <v>100.2389</v>
      </c>
      <c r="D43" s="65">
        <f>VLOOKUP($A43,'Return Data'!$B$7:$R$1700,10,0)</f>
        <v>24.715299999999999</v>
      </c>
      <c r="E43" s="66">
        <f t="shared" si="14"/>
        <v>1</v>
      </c>
      <c r="F43" s="65">
        <f>VLOOKUP($A43,'Return Data'!$B$7:$R$1700,11,0)</f>
        <v>2.1735000000000002</v>
      </c>
      <c r="G43" s="66">
        <f t="shared" si="15"/>
        <v>1</v>
      </c>
      <c r="H43" s="65">
        <f>VLOOKUP($A43,'Return Data'!$B$7:$R$1700,12,0)</f>
        <v>5.7214999999999998</v>
      </c>
      <c r="I43" s="66">
        <f t="shared" si="10"/>
        <v>2</v>
      </c>
      <c r="J43" s="65">
        <f>VLOOKUP($A43,'Return Data'!$B$7:$R$1700,13,0)</f>
        <v>6.0556000000000001</v>
      </c>
      <c r="K43" s="66">
        <f t="shared" si="16"/>
        <v>8</v>
      </c>
      <c r="L43" s="65">
        <f>VLOOKUP($A43,'Return Data'!$B$7:$R$1700,17,0)</f>
        <v>5.1109999999999998</v>
      </c>
      <c r="M43" s="66">
        <f t="shared" si="17"/>
        <v>4</v>
      </c>
      <c r="N43" s="65">
        <f>VLOOKUP($A43,'Return Data'!$B$7:$R$1700,14,0)</f>
        <v>4.5890000000000004</v>
      </c>
      <c r="O43" s="66">
        <f t="shared" si="18"/>
        <v>8</v>
      </c>
      <c r="P43" s="65">
        <f>VLOOKUP($A43,'Return Data'!$B$7:$R$1700,15,0)</f>
        <v>11.027100000000001</v>
      </c>
      <c r="Q43" s="66">
        <f t="shared" si="20"/>
        <v>1</v>
      </c>
      <c r="R43" s="65">
        <f>VLOOKUP($A43,'Return Data'!$B$7:$R$1700,16,0)</f>
        <v>13.2845</v>
      </c>
      <c r="S43" s="67">
        <f t="shared" si="19"/>
        <v>11</v>
      </c>
    </row>
    <row r="44" spans="1:19" x14ac:dyDescent="0.3">
      <c r="A44" s="63" t="s">
        <v>199</v>
      </c>
      <c r="B44" s="64">
        <f>VLOOKUP($A44,'Return Data'!$B$7:$R$1700,3,0)</f>
        <v>44032</v>
      </c>
      <c r="C44" s="65">
        <f>VLOOKUP($A44,'Return Data'!$B$7:$R$1700,4,0)</f>
        <v>46.88</v>
      </c>
      <c r="D44" s="65">
        <f>VLOOKUP($A44,'Return Data'!$B$7:$R$1700,10,0)</f>
        <v>15.3827</v>
      </c>
      <c r="E44" s="66">
        <f t="shared" si="14"/>
        <v>26</v>
      </c>
      <c r="F44" s="65">
        <f>VLOOKUP($A44,'Return Data'!$B$7:$R$1700,11,0)</f>
        <v>-12.308299999999999</v>
      </c>
      <c r="G44" s="66">
        <f t="shared" si="15"/>
        <v>46</v>
      </c>
      <c r="H44" s="65">
        <f>VLOOKUP($A44,'Return Data'!$B$7:$R$1700,12,0)</f>
        <v>-9.1472999999999995</v>
      </c>
      <c r="I44" s="66">
        <f t="shared" si="10"/>
        <v>49</v>
      </c>
      <c r="J44" s="65">
        <f>VLOOKUP($A44,'Return Data'!$B$7:$R$1700,13,0)</f>
        <v>-12.2919</v>
      </c>
      <c r="K44" s="66">
        <f t="shared" si="16"/>
        <v>55</v>
      </c>
      <c r="L44" s="65">
        <f>VLOOKUP($A44,'Return Data'!$B$7:$R$1700,17,0)</f>
        <v>-5.2529000000000003</v>
      </c>
      <c r="M44" s="66">
        <f t="shared" si="17"/>
        <v>51</v>
      </c>
      <c r="N44" s="65">
        <f>VLOOKUP($A44,'Return Data'!$B$7:$R$1700,14,0)</f>
        <v>-2.4016000000000002</v>
      </c>
      <c r="O44" s="66">
        <f t="shared" si="18"/>
        <v>43</v>
      </c>
      <c r="P44" s="65">
        <f>VLOOKUP($A44,'Return Data'!$B$7:$R$1700,15,0)</f>
        <v>3.8195000000000001</v>
      </c>
      <c r="Q44" s="66">
        <f t="shared" si="20"/>
        <v>28</v>
      </c>
      <c r="R44" s="65">
        <f>VLOOKUP($A44,'Return Data'!$B$7:$R$1700,16,0)</f>
        <v>14.2719</v>
      </c>
      <c r="S44" s="67">
        <f t="shared" si="19"/>
        <v>6</v>
      </c>
    </row>
    <row r="45" spans="1:19" x14ac:dyDescent="0.3">
      <c r="A45" s="63" t="s">
        <v>370</v>
      </c>
      <c r="B45" s="64">
        <f>VLOOKUP($A45,'Return Data'!$B$7:$R$1700,3,0)</f>
        <v>44032</v>
      </c>
      <c r="C45" s="65">
        <f>VLOOKUP($A45,'Return Data'!$B$7:$R$1700,4,0)</f>
        <v>141.0273</v>
      </c>
      <c r="D45" s="65">
        <f>VLOOKUP($A45,'Return Data'!$B$7:$R$1700,10,0)</f>
        <v>16.396899999999999</v>
      </c>
      <c r="E45" s="66">
        <f t="shared" si="14"/>
        <v>20</v>
      </c>
      <c r="F45" s="65">
        <f>VLOOKUP($A45,'Return Data'!$B$7:$R$1700,11,0)</f>
        <v>-8.6050000000000004</v>
      </c>
      <c r="G45" s="66">
        <f t="shared" si="15"/>
        <v>22</v>
      </c>
      <c r="H45" s="65">
        <f>VLOOKUP($A45,'Return Data'!$B$7:$R$1700,12,0)</f>
        <v>-3.0869</v>
      </c>
      <c r="I45" s="66">
        <f t="shared" si="10"/>
        <v>24</v>
      </c>
      <c r="J45" s="65">
        <f>VLOOKUP($A45,'Return Data'!$B$7:$R$1700,13,0)</f>
        <v>-2.4521000000000002</v>
      </c>
      <c r="K45" s="66">
        <f t="shared" si="16"/>
        <v>32</v>
      </c>
      <c r="L45" s="65">
        <f>VLOOKUP($A45,'Return Data'!$B$7:$R$1700,17,0)</f>
        <v>0.92059999999999997</v>
      </c>
      <c r="M45" s="66">
        <f t="shared" si="17"/>
        <v>18</v>
      </c>
      <c r="N45" s="65">
        <f>VLOOKUP($A45,'Return Data'!$B$7:$R$1700,14,0)</f>
        <v>3.85E-2</v>
      </c>
      <c r="O45" s="66">
        <f t="shared" si="18"/>
        <v>30</v>
      </c>
      <c r="P45" s="65">
        <f>VLOOKUP($A45,'Return Data'!$B$7:$R$1700,15,0)</f>
        <v>3.2065999999999999</v>
      </c>
      <c r="Q45" s="66">
        <f t="shared" si="20"/>
        <v>32</v>
      </c>
      <c r="R45" s="65">
        <f>VLOOKUP($A45,'Return Data'!$B$7:$R$1700,16,0)</f>
        <v>10.233499999999999</v>
      </c>
      <c r="S45" s="67">
        <f t="shared" si="19"/>
        <v>29</v>
      </c>
    </row>
    <row r="46" spans="1:19" x14ac:dyDescent="0.3">
      <c r="A46" s="63" t="s">
        <v>201</v>
      </c>
      <c r="B46" s="64">
        <f>VLOOKUP($A46,'Return Data'!$B$7:$R$1700,3,0)</f>
        <v>44032</v>
      </c>
      <c r="C46" s="65">
        <f>VLOOKUP($A46,'Return Data'!$B$7:$R$1700,4,0)</f>
        <v>12.871499999999999</v>
      </c>
      <c r="D46" s="65">
        <f>VLOOKUP($A46,'Return Data'!$B$7:$R$1700,10,0)</f>
        <v>17.700600000000001</v>
      </c>
      <c r="E46" s="66">
        <f t="shared" si="14"/>
        <v>10</v>
      </c>
      <c r="F46" s="65">
        <f>VLOOKUP($A46,'Return Data'!$B$7:$R$1700,11,0)</f>
        <v>-12.2699</v>
      </c>
      <c r="G46" s="66">
        <f t="shared" si="15"/>
        <v>45</v>
      </c>
      <c r="H46" s="65">
        <f>VLOOKUP($A46,'Return Data'!$B$7:$R$1700,12,0)</f>
        <v>-5.5801999999999996</v>
      </c>
      <c r="I46" s="66">
        <f t="shared" si="10"/>
        <v>34</v>
      </c>
      <c r="J46" s="65">
        <f>VLOOKUP($A46,'Return Data'!$B$7:$R$1700,13,0)</f>
        <v>-5.5788000000000002</v>
      </c>
      <c r="K46" s="66">
        <f t="shared" si="16"/>
        <v>46</v>
      </c>
      <c r="L46" s="65">
        <f>VLOOKUP($A46,'Return Data'!$B$7:$R$1700,17,0)</f>
        <v>-0.13900000000000001</v>
      </c>
      <c r="M46" s="66">
        <f t="shared" si="17"/>
        <v>22</v>
      </c>
      <c r="N46" s="65">
        <f>VLOOKUP($A46,'Return Data'!$B$7:$R$1700,14,0)</f>
        <v>-2.0695999999999999</v>
      </c>
      <c r="O46" s="66">
        <f t="shared" si="18"/>
        <v>42</v>
      </c>
      <c r="P46" s="65">
        <f>VLOOKUP($A46,'Return Data'!$B$7:$R$1700,15,0)</f>
        <v>4.0138999999999996</v>
      </c>
      <c r="Q46" s="66">
        <f t="shared" si="20"/>
        <v>27</v>
      </c>
      <c r="R46" s="65">
        <f>VLOOKUP($A46,'Return Data'!$B$7:$R$1700,16,0)</f>
        <v>4.8208000000000002</v>
      </c>
      <c r="S46" s="67">
        <f t="shared" si="19"/>
        <v>46</v>
      </c>
    </row>
    <row r="47" spans="1:19" x14ac:dyDescent="0.3">
      <c r="A47" s="63" t="s">
        <v>202</v>
      </c>
      <c r="B47" s="64">
        <f>VLOOKUP($A47,'Return Data'!$B$7:$R$1700,3,0)</f>
        <v>44032</v>
      </c>
      <c r="C47" s="65">
        <f>VLOOKUP($A47,'Return Data'!$B$7:$R$1700,4,0)</f>
        <v>13.7479</v>
      </c>
      <c r="D47" s="65">
        <f>VLOOKUP($A47,'Return Data'!$B$7:$R$1700,10,0)</f>
        <v>17.0672</v>
      </c>
      <c r="E47" s="66">
        <f t="shared" si="14"/>
        <v>15</v>
      </c>
      <c r="F47" s="65">
        <f>VLOOKUP($A47,'Return Data'!$B$7:$R$1700,11,0)</f>
        <v>-9.4591999999999992</v>
      </c>
      <c r="G47" s="66">
        <f t="shared" si="15"/>
        <v>27</v>
      </c>
      <c r="H47" s="65">
        <f>VLOOKUP($A47,'Return Data'!$B$7:$R$1700,12,0)</f>
        <v>-2.6291000000000002</v>
      </c>
      <c r="I47" s="66">
        <f t="shared" si="10"/>
        <v>22</v>
      </c>
      <c r="J47" s="65">
        <f>VLOOKUP($A47,'Return Data'!$B$7:$R$1700,13,0)</f>
        <v>-2.9802</v>
      </c>
      <c r="K47" s="66">
        <f t="shared" si="16"/>
        <v>34</v>
      </c>
      <c r="L47" s="65">
        <f>VLOOKUP($A47,'Return Data'!$B$7:$R$1700,17,0)</f>
        <v>2.5445000000000002</v>
      </c>
      <c r="M47" s="66">
        <f t="shared" si="17"/>
        <v>10</v>
      </c>
      <c r="N47" s="65">
        <f>VLOOKUP($A47,'Return Data'!$B$7:$R$1700,14,0)</f>
        <v>-0.54320000000000002</v>
      </c>
      <c r="O47" s="66">
        <f t="shared" si="18"/>
        <v>33</v>
      </c>
      <c r="P47" s="65">
        <f>VLOOKUP($A47,'Return Data'!$B$7:$R$1700,15,0)</f>
        <v>6.0170000000000003</v>
      </c>
      <c r="Q47" s="66">
        <f t="shared" si="20"/>
        <v>17</v>
      </c>
      <c r="R47" s="65">
        <f>VLOOKUP($A47,'Return Data'!$B$7:$R$1700,16,0)</f>
        <v>6.1329000000000002</v>
      </c>
      <c r="S47" s="67">
        <f t="shared" si="19"/>
        <v>44</v>
      </c>
    </row>
    <row r="48" spans="1:19" x14ac:dyDescent="0.3">
      <c r="A48" s="63" t="s">
        <v>203</v>
      </c>
      <c r="B48" s="64">
        <f>VLOOKUP($A48,'Return Data'!$B$7:$R$1700,3,0)</f>
        <v>44032</v>
      </c>
      <c r="C48" s="65">
        <f>VLOOKUP($A48,'Return Data'!$B$7:$R$1700,4,0)</f>
        <v>13.4831</v>
      </c>
      <c r="D48" s="65">
        <f>VLOOKUP($A48,'Return Data'!$B$7:$R$1700,10,0)</f>
        <v>16.1035</v>
      </c>
      <c r="E48" s="66">
        <f t="shared" si="14"/>
        <v>21</v>
      </c>
      <c r="F48" s="65">
        <f>VLOOKUP($A48,'Return Data'!$B$7:$R$1700,11,0)</f>
        <v>-10.4476</v>
      </c>
      <c r="G48" s="66">
        <f t="shared" si="15"/>
        <v>32</v>
      </c>
      <c r="H48" s="65">
        <f>VLOOKUP($A48,'Return Data'!$B$7:$R$1700,12,0)</f>
        <v>-3.4729000000000001</v>
      </c>
      <c r="I48" s="66">
        <f t="shared" si="10"/>
        <v>27</v>
      </c>
      <c r="J48" s="65">
        <f>VLOOKUP($A48,'Return Data'!$B$7:$R$1700,13,0)</f>
        <v>-4.0682999999999998</v>
      </c>
      <c r="K48" s="66">
        <f t="shared" si="16"/>
        <v>43</v>
      </c>
      <c r="L48" s="65">
        <f>VLOOKUP($A48,'Return Data'!$B$7:$R$1700,17,0)</f>
        <v>3.1492</v>
      </c>
      <c r="M48" s="66">
        <f t="shared" si="17"/>
        <v>9</v>
      </c>
      <c r="N48" s="65">
        <f>VLOOKUP($A48,'Return Data'!$B$7:$R$1700,14,0)</f>
        <v>-1.0474000000000001</v>
      </c>
      <c r="O48" s="66">
        <f t="shared" si="18"/>
        <v>36</v>
      </c>
      <c r="P48" s="65"/>
      <c r="Q48" s="66"/>
      <c r="R48" s="65">
        <f>VLOOKUP($A48,'Return Data'!$B$7:$R$1700,16,0)</f>
        <v>7.1853999999999996</v>
      </c>
      <c r="S48" s="67">
        <f t="shared" si="19"/>
        <v>41</v>
      </c>
    </row>
    <row r="49" spans="1:19" x14ac:dyDescent="0.3">
      <c r="A49" s="63" t="s">
        <v>204</v>
      </c>
      <c r="B49" s="64">
        <f>VLOOKUP($A49,'Return Data'!$B$7:$R$1700,3,0)</f>
        <v>44032</v>
      </c>
      <c r="C49" s="65">
        <f>VLOOKUP($A49,'Return Data'!$B$7:$R$1700,4,0)</f>
        <v>13.671900000000001</v>
      </c>
      <c r="D49" s="65">
        <f>VLOOKUP($A49,'Return Data'!$B$7:$R$1700,10,0)</f>
        <v>11.4718</v>
      </c>
      <c r="E49" s="66">
        <f t="shared" si="14"/>
        <v>55</v>
      </c>
      <c r="F49" s="65">
        <f>VLOOKUP($A49,'Return Data'!$B$7:$R$1700,11,0)</f>
        <v>-8.8504000000000005</v>
      </c>
      <c r="G49" s="66">
        <f t="shared" si="15"/>
        <v>23</v>
      </c>
      <c r="H49" s="65">
        <f>VLOOKUP($A49,'Return Data'!$B$7:$R$1700,12,0)</f>
        <v>-1.3258000000000001</v>
      </c>
      <c r="I49" s="66">
        <f t="shared" si="10"/>
        <v>16</v>
      </c>
      <c r="J49" s="65">
        <f>VLOOKUP($A49,'Return Data'!$B$7:$R$1700,13,0)</f>
        <v>6.7358000000000002</v>
      </c>
      <c r="K49" s="66">
        <f t="shared" si="16"/>
        <v>7</v>
      </c>
      <c r="L49" s="65">
        <f>VLOOKUP($A49,'Return Data'!$B$7:$R$1700,17,0)</f>
        <v>4.4919000000000002</v>
      </c>
      <c r="M49" s="66">
        <f t="shared" si="17"/>
        <v>6</v>
      </c>
      <c r="N49" s="65">
        <f>VLOOKUP($A49,'Return Data'!$B$7:$R$1700,14,0)</f>
        <v>5.9016000000000002</v>
      </c>
      <c r="O49" s="66">
        <f t="shared" si="18"/>
        <v>7</v>
      </c>
      <c r="P49" s="65"/>
      <c r="Q49" s="66"/>
      <c r="R49" s="65">
        <f>VLOOKUP($A49,'Return Data'!$B$7:$R$1700,16,0)</f>
        <v>9.9196000000000009</v>
      </c>
      <c r="S49" s="67">
        <f t="shared" si="19"/>
        <v>31</v>
      </c>
    </row>
    <row r="50" spans="1:19" x14ac:dyDescent="0.3">
      <c r="A50" s="63" t="s">
        <v>205</v>
      </c>
      <c r="B50" s="64">
        <f>VLOOKUP($A50,'Return Data'!$B$7:$R$1700,3,0)</f>
        <v>44032</v>
      </c>
      <c r="C50" s="65">
        <f>VLOOKUP($A50,'Return Data'!$B$7:$R$1700,4,0)</f>
        <v>9.8497000000000003</v>
      </c>
      <c r="D50" s="65">
        <f>VLOOKUP($A50,'Return Data'!$B$7:$R$1700,10,0)</f>
        <v>9.9087999999999994</v>
      </c>
      <c r="E50" s="66">
        <f t="shared" si="14"/>
        <v>62</v>
      </c>
      <c r="F50" s="65">
        <f>VLOOKUP($A50,'Return Data'!$B$7:$R$1700,11,0)</f>
        <v>-11.299899999999999</v>
      </c>
      <c r="G50" s="66">
        <f t="shared" si="15"/>
        <v>36</v>
      </c>
      <c r="H50" s="65">
        <f>VLOOKUP($A50,'Return Data'!$B$7:$R$1700,12,0)</f>
        <v>-6.5359999999999996</v>
      </c>
      <c r="I50" s="66">
        <f t="shared" si="10"/>
        <v>42</v>
      </c>
      <c r="J50" s="65">
        <f>VLOOKUP($A50,'Return Data'!$B$7:$R$1700,13,0)</f>
        <v>-2.6671</v>
      </c>
      <c r="K50" s="66">
        <f t="shared" si="16"/>
        <v>33</v>
      </c>
      <c r="L50" s="65">
        <f>VLOOKUP($A50,'Return Data'!$B$7:$R$1700,17,0)</f>
        <v>0.97</v>
      </c>
      <c r="M50" s="66">
        <f t="shared" si="17"/>
        <v>17</v>
      </c>
      <c r="N50" s="65"/>
      <c r="O50" s="66"/>
      <c r="P50" s="65"/>
      <c r="Q50" s="66"/>
      <c r="R50" s="65">
        <f>VLOOKUP($A50,'Return Data'!$B$7:$R$1700,16,0)</f>
        <v>-0.65129999999999999</v>
      </c>
      <c r="S50" s="67">
        <f t="shared" si="19"/>
        <v>50</v>
      </c>
    </row>
    <row r="51" spans="1:19" x14ac:dyDescent="0.3">
      <c r="A51" s="63" t="s">
        <v>206</v>
      </c>
      <c r="B51" s="64">
        <f>VLOOKUP($A51,'Return Data'!$B$7:$R$1700,3,0)</f>
        <v>44032</v>
      </c>
      <c r="C51" s="65">
        <f>VLOOKUP($A51,'Return Data'!$B$7:$R$1700,4,0)</f>
        <v>10.2271</v>
      </c>
      <c r="D51" s="65">
        <f>VLOOKUP($A51,'Return Data'!$B$7:$R$1700,10,0)</f>
        <v>12.188499999999999</v>
      </c>
      <c r="E51" s="66">
        <f t="shared" si="14"/>
        <v>51</v>
      </c>
      <c r="F51" s="65">
        <f>VLOOKUP($A51,'Return Data'!$B$7:$R$1700,11,0)</f>
        <v>-11.795</v>
      </c>
      <c r="G51" s="66">
        <f t="shared" si="15"/>
        <v>40</v>
      </c>
      <c r="H51" s="65">
        <f>VLOOKUP($A51,'Return Data'!$B$7:$R$1700,12,0)</f>
        <v>-5.0945999999999998</v>
      </c>
      <c r="I51" s="66">
        <f t="shared" si="10"/>
        <v>31</v>
      </c>
      <c r="J51" s="65">
        <f>VLOOKUP($A51,'Return Data'!$B$7:$R$1700,13,0)</f>
        <v>-2.2238000000000002</v>
      </c>
      <c r="K51" s="66">
        <f t="shared" si="16"/>
        <v>30</v>
      </c>
      <c r="L51" s="65"/>
      <c r="M51" s="66"/>
      <c r="N51" s="65"/>
      <c r="O51" s="66"/>
      <c r="P51" s="65"/>
      <c r="Q51" s="66"/>
      <c r="R51" s="65">
        <f>VLOOKUP($A51,'Return Data'!$B$7:$R$1700,16,0)</f>
        <v>1.1229</v>
      </c>
      <c r="S51" s="67">
        <f t="shared" si="19"/>
        <v>49</v>
      </c>
    </row>
    <row r="52" spans="1:19" x14ac:dyDescent="0.3">
      <c r="A52" s="63" t="s">
        <v>207</v>
      </c>
      <c r="B52" s="64">
        <f>VLOOKUP($A52,'Return Data'!$B$7:$R$1700,3,0)</f>
        <v>44032</v>
      </c>
      <c r="C52" s="65">
        <f>VLOOKUP($A52,'Return Data'!$B$7:$R$1700,4,0)</f>
        <v>29.038599999999999</v>
      </c>
      <c r="D52" s="65">
        <f>VLOOKUP($A52,'Return Data'!$B$7:$R$1700,10,0)</f>
        <v>11.714</v>
      </c>
      <c r="E52" s="66">
        <f t="shared" si="14"/>
        <v>53</v>
      </c>
      <c r="F52" s="65">
        <f>VLOOKUP($A52,'Return Data'!$B$7:$R$1700,11,0)</f>
        <v>-2.8683000000000001</v>
      </c>
      <c r="G52" s="66">
        <f t="shared" si="15"/>
        <v>6</v>
      </c>
      <c r="H52" s="65">
        <f>VLOOKUP($A52,'Return Data'!$B$7:$R$1700,12,0)</f>
        <v>5.7328999999999999</v>
      </c>
      <c r="I52" s="66">
        <f t="shared" si="10"/>
        <v>1</v>
      </c>
      <c r="J52" s="65">
        <f>VLOOKUP($A52,'Return Data'!$B$7:$R$1700,13,0)</f>
        <v>14.3423</v>
      </c>
      <c r="K52" s="66">
        <f t="shared" si="16"/>
        <v>1</v>
      </c>
      <c r="L52" s="65">
        <f>VLOOKUP($A52,'Return Data'!$B$7:$R$1700,17,0)</f>
        <v>13.764799999999999</v>
      </c>
      <c r="M52" s="66">
        <f>RANK(L52,L$8:L$71,0)</f>
        <v>1</v>
      </c>
      <c r="N52" s="65">
        <f>VLOOKUP($A52,'Return Data'!$B$7:$R$1700,14,0)</f>
        <v>10.085800000000001</v>
      </c>
      <c r="O52" s="66">
        <f>RANK(N52,N$8:N$71,0)</f>
        <v>1</v>
      </c>
      <c r="P52" s="65">
        <f>VLOOKUP($A52,'Return Data'!$B$7:$R$1700,15,0)</f>
        <v>10.819100000000001</v>
      </c>
      <c r="Q52" s="66">
        <f>RANK(P52,P$8:P$71,0)</f>
        <v>2</v>
      </c>
      <c r="R52" s="65">
        <f>VLOOKUP($A52,'Return Data'!$B$7:$R$1700,16,0)</f>
        <v>18.380700000000001</v>
      </c>
      <c r="S52" s="67">
        <f t="shared" si="19"/>
        <v>1</v>
      </c>
    </row>
    <row r="53" spans="1:19" x14ac:dyDescent="0.3">
      <c r="A53" s="63" t="s">
        <v>208</v>
      </c>
      <c r="B53" s="64">
        <f>VLOOKUP($A53,'Return Data'!$B$7:$R$1700,3,0)</f>
        <v>44032</v>
      </c>
      <c r="C53" s="65">
        <f>VLOOKUP($A53,'Return Data'!$B$7:$R$1700,4,0)</f>
        <v>11.149100000000001</v>
      </c>
      <c r="D53" s="65">
        <f>VLOOKUP($A53,'Return Data'!$B$7:$R$1700,10,0)</f>
        <v>14.7334</v>
      </c>
      <c r="E53" s="66">
        <f t="shared" si="14"/>
        <v>33</v>
      </c>
      <c r="F53" s="65">
        <f>VLOOKUP($A53,'Return Data'!$B$7:$R$1700,11,0)</f>
        <v>-3.2271999999999998</v>
      </c>
      <c r="G53" s="66">
        <f t="shared" si="15"/>
        <v>8</v>
      </c>
      <c r="H53" s="65">
        <f>VLOOKUP($A53,'Return Data'!$B$7:$R$1700,12,0)</f>
        <v>1.6678999999999999</v>
      </c>
      <c r="I53" s="66">
        <f t="shared" si="10"/>
        <v>9</v>
      </c>
      <c r="J53" s="65">
        <f>VLOOKUP($A53,'Return Data'!$B$7:$R$1700,13,0)</f>
        <v>7.8155999999999999</v>
      </c>
      <c r="K53" s="66">
        <f t="shared" si="16"/>
        <v>5</v>
      </c>
      <c r="L53" s="65"/>
      <c r="M53" s="66"/>
      <c r="N53" s="65"/>
      <c r="O53" s="66"/>
      <c r="P53" s="65"/>
      <c r="Q53" s="66"/>
      <c r="R53" s="65">
        <f>VLOOKUP($A53,'Return Data'!$B$7:$R$1700,16,0)</f>
        <v>7.6001000000000003</v>
      </c>
      <c r="S53" s="67">
        <f t="shared" si="19"/>
        <v>40</v>
      </c>
    </row>
    <row r="54" spans="1:19" x14ac:dyDescent="0.3">
      <c r="A54" s="63" t="s">
        <v>209</v>
      </c>
      <c r="B54" s="64">
        <f>VLOOKUP($A54,'Return Data'!$B$7:$R$1700,3,0)</f>
        <v>44032</v>
      </c>
      <c r="C54" s="65">
        <f>VLOOKUP($A54,'Return Data'!$B$7:$R$1700,4,0)</f>
        <v>91.825100000000006</v>
      </c>
      <c r="D54" s="65">
        <f>VLOOKUP($A54,'Return Data'!$B$7:$R$1700,10,0)</f>
        <v>14.7761</v>
      </c>
      <c r="E54" s="66">
        <f t="shared" si="14"/>
        <v>32</v>
      </c>
      <c r="F54" s="65">
        <f>VLOOKUP($A54,'Return Data'!$B$7:$R$1700,11,0)</f>
        <v>-14.8171</v>
      </c>
      <c r="G54" s="66">
        <f t="shared" si="15"/>
        <v>53</v>
      </c>
      <c r="H54" s="65">
        <f>VLOOKUP($A54,'Return Data'!$B$7:$R$1700,12,0)</f>
        <v>-10.851800000000001</v>
      </c>
      <c r="I54" s="66">
        <f t="shared" si="10"/>
        <v>53</v>
      </c>
      <c r="J54" s="65">
        <f>VLOOKUP($A54,'Return Data'!$B$7:$R$1700,13,0)</f>
        <v>-7.7973999999999997</v>
      </c>
      <c r="K54" s="66">
        <f t="shared" si="16"/>
        <v>49</v>
      </c>
      <c r="L54" s="65">
        <f>VLOOKUP($A54,'Return Data'!$B$7:$R$1700,17,0)</f>
        <v>-5.4570999999999996</v>
      </c>
      <c r="M54" s="66">
        <f t="shared" ref="M54:M61" si="21">RANK(L54,L$8:L$71,0)</f>
        <v>52</v>
      </c>
      <c r="N54" s="65">
        <f>VLOOKUP($A54,'Return Data'!$B$7:$R$1700,14,0)</f>
        <v>-3.0061</v>
      </c>
      <c r="O54" s="66">
        <f>RANK(N54,N$8:N$71,0)</f>
        <v>44</v>
      </c>
      <c r="P54" s="65">
        <f>VLOOKUP($A54,'Return Data'!$B$7:$R$1700,15,0)</f>
        <v>3.2808000000000002</v>
      </c>
      <c r="Q54" s="66">
        <f>RANK(P54,P$8:P$71,0)</f>
        <v>31</v>
      </c>
      <c r="R54" s="65">
        <f>VLOOKUP($A54,'Return Data'!$B$7:$R$1700,16,0)</f>
        <v>8.7632999999999992</v>
      </c>
      <c r="S54" s="67">
        <f t="shared" si="19"/>
        <v>34</v>
      </c>
    </row>
    <row r="55" spans="1:19" x14ac:dyDescent="0.3">
      <c r="A55" s="63" t="s">
        <v>210</v>
      </c>
      <c r="B55" s="64">
        <f>VLOOKUP($A55,'Return Data'!$B$7:$R$1700,3,0)</f>
        <v>44032</v>
      </c>
      <c r="C55" s="65">
        <f>VLOOKUP($A55,'Return Data'!$B$7:$R$1700,4,0)</f>
        <v>7.9851999999999999</v>
      </c>
      <c r="D55" s="65">
        <f>VLOOKUP($A55,'Return Data'!$B$7:$R$1700,10,0)</f>
        <v>10.6167</v>
      </c>
      <c r="E55" s="66">
        <f t="shared" si="14"/>
        <v>60</v>
      </c>
      <c r="F55" s="65">
        <f>VLOOKUP($A55,'Return Data'!$B$7:$R$1700,11,0)</f>
        <v>-20.616399999999999</v>
      </c>
      <c r="G55" s="66">
        <f t="shared" si="15"/>
        <v>60</v>
      </c>
      <c r="H55" s="65">
        <f>VLOOKUP($A55,'Return Data'!$B$7:$R$1700,12,0)</f>
        <v>-13.433</v>
      </c>
      <c r="I55" s="66">
        <f t="shared" si="10"/>
        <v>58</v>
      </c>
      <c r="J55" s="65">
        <f>VLOOKUP($A55,'Return Data'!$B$7:$R$1700,13,0)</f>
        <v>-16.351199999999999</v>
      </c>
      <c r="K55" s="66">
        <f t="shared" si="16"/>
        <v>62</v>
      </c>
      <c r="L55" s="65">
        <f>VLOOKUP($A55,'Return Data'!$B$7:$R$1700,17,0)</f>
        <v>-16.043700000000001</v>
      </c>
      <c r="M55" s="66">
        <f t="shared" si="21"/>
        <v>56</v>
      </c>
      <c r="N55" s="65">
        <f>VLOOKUP($A55,'Return Data'!$B$7:$R$1700,14,0)</f>
        <v>-14.801399999999999</v>
      </c>
      <c r="O55" s="66">
        <f>RANK(N55,N$8:N$71,0)</f>
        <v>50</v>
      </c>
      <c r="P55" s="65"/>
      <c r="Q55" s="66"/>
      <c r="R55" s="65">
        <f>VLOOKUP($A55,'Return Data'!$B$7:$R$1700,16,0)</f>
        <v>-5.9446000000000003</v>
      </c>
      <c r="S55" s="67">
        <f t="shared" si="19"/>
        <v>58</v>
      </c>
    </row>
    <row r="56" spans="1:19" x14ac:dyDescent="0.3">
      <c r="A56" s="63" t="s">
        <v>211</v>
      </c>
      <c r="B56" s="64">
        <f>VLOOKUP($A56,'Return Data'!$B$7:$R$1700,3,0)</f>
        <v>44032</v>
      </c>
      <c r="C56" s="65">
        <f>VLOOKUP($A56,'Return Data'!$B$7:$R$1700,4,0)</f>
        <v>6.8094999999999999</v>
      </c>
      <c r="D56" s="65">
        <f>VLOOKUP($A56,'Return Data'!$B$7:$R$1700,10,0)</f>
        <v>10.867800000000001</v>
      </c>
      <c r="E56" s="66">
        <f t="shared" si="14"/>
        <v>58</v>
      </c>
      <c r="F56" s="65">
        <f>VLOOKUP($A56,'Return Data'!$B$7:$R$1700,11,0)</f>
        <v>-20.312899999999999</v>
      </c>
      <c r="G56" s="66">
        <f t="shared" si="15"/>
        <v>58</v>
      </c>
      <c r="H56" s="65">
        <f>VLOOKUP($A56,'Return Data'!$B$7:$R$1700,12,0)</f>
        <v>-13.072100000000001</v>
      </c>
      <c r="I56" s="66">
        <f t="shared" si="10"/>
        <v>57</v>
      </c>
      <c r="J56" s="65">
        <f>VLOOKUP($A56,'Return Data'!$B$7:$R$1700,13,0)</f>
        <v>-15.2478</v>
      </c>
      <c r="K56" s="66">
        <f t="shared" si="16"/>
        <v>57</v>
      </c>
      <c r="L56" s="65">
        <f>VLOOKUP($A56,'Return Data'!$B$7:$R$1700,17,0)</f>
        <v>-16.033999999999999</v>
      </c>
      <c r="M56" s="66">
        <f t="shared" si="21"/>
        <v>55</v>
      </c>
      <c r="N56" s="65">
        <f>VLOOKUP($A56,'Return Data'!$B$7:$R$1700,14,0)</f>
        <v>-14.472</v>
      </c>
      <c r="O56" s="66">
        <f>RANK(N56,N$8:N$71,0)</f>
        <v>49</v>
      </c>
      <c r="P56" s="65"/>
      <c r="Q56" s="66"/>
      <c r="R56" s="65">
        <f>VLOOKUP($A56,'Return Data'!$B$7:$R$1700,16,0)</f>
        <v>-10.9109</v>
      </c>
      <c r="S56" s="67">
        <f t="shared" si="19"/>
        <v>60</v>
      </c>
    </row>
    <row r="57" spans="1:19" x14ac:dyDescent="0.3">
      <c r="A57" s="63" t="s">
        <v>212</v>
      </c>
      <c r="B57" s="64">
        <f>VLOOKUP($A57,'Return Data'!$B$7:$R$1700,3,0)</f>
        <v>44032</v>
      </c>
      <c r="C57" s="65">
        <f>VLOOKUP($A57,'Return Data'!$B$7:$R$1700,4,0)</f>
        <v>6.5717999999999996</v>
      </c>
      <c r="D57" s="65">
        <f>VLOOKUP($A57,'Return Data'!$B$7:$R$1700,10,0)</f>
        <v>10.0601</v>
      </c>
      <c r="E57" s="66">
        <f t="shared" si="14"/>
        <v>61</v>
      </c>
      <c r="F57" s="65">
        <f>VLOOKUP($A57,'Return Data'!$B$7:$R$1700,11,0)</f>
        <v>-21.520399999999999</v>
      </c>
      <c r="G57" s="66">
        <f t="shared" si="15"/>
        <v>61</v>
      </c>
      <c r="H57" s="65">
        <f>VLOOKUP($A57,'Return Data'!$B$7:$R$1700,12,0)</f>
        <v>-13.500500000000001</v>
      </c>
      <c r="I57" s="66">
        <f t="shared" si="10"/>
        <v>59</v>
      </c>
      <c r="J57" s="65">
        <f>VLOOKUP($A57,'Return Data'!$B$7:$R$1700,13,0)</f>
        <v>-15.898199999999999</v>
      </c>
      <c r="K57" s="66">
        <f t="shared" si="16"/>
        <v>60</v>
      </c>
      <c r="L57" s="65">
        <f>VLOOKUP($A57,'Return Data'!$B$7:$R$1700,17,0)</f>
        <v>-16.418900000000001</v>
      </c>
      <c r="M57" s="66">
        <f t="shared" si="21"/>
        <v>57</v>
      </c>
      <c r="N57" s="65"/>
      <c r="O57" s="66"/>
      <c r="P57" s="65"/>
      <c r="Q57" s="66"/>
      <c r="R57" s="65">
        <f>VLOOKUP($A57,'Return Data'!$B$7:$R$1700,16,0)</f>
        <v>-12.882899999999999</v>
      </c>
      <c r="S57" s="67">
        <f t="shared" si="19"/>
        <v>62</v>
      </c>
    </row>
    <row r="58" spans="1:19" x14ac:dyDescent="0.3">
      <c r="A58" s="63" t="s">
        <v>213</v>
      </c>
      <c r="B58" s="64">
        <f>VLOOKUP($A58,'Return Data'!$B$7:$R$1700,3,0)</f>
        <v>44032</v>
      </c>
      <c r="C58" s="65">
        <f>VLOOKUP($A58,'Return Data'!$B$7:$R$1700,4,0)</f>
        <v>6.2511000000000001</v>
      </c>
      <c r="D58" s="65">
        <f>VLOOKUP($A58,'Return Data'!$B$7:$R$1700,10,0)</f>
        <v>11.964700000000001</v>
      </c>
      <c r="E58" s="66">
        <f t="shared" si="14"/>
        <v>52</v>
      </c>
      <c r="F58" s="65">
        <f>VLOOKUP($A58,'Return Data'!$B$7:$R$1700,11,0)</f>
        <v>-21.723299999999998</v>
      </c>
      <c r="G58" s="66">
        <f t="shared" si="15"/>
        <v>62</v>
      </c>
      <c r="H58" s="65">
        <f>VLOOKUP($A58,'Return Data'!$B$7:$R$1700,12,0)</f>
        <v>-14.0471</v>
      </c>
      <c r="I58" s="66">
        <f t="shared" si="10"/>
        <v>60</v>
      </c>
      <c r="J58" s="65">
        <f>VLOOKUP($A58,'Return Data'!$B$7:$R$1700,13,0)</f>
        <v>-16.101600000000001</v>
      </c>
      <c r="K58" s="66">
        <f t="shared" si="16"/>
        <v>61</v>
      </c>
      <c r="L58" s="65">
        <f>VLOOKUP($A58,'Return Data'!$B$7:$R$1700,17,0)</f>
        <v>-16.574200000000001</v>
      </c>
      <c r="M58" s="66">
        <f t="shared" si="21"/>
        <v>58</v>
      </c>
      <c r="N58" s="65"/>
      <c r="O58" s="66"/>
      <c r="P58" s="65"/>
      <c r="Q58" s="66"/>
      <c r="R58" s="65">
        <f>VLOOKUP($A58,'Return Data'!$B$7:$R$1700,16,0)</f>
        <v>-15.391999999999999</v>
      </c>
      <c r="S58" s="67">
        <f t="shared" si="19"/>
        <v>63</v>
      </c>
    </row>
    <row r="59" spans="1:19" x14ac:dyDescent="0.3">
      <c r="A59" s="63" t="s">
        <v>214</v>
      </c>
      <c r="B59" s="64">
        <f>VLOOKUP($A59,'Return Data'!$B$7:$R$1700,3,0)</f>
        <v>44032</v>
      </c>
      <c r="C59" s="65">
        <f>VLOOKUP($A59,'Return Data'!$B$7:$R$1700,4,0)</f>
        <v>13.1282</v>
      </c>
      <c r="D59" s="65">
        <f>VLOOKUP($A59,'Return Data'!$B$7:$R$1700,10,0)</f>
        <v>18.5487</v>
      </c>
      <c r="E59" s="66">
        <f t="shared" si="14"/>
        <v>7</v>
      </c>
      <c r="F59" s="65">
        <f>VLOOKUP($A59,'Return Data'!$B$7:$R$1700,11,0)</f>
        <v>-10.2677</v>
      </c>
      <c r="G59" s="66">
        <f t="shared" si="15"/>
        <v>31</v>
      </c>
      <c r="H59" s="65">
        <f>VLOOKUP($A59,'Return Data'!$B$7:$R$1700,12,0)</f>
        <v>-3.3433000000000002</v>
      </c>
      <c r="I59" s="66">
        <f t="shared" si="10"/>
        <v>26</v>
      </c>
      <c r="J59" s="65">
        <f>VLOOKUP($A59,'Return Data'!$B$7:$R$1700,13,0)</f>
        <v>-1.216</v>
      </c>
      <c r="K59" s="66">
        <f t="shared" si="16"/>
        <v>26</v>
      </c>
      <c r="L59" s="65">
        <f>VLOOKUP($A59,'Return Data'!$B$7:$R$1700,17,0)</f>
        <v>-1.0405</v>
      </c>
      <c r="M59" s="66">
        <f t="shared" si="21"/>
        <v>30</v>
      </c>
      <c r="N59" s="65">
        <f>VLOOKUP($A59,'Return Data'!$B$7:$R$1700,14,0)</f>
        <v>0.45050000000000001</v>
      </c>
      <c r="O59" s="66">
        <f>RANK(N59,N$8:N$71,0)</f>
        <v>28</v>
      </c>
      <c r="P59" s="65">
        <f>VLOOKUP($A59,'Return Data'!$B$7:$R$1700,15,0)</f>
        <v>3.6190000000000002</v>
      </c>
      <c r="Q59" s="66">
        <f>RANK(P59,P$8:P$71,0)</f>
        <v>29</v>
      </c>
      <c r="R59" s="65">
        <f>VLOOKUP($A59,'Return Data'!$B$7:$R$1700,16,0)</f>
        <v>5.2458999999999998</v>
      </c>
      <c r="S59" s="67">
        <f t="shared" si="19"/>
        <v>45</v>
      </c>
    </row>
    <row r="60" spans="1:19" x14ac:dyDescent="0.3">
      <c r="A60" s="63" t="s">
        <v>215</v>
      </c>
      <c r="B60" s="64">
        <f>VLOOKUP($A60,'Return Data'!$B$7:$R$1700,3,0)</f>
        <v>44032</v>
      </c>
      <c r="C60" s="65">
        <f>VLOOKUP($A60,'Return Data'!$B$7:$R$1700,4,0)</f>
        <v>14.3919</v>
      </c>
      <c r="D60" s="65">
        <f>VLOOKUP($A60,'Return Data'!$B$7:$R$1700,10,0)</f>
        <v>18.517199999999999</v>
      </c>
      <c r="E60" s="66">
        <f t="shared" si="14"/>
        <v>8</v>
      </c>
      <c r="F60" s="65">
        <f>VLOOKUP($A60,'Return Data'!$B$7:$R$1700,11,0)</f>
        <v>-9.8432999999999993</v>
      </c>
      <c r="G60" s="66">
        <f t="shared" si="15"/>
        <v>29</v>
      </c>
      <c r="H60" s="65">
        <f>VLOOKUP($A60,'Return Data'!$B$7:$R$1700,12,0)</f>
        <v>-2.3079000000000001</v>
      </c>
      <c r="I60" s="66">
        <f t="shared" si="10"/>
        <v>21</v>
      </c>
      <c r="J60" s="65">
        <f>VLOOKUP($A60,'Return Data'!$B$7:$R$1700,13,0)</f>
        <v>-0.20519999999999999</v>
      </c>
      <c r="K60" s="66">
        <f t="shared" si="16"/>
        <v>25</v>
      </c>
      <c r="L60" s="65">
        <f>VLOOKUP($A60,'Return Data'!$B$7:$R$1700,17,0)</f>
        <v>0.18329999999999999</v>
      </c>
      <c r="M60" s="66">
        <f t="shared" si="21"/>
        <v>20</v>
      </c>
      <c r="N60" s="65">
        <f>VLOOKUP($A60,'Return Data'!$B$7:$R$1700,14,0)</f>
        <v>1.7384999999999999</v>
      </c>
      <c r="O60" s="66">
        <f>RANK(N60,N$8:N$71,0)</f>
        <v>22</v>
      </c>
      <c r="P60" s="65"/>
      <c r="Q60" s="66"/>
      <c r="R60" s="65">
        <f>VLOOKUP($A60,'Return Data'!$B$7:$R$1700,16,0)</f>
        <v>8.7629999999999999</v>
      </c>
      <c r="S60" s="67">
        <f t="shared" si="19"/>
        <v>35</v>
      </c>
    </row>
    <row r="61" spans="1:19" x14ac:dyDescent="0.3">
      <c r="A61" s="63" t="s">
        <v>216</v>
      </c>
      <c r="B61" s="64">
        <f>VLOOKUP($A61,'Return Data'!$B$7:$R$1700,3,0)</f>
        <v>44032</v>
      </c>
      <c r="C61" s="65">
        <f>VLOOKUP($A61,'Return Data'!$B$7:$R$1700,4,0)</f>
        <v>6.6452</v>
      </c>
      <c r="D61" s="65">
        <f>VLOOKUP($A61,'Return Data'!$B$7:$R$1700,10,0)</f>
        <v>11.2372</v>
      </c>
      <c r="E61" s="66">
        <f t="shared" si="14"/>
        <v>56</v>
      </c>
      <c r="F61" s="65">
        <f>VLOOKUP($A61,'Return Data'!$B$7:$R$1700,11,0)</f>
        <v>-21.950600000000001</v>
      </c>
      <c r="G61" s="66">
        <f t="shared" si="15"/>
        <v>64</v>
      </c>
      <c r="H61" s="65">
        <f>VLOOKUP($A61,'Return Data'!$B$7:$R$1700,12,0)</f>
        <v>-14.5718</v>
      </c>
      <c r="I61" s="66">
        <f t="shared" si="10"/>
        <v>61</v>
      </c>
      <c r="J61" s="65">
        <f>VLOOKUP($A61,'Return Data'!$B$7:$R$1700,13,0)</f>
        <v>-15.7972</v>
      </c>
      <c r="K61" s="66">
        <f t="shared" si="16"/>
        <v>58</v>
      </c>
      <c r="L61" s="65">
        <f>VLOOKUP($A61,'Return Data'!$B$7:$R$1700,17,0)</f>
        <v>-13.841100000000001</v>
      </c>
      <c r="M61" s="66">
        <f t="shared" si="21"/>
        <v>54</v>
      </c>
      <c r="N61" s="65"/>
      <c r="O61" s="66"/>
      <c r="P61" s="65"/>
      <c r="Q61" s="66"/>
      <c r="R61" s="65">
        <f>VLOOKUP($A61,'Return Data'!$B$7:$R$1700,16,0)</f>
        <v>-16.183</v>
      </c>
      <c r="S61" s="67">
        <f t="shared" si="19"/>
        <v>64</v>
      </c>
    </row>
    <row r="62" spans="1:19" x14ac:dyDescent="0.3">
      <c r="A62" s="63" t="s">
        <v>217</v>
      </c>
      <c r="B62" s="64">
        <f>VLOOKUP($A62,'Return Data'!$B$7:$R$1700,3,0)</f>
        <v>44032</v>
      </c>
      <c r="C62" s="65">
        <f>VLOOKUP($A62,'Return Data'!$B$7:$R$1700,4,0)</f>
        <v>7.7698</v>
      </c>
      <c r="D62" s="65">
        <f>VLOOKUP($A62,'Return Data'!$B$7:$R$1700,10,0)</f>
        <v>8.1211000000000002</v>
      </c>
      <c r="E62" s="66">
        <f t="shared" si="14"/>
        <v>64</v>
      </c>
      <c r="F62" s="65">
        <f>VLOOKUP($A62,'Return Data'!$B$7:$R$1700,11,0)</f>
        <v>-20.468800000000002</v>
      </c>
      <c r="G62" s="66">
        <f t="shared" si="15"/>
        <v>59</v>
      </c>
      <c r="H62" s="65">
        <f>VLOOKUP($A62,'Return Data'!$B$7:$R$1700,12,0)</f>
        <v>-12.4756</v>
      </c>
      <c r="I62" s="66">
        <f t="shared" si="10"/>
        <v>56</v>
      </c>
      <c r="J62" s="65">
        <f>VLOOKUP($A62,'Return Data'!$B$7:$R$1700,13,0)</f>
        <v>-14.286</v>
      </c>
      <c r="K62" s="66">
        <f t="shared" si="16"/>
        <v>56</v>
      </c>
      <c r="L62" s="65"/>
      <c r="M62" s="66"/>
      <c r="N62" s="65"/>
      <c r="O62" s="66"/>
      <c r="P62" s="65"/>
      <c r="Q62" s="66"/>
      <c r="R62" s="65">
        <f>VLOOKUP($A62,'Return Data'!$B$7:$R$1700,16,0)</f>
        <v>-11.5276</v>
      </c>
      <c r="S62" s="67">
        <f t="shared" si="19"/>
        <v>61</v>
      </c>
    </row>
    <row r="63" spans="1:19" x14ac:dyDescent="0.3">
      <c r="A63" s="63" t="s">
        <v>218</v>
      </c>
      <c r="B63" s="64">
        <f>VLOOKUP($A63,'Return Data'!$B$7:$R$1700,3,0)</f>
        <v>44032</v>
      </c>
      <c r="C63" s="65">
        <f>VLOOKUP($A63,'Return Data'!$B$7:$R$1700,4,0)</f>
        <v>18.479299999999999</v>
      </c>
      <c r="D63" s="65">
        <f>VLOOKUP($A63,'Return Data'!$B$7:$R$1700,10,0)</f>
        <v>15.105</v>
      </c>
      <c r="E63" s="66">
        <f t="shared" si="14"/>
        <v>28</v>
      </c>
      <c r="F63" s="65">
        <f>VLOOKUP($A63,'Return Data'!$B$7:$R$1700,11,0)</f>
        <v>-11.121700000000001</v>
      </c>
      <c r="G63" s="66">
        <f t="shared" si="15"/>
        <v>35</v>
      </c>
      <c r="H63" s="65">
        <f>VLOOKUP($A63,'Return Data'!$B$7:$R$1700,12,0)</f>
        <v>-5.6871</v>
      </c>
      <c r="I63" s="66">
        <f t="shared" si="10"/>
        <v>36</v>
      </c>
      <c r="J63" s="65">
        <f>VLOOKUP($A63,'Return Data'!$B$7:$R$1700,13,0)</f>
        <v>-3.6528</v>
      </c>
      <c r="K63" s="66">
        <f t="shared" si="16"/>
        <v>38</v>
      </c>
      <c r="L63" s="65">
        <f>VLOOKUP($A63,'Return Data'!$B$7:$R$1700,17,0)</f>
        <v>2.3439999999999999</v>
      </c>
      <c r="M63" s="66">
        <f t="shared" ref="M63:M71" si="22">RANK(L63,L$8:L$71,0)</f>
        <v>11</v>
      </c>
      <c r="N63" s="65">
        <f>VLOOKUP($A63,'Return Data'!$B$7:$R$1700,14,0)</f>
        <v>2.8702999999999999</v>
      </c>
      <c r="O63" s="66">
        <f t="shared" ref="O63:O68" si="23">RANK(N63,N$8:N$71,0)</f>
        <v>17</v>
      </c>
      <c r="P63" s="65">
        <f>VLOOKUP($A63,'Return Data'!$B$7:$R$1700,15,0)</f>
        <v>8.3039000000000005</v>
      </c>
      <c r="Q63" s="66">
        <f>RANK(P63,P$8:P$71,0)</f>
        <v>4</v>
      </c>
      <c r="R63" s="65">
        <f>VLOOKUP($A63,'Return Data'!$B$7:$R$1700,16,0)</f>
        <v>11.224</v>
      </c>
      <c r="S63" s="67">
        <f t="shared" si="19"/>
        <v>21</v>
      </c>
    </row>
    <row r="64" spans="1:19" x14ac:dyDescent="0.3">
      <c r="A64" s="63" t="s">
        <v>219</v>
      </c>
      <c r="B64" s="64">
        <f>VLOOKUP($A64,'Return Data'!$B$7:$R$1700,3,0)</f>
        <v>44032</v>
      </c>
      <c r="C64" s="65">
        <f>VLOOKUP($A64,'Return Data'!$B$7:$R$1700,4,0)</f>
        <v>79.97</v>
      </c>
      <c r="D64" s="65">
        <f>VLOOKUP($A64,'Return Data'!$B$7:$R$1700,10,0)</f>
        <v>15.580299999999999</v>
      </c>
      <c r="E64" s="66">
        <f t="shared" si="14"/>
        <v>25</v>
      </c>
      <c r="F64" s="65">
        <f>VLOOKUP($A64,'Return Data'!$B$7:$R$1700,11,0)</f>
        <v>-7.3777999999999997</v>
      </c>
      <c r="G64" s="66">
        <f t="shared" si="15"/>
        <v>15</v>
      </c>
      <c r="H64" s="65">
        <f>VLOOKUP($A64,'Return Data'!$B$7:$R$1700,12,0)</f>
        <v>-2.2012999999999998</v>
      </c>
      <c r="I64" s="66">
        <f t="shared" si="10"/>
        <v>19</v>
      </c>
      <c r="J64" s="65">
        <f>VLOOKUP($A64,'Return Data'!$B$7:$R$1700,13,0)</f>
        <v>0.18790000000000001</v>
      </c>
      <c r="K64" s="66">
        <f t="shared" si="16"/>
        <v>21</v>
      </c>
      <c r="L64" s="65">
        <f>VLOOKUP($A64,'Return Data'!$B$7:$R$1700,17,0)</f>
        <v>-0.3911</v>
      </c>
      <c r="M64" s="66">
        <f t="shared" si="22"/>
        <v>26</v>
      </c>
      <c r="N64" s="65">
        <f>VLOOKUP($A64,'Return Data'!$B$7:$R$1700,14,0)</f>
        <v>3.8858999999999999</v>
      </c>
      <c r="O64" s="66">
        <f t="shared" si="23"/>
        <v>9</v>
      </c>
      <c r="P64" s="65">
        <f>VLOOKUP($A64,'Return Data'!$B$7:$R$1700,15,0)</f>
        <v>6.7638999999999996</v>
      </c>
      <c r="Q64" s="66">
        <f>RANK(P64,P$8:P$71,0)</f>
        <v>14</v>
      </c>
      <c r="R64" s="65">
        <f>VLOOKUP($A64,'Return Data'!$B$7:$R$1700,16,0)</f>
        <v>10.089600000000001</v>
      </c>
      <c r="S64" s="67">
        <f t="shared" si="19"/>
        <v>30</v>
      </c>
    </row>
    <row r="65" spans="1:19" x14ac:dyDescent="0.3">
      <c r="A65" s="63" t="s">
        <v>220</v>
      </c>
      <c r="B65" s="64">
        <f>VLOOKUP($A65,'Return Data'!$B$7:$R$1700,3,0)</f>
        <v>44032</v>
      </c>
      <c r="C65" s="65">
        <f>VLOOKUP($A65,'Return Data'!$B$7:$R$1700,4,0)</f>
        <v>25.5</v>
      </c>
      <c r="D65" s="65">
        <f>VLOOKUP($A65,'Return Data'!$B$7:$R$1700,10,0)</f>
        <v>16.067399999999999</v>
      </c>
      <c r="E65" s="66">
        <f t="shared" si="14"/>
        <v>23</v>
      </c>
      <c r="F65" s="65">
        <f>VLOOKUP($A65,'Return Data'!$B$7:$R$1700,11,0)</f>
        <v>-6.3532999999999999</v>
      </c>
      <c r="G65" s="66">
        <f t="shared" si="15"/>
        <v>10</v>
      </c>
      <c r="H65" s="65">
        <f>VLOOKUP($A65,'Return Data'!$B$7:$R$1700,12,0)</f>
        <v>-1.8098000000000001</v>
      </c>
      <c r="I65" s="66">
        <f t="shared" si="10"/>
        <v>17</v>
      </c>
      <c r="J65" s="65">
        <f>VLOOKUP($A65,'Return Data'!$B$7:$R$1700,13,0)</f>
        <v>3.3224999999999998</v>
      </c>
      <c r="K65" s="66">
        <f t="shared" si="16"/>
        <v>12</v>
      </c>
      <c r="L65" s="65">
        <f>VLOOKUP($A65,'Return Data'!$B$7:$R$1700,17,0)</f>
        <v>1.5838000000000001</v>
      </c>
      <c r="M65" s="66">
        <f t="shared" si="22"/>
        <v>14</v>
      </c>
      <c r="N65" s="65">
        <f>VLOOKUP($A65,'Return Data'!$B$7:$R$1700,14,0)</f>
        <v>2.9327999999999999</v>
      </c>
      <c r="O65" s="66">
        <f t="shared" si="23"/>
        <v>16</v>
      </c>
      <c r="P65" s="65">
        <f>VLOOKUP($A65,'Return Data'!$B$7:$R$1700,15,0)</f>
        <v>3.4291</v>
      </c>
      <c r="Q65" s="66">
        <f>RANK(P65,P$8:P$71,0)</f>
        <v>30</v>
      </c>
      <c r="R65" s="65">
        <f>VLOOKUP($A65,'Return Data'!$B$7:$R$1700,16,0)</f>
        <v>9.1854999999999993</v>
      </c>
      <c r="S65" s="67">
        <f t="shared" si="19"/>
        <v>32</v>
      </c>
    </row>
    <row r="66" spans="1:19" x14ac:dyDescent="0.3">
      <c r="A66" s="63" t="s">
        <v>221</v>
      </c>
      <c r="B66" s="64">
        <f>VLOOKUP($A66,'Return Data'!$B$7:$R$1700,3,0)</f>
        <v>44032</v>
      </c>
      <c r="C66" s="65">
        <f>VLOOKUP($A66,'Return Data'!$B$7:$R$1700,4,0)</f>
        <v>12.9552</v>
      </c>
      <c r="D66" s="65">
        <f>VLOOKUP($A66,'Return Data'!$B$7:$R$1700,10,0)</f>
        <v>21.459199999999999</v>
      </c>
      <c r="E66" s="66">
        <f t="shared" si="14"/>
        <v>5</v>
      </c>
      <c r="F66" s="65">
        <f>VLOOKUP($A66,'Return Data'!$B$7:$R$1700,11,0)</f>
        <v>-11.514799999999999</v>
      </c>
      <c r="G66" s="66">
        <f t="shared" si="15"/>
        <v>37</v>
      </c>
      <c r="H66" s="65">
        <f>VLOOKUP($A66,'Return Data'!$B$7:$R$1700,12,0)</f>
        <v>-6.2895000000000003</v>
      </c>
      <c r="I66" s="66">
        <f t="shared" si="10"/>
        <v>40</v>
      </c>
      <c r="J66" s="65">
        <f>VLOOKUP($A66,'Return Data'!$B$7:$R$1700,13,0)</f>
        <v>-3.7361</v>
      </c>
      <c r="K66" s="66">
        <f t="shared" si="16"/>
        <v>39</v>
      </c>
      <c r="L66" s="65">
        <f>VLOOKUP($A66,'Return Data'!$B$7:$R$1700,17,0)</f>
        <v>-3.1716000000000002</v>
      </c>
      <c r="M66" s="66">
        <f t="shared" si="22"/>
        <v>41</v>
      </c>
      <c r="N66" s="65">
        <f>VLOOKUP($A66,'Return Data'!$B$7:$R$1700,14,0)</f>
        <v>-1.9141999999999999</v>
      </c>
      <c r="O66" s="66">
        <f t="shared" si="23"/>
        <v>41</v>
      </c>
      <c r="P66" s="65"/>
      <c r="Q66" s="66"/>
      <c r="R66" s="65">
        <f>VLOOKUP($A66,'Return Data'!$B$7:$R$1700,16,0)</f>
        <v>6.1557000000000004</v>
      </c>
      <c r="S66" s="67">
        <f t="shared" si="19"/>
        <v>43</v>
      </c>
    </row>
    <row r="67" spans="1:19" x14ac:dyDescent="0.3">
      <c r="A67" s="63" t="s">
        <v>222</v>
      </c>
      <c r="B67" s="64">
        <f>VLOOKUP($A67,'Return Data'!$B$7:$R$1700,3,0)</f>
        <v>44032</v>
      </c>
      <c r="C67" s="65">
        <f>VLOOKUP($A67,'Return Data'!$B$7:$R$1700,4,0)</f>
        <v>9.2702000000000009</v>
      </c>
      <c r="D67" s="65">
        <f>VLOOKUP($A67,'Return Data'!$B$7:$R$1700,10,0)</f>
        <v>15.786300000000001</v>
      </c>
      <c r="E67" s="66">
        <f t="shared" si="14"/>
        <v>24</v>
      </c>
      <c r="F67" s="65">
        <f>VLOOKUP($A67,'Return Data'!$B$7:$R$1700,11,0)</f>
        <v>-16.3626</v>
      </c>
      <c r="G67" s="66">
        <f t="shared" si="15"/>
        <v>56</v>
      </c>
      <c r="H67" s="65">
        <f>VLOOKUP($A67,'Return Data'!$B$7:$R$1700,12,0)</f>
        <v>-11.1539</v>
      </c>
      <c r="I67" s="66">
        <f t="shared" si="10"/>
        <v>54</v>
      </c>
      <c r="J67" s="65">
        <f>VLOOKUP($A67,'Return Data'!$B$7:$R$1700,13,0)</f>
        <v>-11.1267</v>
      </c>
      <c r="K67" s="66">
        <f t="shared" si="16"/>
        <v>53</v>
      </c>
      <c r="L67" s="65">
        <f>VLOOKUP($A67,'Return Data'!$B$7:$R$1700,17,0)</f>
        <v>-4.7824999999999998</v>
      </c>
      <c r="M67" s="66">
        <f t="shared" si="22"/>
        <v>50</v>
      </c>
      <c r="N67" s="65">
        <f>VLOOKUP($A67,'Return Data'!$B$7:$R$1700,14,0)</f>
        <v>-6.7217000000000002</v>
      </c>
      <c r="O67" s="66">
        <f t="shared" si="23"/>
        <v>47</v>
      </c>
      <c r="P67" s="65"/>
      <c r="Q67" s="66"/>
      <c r="R67" s="65">
        <f>VLOOKUP($A67,'Return Data'!$B$7:$R$1700,16,0)</f>
        <v>-2.1509999999999998</v>
      </c>
      <c r="S67" s="67">
        <f t="shared" si="19"/>
        <v>52</v>
      </c>
    </row>
    <row r="68" spans="1:19" x14ac:dyDescent="0.3">
      <c r="A68" s="63" t="s">
        <v>223</v>
      </c>
      <c r="B68" s="64">
        <f>VLOOKUP($A68,'Return Data'!$B$7:$R$1700,3,0)</f>
        <v>44032</v>
      </c>
      <c r="C68" s="65">
        <f>VLOOKUP($A68,'Return Data'!$B$7:$R$1700,4,0)</f>
        <v>8.7775999999999996</v>
      </c>
      <c r="D68" s="65">
        <f>VLOOKUP($A68,'Return Data'!$B$7:$R$1700,10,0)</f>
        <v>16.529699999999998</v>
      </c>
      <c r="E68" s="66">
        <f t="shared" si="14"/>
        <v>19</v>
      </c>
      <c r="F68" s="65">
        <f>VLOOKUP($A68,'Return Data'!$B$7:$R$1700,11,0)</f>
        <v>-13.6267</v>
      </c>
      <c r="G68" s="66">
        <f t="shared" si="15"/>
        <v>50</v>
      </c>
      <c r="H68" s="65">
        <f>VLOOKUP($A68,'Return Data'!$B$7:$R$1700,12,0)</f>
        <v>-8.7843</v>
      </c>
      <c r="I68" s="66">
        <f t="shared" si="10"/>
        <v>48</v>
      </c>
      <c r="J68" s="65">
        <f>VLOOKUP($A68,'Return Data'!$B$7:$R$1700,13,0)</f>
        <v>-8.4532000000000007</v>
      </c>
      <c r="K68" s="66">
        <f t="shared" si="16"/>
        <v>50</v>
      </c>
      <c r="L68" s="65">
        <f>VLOOKUP($A68,'Return Data'!$B$7:$R$1700,17,0)</f>
        <v>-3.133</v>
      </c>
      <c r="M68" s="66">
        <f t="shared" si="22"/>
        <v>40</v>
      </c>
      <c r="N68" s="65">
        <f>VLOOKUP($A68,'Return Data'!$B$7:$R$1700,14,0)</f>
        <v>-4.9195000000000002</v>
      </c>
      <c r="O68" s="66">
        <f t="shared" si="23"/>
        <v>46</v>
      </c>
      <c r="P68" s="65"/>
      <c r="Q68" s="66"/>
      <c r="R68" s="65">
        <f>VLOOKUP($A68,'Return Data'!$B$7:$R$1700,16,0)</f>
        <v>-3.8597999999999999</v>
      </c>
      <c r="S68" s="67">
        <f t="shared" si="19"/>
        <v>55</v>
      </c>
    </row>
    <row r="69" spans="1:19" x14ac:dyDescent="0.3">
      <c r="A69" s="63" t="s">
        <v>224</v>
      </c>
      <c r="B69" s="64">
        <f>VLOOKUP($A69,'Return Data'!$B$7:$R$1700,3,0)</f>
        <v>44032</v>
      </c>
      <c r="C69" s="65">
        <f>VLOOKUP($A69,'Return Data'!$B$7:$R$1700,4,0)</f>
        <v>8.4779999999999998</v>
      </c>
      <c r="D69" s="65">
        <f>VLOOKUP($A69,'Return Data'!$B$7:$R$1700,10,0)</f>
        <v>24.553699999999999</v>
      </c>
      <c r="E69" s="66">
        <f t="shared" si="14"/>
        <v>2</v>
      </c>
      <c r="F69" s="65">
        <f>VLOOKUP($A69,'Return Data'!$B$7:$R$1700,11,0)</f>
        <v>-3.4428999999999998</v>
      </c>
      <c r="G69" s="66">
        <f t="shared" si="15"/>
        <v>9</v>
      </c>
      <c r="H69" s="65">
        <f>VLOOKUP($A69,'Return Data'!$B$7:$R$1700,12,0)</f>
        <v>4.6757</v>
      </c>
      <c r="I69" s="66">
        <f t="shared" si="10"/>
        <v>6</v>
      </c>
      <c r="J69" s="65">
        <f>VLOOKUP($A69,'Return Data'!$B$7:$R$1700,13,0)</f>
        <v>2.7075999999999998</v>
      </c>
      <c r="K69" s="66">
        <f t="shared" si="16"/>
        <v>16</v>
      </c>
      <c r="L69" s="65">
        <f>VLOOKUP($A69,'Return Data'!$B$7:$R$1700,17,0)</f>
        <v>-3.4729000000000001</v>
      </c>
      <c r="M69" s="66">
        <f t="shared" si="22"/>
        <v>44</v>
      </c>
      <c r="N69" s="65"/>
      <c r="O69" s="66"/>
      <c r="P69" s="65"/>
      <c r="Q69" s="66"/>
      <c r="R69" s="65">
        <f>VLOOKUP($A69,'Return Data'!$B$7:$R$1700,16,0)</f>
        <v>-6.3808999999999996</v>
      </c>
      <c r="S69" s="67">
        <f t="shared" si="19"/>
        <v>59</v>
      </c>
    </row>
    <row r="70" spans="1:19" x14ac:dyDescent="0.3">
      <c r="A70" s="63" t="s">
        <v>225</v>
      </c>
      <c r="B70" s="64">
        <f>VLOOKUP($A70,'Return Data'!$B$7:$R$1700,3,0)</f>
        <v>44032</v>
      </c>
      <c r="C70" s="65">
        <f>VLOOKUP($A70,'Return Data'!$B$7:$R$1700,4,0)</f>
        <v>8.8698999999999995</v>
      </c>
      <c r="D70" s="65">
        <f>VLOOKUP($A70,'Return Data'!$B$7:$R$1700,10,0)</f>
        <v>24.4008</v>
      </c>
      <c r="E70" s="66">
        <f t="shared" si="14"/>
        <v>3</v>
      </c>
      <c r="F70" s="65">
        <f>VLOOKUP($A70,'Return Data'!$B$7:$R$1700,11,0)</f>
        <v>-3.1861000000000002</v>
      </c>
      <c r="G70" s="66">
        <f t="shared" si="15"/>
        <v>7</v>
      </c>
      <c r="H70" s="65">
        <f>VLOOKUP($A70,'Return Data'!$B$7:$R$1700,12,0)</f>
        <v>5.5162000000000004</v>
      </c>
      <c r="I70" s="66">
        <f t="shared" si="10"/>
        <v>3</v>
      </c>
      <c r="J70" s="65">
        <f>VLOOKUP($A70,'Return Data'!$B$7:$R$1700,13,0)</f>
        <v>4.6349</v>
      </c>
      <c r="K70" s="66">
        <f t="shared" si="16"/>
        <v>9</v>
      </c>
      <c r="L70" s="65">
        <f>VLOOKUP($A70,'Return Data'!$B$7:$R$1700,17,0)</f>
        <v>-2.1202999999999999</v>
      </c>
      <c r="M70" s="66">
        <f t="shared" si="22"/>
        <v>38</v>
      </c>
      <c r="N70" s="65"/>
      <c r="O70" s="66"/>
      <c r="P70" s="65"/>
      <c r="Q70" s="66"/>
      <c r="R70" s="65">
        <f>VLOOKUP($A70,'Return Data'!$B$7:$R$1700,16,0)</f>
        <v>-5.0423999999999998</v>
      </c>
      <c r="S70" s="67">
        <f t="shared" si="19"/>
        <v>57</v>
      </c>
    </row>
    <row r="71" spans="1:19" x14ac:dyDescent="0.3">
      <c r="A71" s="63" t="s">
        <v>226</v>
      </c>
      <c r="B71" s="64">
        <f>VLOOKUP($A71,'Return Data'!$B$7:$R$1700,3,0)</f>
        <v>44032</v>
      </c>
      <c r="C71" s="65">
        <f>VLOOKUP($A71,'Return Data'!$B$7:$R$1700,4,0)</f>
        <v>90.738799999999998</v>
      </c>
      <c r="D71" s="65">
        <f>VLOOKUP($A71,'Return Data'!$B$7:$R$1700,10,0)</f>
        <v>14.4217</v>
      </c>
      <c r="E71" s="66">
        <f t="shared" si="14"/>
        <v>36</v>
      </c>
      <c r="F71" s="65">
        <f>VLOOKUP($A71,'Return Data'!$B$7:$R$1700,11,0)</f>
        <v>-9.3940000000000001</v>
      </c>
      <c r="G71" s="66">
        <f t="shared" si="15"/>
        <v>26</v>
      </c>
      <c r="H71" s="65">
        <f>VLOOKUP($A71,'Return Data'!$B$7:$R$1700,12,0)</f>
        <v>-0.8488</v>
      </c>
      <c r="I71" s="66">
        <f t="shared" si="10"/>
        <v>12</v>
      </c>
      <c r="J71" s="65">
        <f>VLOOKUP($A71,'Return Data'!$B$7:$R$1700,13,0)</f>
        <v>2.7454000000000001</v>
      </c>
      <c r="K71" s="66">
        <f t="shared" si="16"/>
        <v>15</v>
      </c>
      <c r="L71" s="65">
        <f>VLOOKUP($A71,'Return Data'!$B$7:$R$1700,17,0)</f>
        <v>1.7387999999999999</v>
      </c>
      <c r="M71" s="66">
        <f t="shared" si="22"/>
        <v>13</v>
      </c>
      <c r="N71" s="65">
        <f>VLOOKUP($A71,'Return Data'!$B$7:$R$1700,14,0)</f>
        <v>2.6067</v>
      </c>
      <c r="O71" s="66">
        <f>RANK(N71,N$8:N$71,0)</f>
        <v>20</v>
      </c>
      <c r="P71" s="65">
        <f>VLOOKUP($A71,'Return Data'!$B$7:$R$1700,15,0)</f>
        <v>5.6059999999999999</v>
      </c>
      <c r="Q71" s="66">
        <f>RANK(P71,P$8:P$71,0)</f>
        <v>19</v>
      </c>
      <c r="R71" s="65">
        <f>VLOOKUP($A71,'Return Data'!$B$7:$R$1700,16,0)</f>
        <v>10.5739</v>
      </c>
      <c r="S71" s="67">
        <f t="shared" si="19"/>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14.982915625000006</v>
      </c>
      <c r="E73" s="74"/>
      <c r="F73" s="75">
        <f>AVERAGE(F8:F71)</f>
        <v>-10.71436875</v>
      </c>
      <c r="G73" s="74"/>
      <c r="H73" s="75">
        <f>AVERAGE(H8:H71)</f>
        <v>-4.9034238095238081</v>
      </c>
      <c r="I73" s="74"/>
      <c r="J73" s="75">
        <f>AVERAGE(J8:J71)</f>
        <v>-2.4457274193548391</v>
      </c>
      <c r="K73" s="74"/>
      <c r="L73" s="75">
        <f>AVERAGE(L8:L71)</f>
        <v>-1.593610344827586</v>
      </c>
      <c r="M73" s="74"/>
      <c r="N73" s="75">
        <f>AVERAGE(N8:N71)</f>
        <v>0.6810679999999999</v>
      </c>
      <c r="O73" s="74"/>
      <c r="P73" s="75">
        <f>AVERAGE(P8:P71)</f>
        <v>5.7282135135135137</v>
      </c>
      <c r="Q73" s="74"/>
      <c r="R73" s="75">
        <f>AVERAGE(R8:R71)</f>
        <v>6.3625593749999991</v>
      </c>
      <c r="S73" s="76"/>
    </row>
    <row r="74" spans="1:19" x14ac:dyDescent="0.3">
      <c r="A74" s="73" t="s">
        <v>28</v>
      </c>
      <c r="B74" s="74"/>
      <c r="C74" s="74"/>
      <c r="D74" s="75">
        <f>MIN(D8:D71)</f>
        <v>8.1211000000000002</v>
      </c>
      <c r="E74" s="74"/>
      <c r="F74" s="75">
        <f>MIN(F8:F71)</f>
        <v>-21.950600000000001</v>
      </c>
      <c r="G74" s="74"/>
      <c r="H74" s="75">
        <f>MIN(H8:H71)</f>
        <v>-14.741</v>
      </c>
      <c r="I74" s="74"/>
      <c r="J74" s="75">
        <f>MIN(J8:J71)</f>
        <v>-16.351199999999999</v>
      </c>
      <c r="K74" s="74"/>
      <c r="L74" s="75">
        <f>MIN(L8:L71)</f>
        <v>-16.574200000000001</v>
      </c>
      <c r="M74" s="74"/>
      <c r="N74" s="75">
        <f>MIN(N8:N71)</f>
        <v>-14.801399999999999</v>
      </c>
      <c r="O74" s="74"/>
      <c r="P74" s="75">
        <f>MIN(P8:P71)</f>
        <v>-0.97960000000000003</v>
      </c>
      <c r="Q74" s="74"/>
      <c r="R74" s="75">
        <f>MIN(R8:R71)</f>
        <v>-16.183</v>
      </c>
      <c r="S74" s="76"/>
    </row>
    <row r="75" spans="1:19" ht="15" thickBot="1" x14ac:dyDescent="0.35">
      <c r="A75" s="77" t="s">
        <v>29</v>
      </c>
      <c r="B75" s="78"/>
      <c r="C75" s="78"/>
      <c r="D75" s="79">
        <f>MAX(D8:D71)</f>
        <v>24.715299999999999</v>
      </c>
      <c r="E75" s="78"/>
      <c r="F75" s="79">
        <f>MAX(F8:F71)</f>
        <v>2.1735000000000002</v>
      </c>
      <c r="G75" s="78"/>
      <c r="H75" s="79">
        <f>MAX(H8:H71)</f>
        <v>5.7328999999999999</v>
      </c>
      <c r="I75" s="78"/>
      <c r="J75" s="79">
        <f>MAX(J8:J71)</f>
        <v>14.3423</v>
      </c>
      <c r="K75" s="78"/>
      <c r="L75" s="79">
        <f>MAX(L8:L71)</f>
        <v>13.764799999999999</v>
      </c>
      <c r="M75" s="78"/>
      <c r="N75" s="79">
        <f>MAX(N8:N71)</f>
        <v>10.085800000000001</v>
      </c>
      <c r="O75" s="78"/>
      <c r="P75" s="79">
        <f>MAX(P8:P71)</f>
        <v>11.027100000000001</v>
      </c>
      <c r="Q75" s="78"/>
      <c r="R75" s="79">
        <f>MAX(R8:R71)</f>
        <v>18.380700000000001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44032</v>
      </c>
      <c r="C8" s="65">
        <f>VLOOKUP($A8,'Return Data'!$B$7:$R$1700,4,0)</f>
        <v>37.04</v>
      </c>
      <c r="D8" s="65">
        <f>VLOOKUP($A8,'Return Data'!$B$7:$R$1700,10,0)</f>
        <v>12.754899999999999</v>
      </c>
      <c r="E8" s="66">
        <f t="shared" ref="E8" si="0">RANK(D8,D$8:D$73,0)</f>
        <v>47</v>
      </c>
      <c r="F8" s="65">
        <f>VLOOKUP($A8,'Return Data'!$B$7:$R$1700,11,0)</f>
        <v>-8.2260000000000009</v>
      </c>
      <c r="G8" s="66">
        <f t="shared" ref="G8" si="1">RANK(F8,F$8:F$73,0)</f>
        <v>18</v>
      </c>
      <c r="H8" s="65">
        <f>VLOOKUP($A8,'Return Data'!$B$7:$R$1700,12,0)</f>
        <v>-2.7566000000000002</v>
      </c>
      <c r="I8" s="66">
        <f>RANK(H8,H$8:H$73,0)</f>
        <v>19</v>
      </c>
      <c r="J8" s="65">
        <f>VLOOKUP($A8,'Return Data'!$B$7:$R$1700,13,0)</f>
        <v>1.2021999999999999</v>
      </c>
      <c r="K8" s="66">
        <f t="shared" ref="K8" si="2">RANK(J8,J$8:J$73,0)</f>
        <v>18</v>
      </c>
      <c r="L8" s="65">
        <f>VLOOKUP($A8,'Return Data'!$B$7:$R$1700,17,0)</f>
        <v>-2.2913000000000001</v>
      </c>
      <c r="M8" s="66">
        <f t="shared" ref="M8" si="3">RANK(L8,L$8:L$73,0)</f>
        <v>34</v>
      </c>
      <c r="N8" s="65">
        <f>VLOOKUP($A8,'Return Data'!$B$7:$R$1700,14,0)</f>
        <v>1.577</v>
      </c>
      <c r="O8" s="66">
        <f>RANK(N8,N$8:N$73,0)</f>
        <v>20</v>
      </c>
      <c r="P8" s="65">
        <f>VLOOKUP($A8,'Return Data'!$B$7:$R$1700,15,0)</f>
        <v>5.6886999999999999</v>
      </c>
      <c r="Q8" s="66">
        <f>RANK(P8,P$8:P$73,0)</f>
        <v>17</v>
      </c>
      <c r="R8" s="65">
        <f>VLOOKUP($A8,'Return Data'!$B$7:$R$1700,16,0)</f>
        <v>9.9490999999999996</v>
      </c>
      <c r="S8" s="67">
        <f t="shared" ref="S8" si="4">RANK(R8,R$8:R$73,0)</f>
        <v>29</v>
      </c>
    </row>
    <row r="9" spans="1:20" x14ac:dyDescent="0.3">
      <c r="A9" s="63" t="s">
        <v>267</v>
      </c>
      <c r="B9" s="64">
        <f>VLOOKUP($A9,'Return Data'!$B$7:$R$1700,3,0)</f>
        <v>44032</v>
      </c>
      <c r="C9" s="65">
        <f>VLOOKUP($A9,'Return Data'!$B$7:$R$1700,4,0)</f>
        <v>30.21</v>
      </c>
      <c r="D9" s="65">
        <f>VLOOKUP($A9,'Return Data'!$B$7:$R$1700,10,0)</f>
        <v>12.850199999999999</v>
      </c>
      <c r="E9" s="66">
        <f t="shared" ref="E9:E72" si="5">RANK(D9,D$8:D$73,0)</f>
        <v>45</v>
      </c>
      <c r="F9" s="65">
        <f>VLOOKUP($A9,'Return Data'!$B$7:$R$1700,11,0)</f>
        <v>-7.4732000000000003</v>
      </c>
      <c r="G9" s="66">
        <f t="shared" ref="G9:G72" si="6">RANK(F9,F$8:F$73,0)</f>
        <v>14</v>
      </c>
      <c r="H9" s="65">
        <f>VLOOKUP($A9,'Return Data'!$B$7:$R$1700,12,0)</f>
        <v>-1.9156</v>
      </c>
      <c r="I9" s="66">
        <f t="shared" ref="I9:I72" si="7">RANK(H9,H$8:H$73,0)</f>
        <v>15</v>
      </c>
      <c r="J9" s="65">
        <f>VLOOKUP($A9,'Return Data'!$B$7:$R$1700,13,0)</f>
        <v>2.2334999999999998</v>
      </c>
      <c r="K9" s="66">
        <f t="shared" ref="K9:K72" si="8">RANK(J9,J$8:J$73,0)</f>
        <v>14</v>
      </c>
      <c r="L9" s="65">
        <f>VLOOKUP($A9,'Return Data'!$B$7:$R$1700,17,0)</f>
        <v>-1.3442000000000001</v>
      </c>
      <c r="M9" s="66">
        <f t="shared" ref="M9:M72" si="9">RANK(L9,L$8:L$73,0)</f>
        <v>26</v>
      </c>
      <c r="N9" s="65">
        <f>VLOOKUP($A9,'Return Data'!$B$7:$R$1700,14,0)</f>
        <v>2.3193999999999999</v>
      </c>
      <c r="O9" s="66">
        <f t="shared" ref="O9:O72" si="10">RANK(N9,N$8:N$73,0)</f>
        <v>15</v>
      </c>
      <c r="P9" s="65">
        <f>VLOOKUP($A9,'Return Data'!$B$7:$R$1700,15,0)</f>
        <v>6.3482000000000003</v>
      </c>
      <c r="Q9" s="66">
        <f t="shared" ref="Q9:Q72" si="11">RANK(P9,P$8:P$73,0)</f>
        <v>12</v>
      </c>
      <c r="R9" s="65">
        <f>VLOOKUP($A9,'Return Data'!$B$7:$R$1700,16,0)</f>
        <v>9.4560999999999993</v>
      </c>
      <c r="S9" s="67">
        <f t="shared" ref="S9:S72" si="12">RANK(R9,R$8:R$73,0)</f>
        <v>34</v>
      </c>
    </row>
    <row r="10" spans="1:20" x14ac:dyDescent="0.3">
      <c r="A10" s="63" t="s">
        <v>268</v>
      </c>
      <c r="B10" s="64">
        <f>VLOOKUP($A10,'Return Data'!$B$7:$R$1700,3,0)</f>
        <v>44032</v>
      </c>
      <c r="C10" s="65">
        <f>VLOOKUP($A10,'Return Data'!$B$7:$R$1700,4,0)</f>
        <v>44.903399999999998</v>
      </c>
      <c r="D10" s="65">
        <f>VLOOKUP($A10,'Return Data'!$B$7:$R$1700,10,0)</f>
        <v>10.409700000000001</v>
      </c>
      <c r="E10" s="66">
        <f t="shared" si="5"/>
        <v>62</v>
      </c>
      <c r="F10" s="65">
        <f>VLOOKUP($A10,'Return Data'!$B$7:$R$1700,11,0)</f>
        <v>-9.8953000000000007</v>
      </c>
      <c r="G10" s="66">
        <f t="shared" si="6"/>
        <v>28</v>
      </c>
      <c r="H10" s="65">
        <f>VLOOKUP($A10,'Return Data'!$B$7:$R$1700,12,0)</f>
        <v>-6.4535999999999998</v>
      </c>
      <c r="I10" s="66">
        <f t="shared" si="7"/>
        <v>36</v>
      </c>
      <c r="J10" s="65">
        <f>VLOOKUP($A10,'Return Data'!$B$7:$R$1700,13,0)</f>
        <v>0.8075</v>
      </c>
      <c r="K10" s="66">
        <f t="shared" si="8"/>
        <v>19</v>
      </c>
      <c r="L10" s="65">
        <f>VLOOKUP($A10,'Return Data'!$B$7:$R$1700,17,0)</f>
        <v>0.41110000000000002</v>
      </c>
      <c r="M10" s="66">
        <f t="shared" si="9"/>
        <v>16</v>
      </c>
      <c r="N10" s="65">
        <f>VLOOKUP($A10,'Return Data'!$B$7:$R$1700,14,0)</f>
        <v>5.9931999999999999</v>
      </c>
      <c r="O10" s="66">
        <f t="shared" si="10"/>
        <v>3</v>
      </c>
      <c r="P10" s="65">
        <f>VLOOKUP($A10,'Return Data'!$B$7:$R$1700,15,0)</f>
        <v>7.1406000000000001</v>
      </c>
      <c r="Q10" s="66">
        <f t="shared" si="11"/>
        <v>4</v>
      </c>
      <c r="R10" s="65">
        <f>VLOOKUP($A10,'Return Data'!$B$7:$R$1700,16,0)</f>
        <v>15.277200000000001</v>
      </c>
      <c r="S10" s="67">
        <f t="shared" si="12"/>
        <v>11</v>
      </c>
    </row>
    <row r="11" spans="1:20" x14ac:dyDescent="0.3">
      <c r="A11" s="63" t="s">
        <v>269</v>
      </c>
      <c r="B11" s="64">
        <f>VLOOKUP($A11,'Return Data'!$B$7:$R$1700,3,0)</f>
        <v>44032</v>
      </c>
      <c r="C11" s="65">
        <f>VLOOKUP($A11,'Return Data'!$B$7:$R$1700,4,0)</f>
        <v>41.7</v>
      </c>
      <c r="D11" s="65">
        <f>VLOOKUP($A11,'Return Data'!$B$7:$R$1700,10,0)</f>
        <v>16.9377</v>
      </c>
      <c r="E11" s="66">
        <f t="shared" si="5"/>
        <v>14</v>
      </c>
      <c r="F11" s="65">
        <f>VLOOKUP($A11,'Return Data'!$B$7:$R$1700,11,0)</f>
        <v>-8.3515999999999995</v>
      </c>
      <c r="G11" s="66">
        <f t="shared" si="6"/>
        <v>20</v>
      </c>
      <c r="H11" s="65">
        <f>VLOOKUP($A11,'Return Data'!$B$7:$R$1700,12,0)</f>
        <v>-4.2919</v>
      </c>
      <c r="I11" s="66">
        <f t="shared" si="7"/>
        <v>28</v>
      </c>
      <c r="J11" s="65">
        <f>VLOOKUP($A11,'Return Data'!$B$7:$R$1700,13,0)</f>
        <v>-2.5472999999999999</v>
      </c>
      <c r="K11" s="66">
        <f t="shared" si="8"/>
        <v>28</v>
      </c>
      <c r="L11" s="65">
        <f>VLOOKUP($A11,'Return Data'!$B$7:$R$1700,17,0)</f>
        <v>-3.9232</v>
      </c>
      <c r="M11" s="66">
        <f t="shared" si="9"/>
        <v>43</v>
      </c>
      <c r="N11" s="65">
        <f>VLOOKUP($A11,'Return Data'!$B$7:$R$1700,14,0)</f>
        <v>-2.1703000000000001</v>
      </c>
      <c r="O11" s="66">
        <f t="shared" si="10"/>
        <v>39</v>
      </c>
      <c r="P11" s="65">
        <f>VLOOKUP($A11,'Return Data'!$B$7:$R$1700,15,0)</f>
        <v>2.2090000000000001</v>
      </c>
      <c r="Q11" s="66">
        <f t="shared" si="11"/>
        <v>37</v>
      </c>
      <c r="R11" s="65">
        <f>VLOOKUP($A11,'Return Data'!$B$7:$R$1700,16,0)</f>
        <v>1.3078000000000001</v>
      </c>
      <c r="S11" s="67">
        <f t="shared" si="12"/>
        <v>50</v>
      </c>
    </row>
    <row r="12" spans="1:20" x14ac:dyDescent="0.3">
      <c r="A12" s="63" t="s">
        <v>270</v>
      </c>
      <c r="B12" s="64">
        <f>VLOOKUP($A12,'Return Data'!$B$7:$R$1700,3,0)</f>
        <v>44032</v>
      </c>
      <c r="C12" s="65">
        <f>VLOOKUP($A12,'Return Data'!$B$7:$R$1700,4,0)</f>
        <v>39.124000000000002</v>
      </c>
      <c r="D12" s="65">
        <f>VLOOKUP($A12,'Return Data'!$B$7:$R$1700,10,0)</f>
        <v>13.3208</v>
      </c>
      <c r="E12" s="66">
        <f t="shared" si="5"/>
        <v>43</v>
      </c>
      <c r="F12" s="65">
        <f>VLOOKUP($A12,'Return Data'!$B$7:$R$1700,11,0)</f>
        <v>-7.2385000000000002</v>
      </c>
      <c r="G12" s="66">
        <f t="shared" si="6"/>
        <v>13</v>
      </c>
      <c r="H12" s="65">
        <f>VLOOKUP($A12,'Return Data'!$B$7:$R$1700,12,0)</f>
        <v>-2.1141000000000001</v>
      </c>
      <c r="I12" s="66">
        <f t="shared" si="7"/>
        <v>16</v>
      </c>
      <c r="J12" s="65">
        <f>VLOOKUP($A12,'Return Data'!$B$7:$R$1700,13,0)</f>
        <v>3.3140999999999998</v>
      </c>
      <c r="K12" s="66">
        <f t="shared" si="8"/>
        <v>11</v>
      </c>
      <c r="L12" s="65">
        <f>VLOOKUP($A12,'Return Data'!$B$7:$R$1700,17,0)</f>
        <v>3.5512999999999999</v>
      </c>
      <c r="M12" s="66">
        <f t="shared" si="9"/>
        <v>7</v>
      </c>
      <c r="N12" s="65">
        <f>VLOOKUP($A12,'Return Data'!$B$7:$R$1700,14,0)</f>
        <v>2.6621999999999999</v>
      </c>
      <c r="O12" s="66">
        <f t="shared" si="10"/>
        <v>13</v>
      </c>
      <c r="P12" s="65">
        <f>VLOOKUP($A12,'Return Data'!$B$7:$R$1700,15,0)</f>
        <v>4.2683999999999997</v>
      </c>
      <c r="Q12" s="66">
        <f t="shared" si="11"/>
        <v>23</v>
      </c>
      <c r="R12" s="65">
        <f>VLOOKUP($A12,'Return Data'!$B$7:$R$1700,16,0)</f>
        <v>9.8306000000000004</v>
      </c>
      <c r="S12" s="67">
        <f t="shared" si="12"/>
        <v>30</v>
      </c>
    </row>
    <row r="13" spans="1:20" x14ac:dyDescent="0.3">
      <c r="A13" s="63" t="s">
        <v>271</v>
      </c>
      <c r="B13" s="64">
        <f>VLOOKUP($A13,'Return Data'!$B$7:$R$1700,3,0)</f>
        <v>44032</v>
      </c>
      <c r="C13" s="65">
        <f>VLOOKUP($A13,'Return Data'!$B$7:$R$1700,4,0)</f>
        <v>9.09</v>
      </c>
      <c r="D13" s="65">
        <f>VLOOKUP($A13,'Return Data'!$B$7:$R$1700,10,0)</f>
        <v>12.779199999999999</v>
      </c>
      <c r="E13" s="66">
        <f t="shared" si="5"/>
        <v>46</v>
      </c>
      <c r="F13" s="65">
        <f>VLOOKUP($A13,'Return Data'!$B$7:$R$1700,11,0)</f>
        <v>-3.0916999999999999</v>
      </c>
      <c r="G13" s="66">
        <f t="shared" si="6"/>
        <v>5</v>
      </c>
      <c r="H13" s="65">
        <f>VLOOKUP($A13,'Return Data'!$B$7:$R$1700,12,0)</f>
        <v>4.7234999999999996</v>
      </c>
      <c r="I13" s="66">
        <f t="shared" si="7"/>
        <v>3</v>
      </c>
      <c r="J13" s="65">
        <f>VLOOKUP($A13,'Return Data'!$B$7:$R$1700,13,0)</f>
        <v>12.6394</v>
      </c>
      <c r="K13" s="66">
        <f t="shared" si="8"/>
        <v>2</v>
      </c>
      <c r="L13" s="65">
        <f>VLOOKUP($A13,'Return Data'!$B$7:$R$1700,17,0)</f>
        <v>-2.0240999999999998</v>
      </c>
      <c r="M13" s="66">
        <f t="shared" si="9"/>
        <v>30</v>
      </c>
      <c r="N13" s="65"/>
      <c r="O13" s="66"/>
      <c r="P13" s="65"/>
      <c r="Q13" s="66"/>
      <c r="R13" s="65">
        <f>VLOOKUP($A13,'Return Data'!$B$7:$R$1700,16,0)</f>
        <v>-3.8714</v>
      </c>
      <c r="S13" s="67">
        <f t="shared" si="12"/>
        <v>55</v>
      </c>
    </row>
    <row r="14" spans="1:20" x14ac:dyDescent="0.3">
      <c r="A14" s="63" t="s">
        <v>272</v>
      </c>
      <c r="B14" s="64">
        <f>VLOOKUP($A14,'Return Data'!$B$7:$R$1700,3,0)</f>
        <v>44032</v>
      </c>
      <c r="C14" s="65">
        <f>VLOOKUP($A14,'Return Data'!$B$7:$R$1700,4,0)</f>
        <v>10.93</v>
      </c>
      <c r="D14" s="65">
        <f>VLOOKUP($A14,'Return Data'!$B$7:$R$1700,10,0)</f>
        <v>11.3035</v>
      </c>
      <c r="E14" s="66">
        <f t="shared" si="5"/>
        <v>57</v>
      </c>
      <c r="F14" s="65">
        <f>VLOOKUP($A14,'Return Data'!$B$7:$R$1700,11,0)</f>
        <v>-7.6858000000000004</v>
      </c>
      <c r="G14" s="66">
        <f t="shared" si="6"/>
        <v>15</v>
      </c>
      <c r="H14" s="65">
        <f>VLOOKUP($A14,'Return Data'!$B$7:$R$1700,12,0)</f>
        <v>-1.5315000000000001</v>
      </c>
      <c r="I14" s="66">
        <f t="shared" si="7"/>
        <v>11</v>
      </c>
      <c r="J14" s="65">
        <f>VLOOKUP($A14,'Return Data'!$B$7:$R$1700,13,0)</f>
        <v>7.3673999999999999</v>
      </c>
      <c r="K14" s="66">
        <f t="shared" si="8"/>
        <v>5</v>
      </c>
      <c r="L14" s="65"/>
      <c r="M14" s="66"/>
      <c r="N14" s="65"/>
      <c r="O14" s="66"/>
      <c r="P14" s="65"/>
      <c r="Q14" s="66"/>
      <c r="R14" s="65">
        <f>VLOOKUP($A14,'Return Data'!$B$7:$R$1700,16,0)</f>
        <v>5.2023999999999999</v>
      </c>
      <c r="S14" s="67">
        <f t="shared" si="12"/>
        <v>44</v>
      </c>
    </row>
    <row r="15" spans="1:20" x14ac:dyDescent="0.3">
      <c r="A15" s="63" t="s">
        <v>273</v>
      </c>
      <c r="B15" s="64">
        <f>VLOOKUP($A15,'Return Data'!$B$7:$R$1700,3,0)</f>
        <v>44032</v>
      </c>
      <c r="C15" s="65">
        <f>VLOOKUP($A15,'Return Data'!$B$7:$R$1700,4,0)</f>
        <v>54.9</v>
      </c>
      <c r="D15" s="65">
        <f>VLOOKUP($A15,'Return Data'!$B$7:$R$1700,10,0)</f>
        <v>12.292899999999999</v>
      </c>
      <c r="E15" s="66">
        <f t="shared" si="5"/>
        <v>51</v>
      </c>
      <c r="F15" s="65">
        <f>VLOOKUP($A15,'Return Data'!$B$7:$R$1700,11,0)</f>
        <v>-3.0548999999999999</v>
      </c>
      <c r="G15" s="66">
        <f t="shared" si="6"/>
        <v>4</v>
      </c>
      <c r="H15" s="65">
        <f>VLOOKUP($A15,'Return Data'!$B$7:$R$1700,12,0)</f>
        <v>3.3315000000000001</v>
      </c>
      <c r="I15" s="66">
        <f t="shared" si="7"/>
        <v>6</v>
      </c>
      <c r="J15" s="65">
        <f>VLOOKUP($A15,'Return Data'!$B$7:$R$1700,13,0)</f>
        <v>12.018000000000001</v>
      </c>
      <c r="K15" s="66">
        <f t="shared" si="8"/>
        <v>3</v>
      </c>
      <c r="L15" s="65">
        <f>VLOOKUP($A15,'Return Data'!$B$7:$R$1700,17,0)</f>
        <v>0.83809999999999996</v>
      </c>
      <c r="M15" s="66">
        <f t="shared" si="9"/>
        <v>14</v>
      </c>
      <c r="N15" s="65">
        <f>VLOOKUP($A15,'Return Data'!$B$7:$R$1700,14,0)</f>
        <v>4.6471999999999998</v>
      </c>
      <c r="O15" s="66">
        <f t="shared" si="10"/>
        <v>7</v>
      </c>
      <c r="P15" s="65">
        <f>VLOOKUP($A15,'Return Data'!$B$7:$R$1700,15,0)</f>
        <v>6.6635999999999997</v>
      </c>
      <c r="Q15" s="66">
        <f t="shared" si="11"/>
        <v>9</v>
      </c>
      <c r="R15" s="65">
        <f>VLOOKUP($A15,'Return Data'!$B$7:$R$1700,16,0)</f>
        <v>16.103000000000002</v>
      </c>
      <c r="S15" s="67">
        <f t="shared" si="12"/>
        <v>10</v>
      </c>
    </row>
    <row r="16" spans="1:20" x14ac:dyDescent="0.3">
      <c r="A16" s="63" t="s">
        <v>274</v>
      </c>
      <c r="B16" s="64">
        <f>VLOOKUP($A16,'Return Data'!$B$7:$R$1700,3,0)</f>
        <v>44032</v>
      </c>
      <c r="C16" s="65">
        <f>VLOOKUP($A16,'Return Data'!$B$7:$R$1700,4,0)</f>
        <v>67.680000000000007</v>
      </c>
      <c r="D16" s="65">
        <f>VLOOKUP($A16,'Return Data'!$B$7:$R$1700,10,0)</f>
        <v>14.2278</v>
      </c>
      <c r="E16" s="66">
        <f t="shared" si="5"/>
        <v>34</v>
      </c>
      <c r="F16" s="65">
        <f>VLOOKUP($A16,'Return Data'!$B$7:$R$1700,11,0)</f>
        <v>-2.1257999999999999</v>
      </c>
      <c r="G16" s="66">
        <f t="shared" si="6"/>
        <v>3</v>
      </c>
      <c r="H16" s="65">
        <f>VLOOKUP($A16,'Return Data'!$B$7:$R$1700,12,0)</f>
        <v>1.8663000000000001</v>
      </c>
      <c r="I16" s="66">
        <f t="shared" si="7"/>
        <v>8</v>
      </c>
      <c r="J16" s="65">
        <f>VLOOKUP($A16,'Return Data'!$B$7:$R$1700,13,0)</f>
        <v>5.7169999999999996</v>
      </c>
      <c r="K16" s="66">
        <f t="shared" si="8"/>
        <v>8</v>
      </c>
      <c r="L16" s="65">
        <f>VLOOKUP($A16,'Return Data'!$B$7:$R$1700,17,0)</f>
        <v>4.8632</v>
      </c>
      <c r="M16" s="66">
        <f t="shared" si="9"/>
        <v>4</v>
      </c>
      <c r="N16" s="65">
        <f>VLOOKUP($A16,'Return Data'!$B$7:$R$1700,14,0)</f>
        <v>6.8307000000000002</v>
      </c>
      <c r="O16" s="66">
        <f t="shared" si="10"/>
        <v>2</v>
      </c>
      <c r="P16" s="65">
        <f>VLOOKUP($A16,'Return Data'!$B$7:$R$1700,15,0)</f>
        <v>7.0075000000000003</v>
      </c>
      <c r="Q16" s="66">
        <f t="shared" si="11"/>
        <v>6</v>
      </c>
      <c r="R16" s="65">
        <f>VLOOKUP($A16,'Return Data'!$B$7:$R$1700,16,0)</f>
        <v>17.7211</v>
      </c>
      <c r="S16" s="67">
        <f t="shared" si="12"/>
        <v>8</v>
      </c>
    </row>
    <row r="17" spans="1:19" x14ac:dyDescent="0.3">
      <c r="A17" s="63" t="s">
        <v>275</v>
      </c>
      <c r="B17" s="64">
        <f>VLOOKUP($A17,'Return Data'!$B$7:$R$1700,3,0)</f>
        <v>44032</v>
      </c>
      <c r="C17" s="65">
        <f>VLOOKUP($A17,'Return Data'!$B$7:$R$1700,4,0)</f>
        <v>47.345999999999997</v>
      </c>
      <c r="D17" s="65">
        <f>VLOOKUP($A17,'Return Data'!$B$7:$R$1700,10,0)</f>
        <v>16.920999999999999</v>
      </c>
      <c r="E17" s="66">
        <f t="shared" si="5"/>
        <v>15</v>
      </c>
      <c r="F17" s="65">
        <f>VLOOKUP($A17,'Return Data'!$B$7:$R$1700,11,0)</f>
        <v>-9.7517999999999994</v>
      </c>
      <c r="G17" s="66">
        <f t="shared" si="6"/>
        <v>26</v>
      </c>
      <c r="H17" s="65">
        <f>VLOOKUP($A17,'Return Data'!$B$7:$R$1700,12,0)</f>
        <v>-5.6195000000000004</v>
      </c>
      <c r="I17" s="66">
        <f t="shared" si="7"/>
        <v>32</v>
      </c>
      <c r="J17" s="65">
        <f>VLOOKUP($A17,'Return Data'!$B$7:$R$1700,13,0)</f>
        <v>0.37740000000000001</v>
      </c>
      <c r="K17" s="66">
        <f t="shared" si="8"/>
        <v>20</v>
      </c>
      <c r="L17" s="65">
        <f>VLOOKUP($A17,'Return Data'!$B$7:$R$1700,17,0)</f>
        <v>2.6190000000000002</v>
      </c>
      <c r="M17" s="66">
        <f t="shared" si="9"/>
        <v>8</v>
      </c>
      <c r="N17" s="65">
        <f>VLOOKUP($A17,'Return Data'!$B$7:$R$1700,14,0)</f>
        <v>2.7681</v>
      </c>
      <c r="O17" s="66">
        <f t="shared" si="10"/>
        <v>12</v>
      </c>
      <c r="P17" s="65">
        <f>VLOOKUP($A17,'Return Data'!$B$7:$R$1700,15,0)</f>
        <v>7.1001000000000003</v>
      </c>
      <c r="Q17" s="66">
        <f t="shared" si="11"/>
        <v>5</v>
      </c>
      <c r="R17" s="65">
        <f>VLOOKUP($A17,'Return Data'!$B$7:$R$1700,16,0)</f>
        <v>12.195499999999999</v>
      </c>
      <c r="S17" s="67">
        <f t="shared" si="12"/>
        <v>21</v>
      </c>
    </row>
    <row r="18" spans="1:19" x14ac:dyDescent="0.3">
      <c r="A18" s="63" t="s">
        <v>276</v>
      </c>
      <c r="B18" s="64">
        <f>VLOOKUP($A18,'Return Data'!$B$7:$R$1700,3,0)</f>
        <v>44032</v>
      </c>
      <c r="C18" s="65">
        <f>VLOOKUP($A18,'Return Data'!$B$7:$R$1700,4,0)</f>
        <v>43.53</v>
      </c>
      <c r="D18" s="65">
        <f>VLOOKUP($A18,'Return Data'!$B$7:$R$1700,10,0)</f>
        <v>13.123699999999999</v>
      </c>
      <c r="E18" s="66">
        <f t="shared" si="5"/>
        <v>44</v>
      </c>
      <c r="F18" s="65">
        <f>VLOOKUP($A18,'Return Data'!$B$7:$R$1700,11,0)</f>
        <v>-11.739699999999999</v>
      </c>
      <c r="G18" s="66">
        <f t="shared" si="6"/>
        <v>37</v>
      </c>
      <c r="H18" s="65">
        <f>VLOOKUP($A18,'Return Data'!$B$7:$R$1700,12,0)</f>
        <v>-7.4813999999999998</v>
      </c>
      <c r="I18" s="66">
        <f t="shared" si="7"/>
        <v>42</v>
      </c>
      <c r="J18" s="65">
        <f>VLOOKUP($A18,'Return Data'!$B$7:$R$1700,13,0)</f>
        <v>-3.8224</v>
      </c>
      <c r="K18" s="66">
        <f t="shared" si="8"/>
        <v>36</v>
      </c>
      <c r="L18" s="65">
        <f>VLOOKUP($A18,'Return Data'!$B$7:$R$1700,17,0)</f>
        <v>-2.9601000000000002</v>
      </c>
      <c r="M18" s="66">
        <f t="shared" si="9"/>
        <v>40</v>
      </c>
      <c r="N18" s="65">
        <f>VLOOKUP($A18,'Return Data'!$B$7:$R$1700,14,0)</f>
        <v>-8.4000000000000005E-2</v>
      </c>
      <c r="O18" s="66">
        <f t="shared" si="10"/>
        <v>28</v>
      </c>
      <c r="P18" s="65">
        <f>VLOOKUP($A18,'Return Data'!$B$7:$R$1700,15,0)</f>
        <v>2.9799000000000002</v>
      </c>
      <c r="Q18" s="66">
        <f t="shared" si="11"/>
        <v>31</v>
      </c>
      <c r="R18" s="65">
        <f>VLOOKUP($A18,'Return Data'!$B$7:$R$1700,16,0)</f>
        <v>13.566599999999999</v>
      </c>
      <c r="S18" s="67">
        <f t="shared" si="12"/>
        <v>17</v>
      </c>
    </row>
    <row r="19" spans="1:19" x14ac:dyDescent="0.3">
      <c r="A19" s="63" t="s">
        <v>277</v>
      </c>
      <c r="B19" s="64">
        <f>VLOOKUP($A19,'Return Data'!$B$7:$R$1700,3,0)</f>
        <v>44032</v>
      </c>
      <c r="C19" s="65">
        <f>VLOOKUP($A19,'Return Data'!$B$7:$R$1700,4,0)</f>
        <v>13.2552</v>
      </c>
      <c r="D19" s="65">
        <f>VLOOKUP($A19,'Return Data'!$B$7:$R$1700,10,0)</f>
        <v>17.6128</v>
      </c>
      <c r="E19" s="66">
        <f t="shared" si="5"/>
        <v>9</v>
      </c>
      <c r="F19" s="65">
        <f>VLOOKUP($A19,'Return Data'!$B$7:$R$1700,11,0)</f>
        <v>-12.448</v>
      </c>
      <c r="G19" s="66">
        <f t="shared" si="6"/>
        <v>45</v>
      </c>
      <c r="H19" s="65">
        <f>VLOOKUP($A19,'Return Data'!$B$7:$R$1700,12,0)</f>
        <v>-8.2018000000000004</v>
      </c>
      <c r="I19" s="66">
        <f t="shared" si="7"/>
        <v>45</v>
      </c>
      <c r="J19" s="65">
        <f>VLOOKUP($A19,'Return Data'!$B$7:$R$1700,13,0)</f>
        <v>-4.9404000000000003</v>
      </c>
      <c r="K19" s="66">
        <f t="shared" si="8"/>
        <v>42</v>
      </c>
      <c r="L19" s="65">
        <f>VLOOKUP($A19,'Return Data'!$B$7:$R$1700,17,0)</f>
        <v>-2.1372</v>
      </c>
      <c r="M19" s="66">
        <f t="shared" si="9"/>
        <v>32</v>
      </c>
      <c r="N19" s="65">
        <f>VLOOKUP($A19,'Return Data'!$B$7:$R$1700,14,0)</f>
        <v>-0.1668</v>
      </c>
      <c r="O19" s="66">
        <f t="shared" si="10"/>
        <v>29</v>
      </c>
      <c r="P19" s="65"/>
      <c r="Q19" s="66"/>
      <c r="R19" s="65">
        <f>VLOOKUP($A19,'Return Data'!$B$7:$R$1700,16,0)</f>
        <v>6.3765000000000001</v>
      </c>
      <c r="S19" s="67">
        <f t="shared" si="12"/>
        <v>40</v>
      </c>
    </row>
    <row r="20" spans="1:19" x14ac:dyDescent="0.3">
      <c r="A20" s="63" t="s">
        <v>278</v>
      </c>
      <c r="B20" s="64">
        <f>VLOOKUP($A20,'Return Data'!$B$7:$R$1700,3,0)</f>
        <v>44032</v>
      </c>
      <c r="C20" s="65">
        <f>VLOOKUP($A20,'Return Data'!$B$7:$R$1700,4,0)</f>
        <v>490.03629999999998</v>
      </c>
      <c r="D20" s="65">
        <f>VLOOKUP($A20,'Return Data'!$B$7:$R$1700,10,0)</f>
        <v>13.7264</v>
      </c>
      <c r="E20" s="66">
        <f t="shared" si="5"/>
        <v>41</v>
      </c>
      <c r="F20" s="65">
        <f>VLOOKUP($A20,'Return Data'!$B$7:$R$1700,11,0)</f>
        <v>-16.3599</v>
      </c>
      <c r="G20" s="66">
        <f t="shared" si="6"/>
        <v>57</v>
      </c>
      <c r="H20" s="65">
        <f>VLOOKUP($A20,'Return Data'!$B$7:$R$1700,12,0)</f>
        <v>-12.8514</v>
      </c>
      <c r="I20" s="66">
        <f t="shared" si="7"/>
        <v>57</v>
      </c>
      <c r="J20" s="65">
        <f>VLOOKUP($A20,'Return Data'!$B$7:$R$1700,13,0)</f>
        <v>-11.8812</v>
      </c>
      <c r="K20" s="66">
        <f t="shared" si="8"/>
        <v>56</v>
      </c>
      <c r="L20" s="65">
        <f>VLOOKUP($A20,'Return Data'!$B$7:$R$1700,17,0)</f>
        <v>-5.4217000000000004</v>
      </c>
      <c r="M20" s="66">
        <f t="shared" si="9"/>
        <v>50</v>
      </c>
      <c r="N20" s="65">
        <f>VLOOKUP($A20,'Return Data'!$B$7:$R$1700,14,0)</f>
        <v>-2.2898000000000001</v>
      </c>
      <c r="O20" s="66">
        <f t="shared" si="10"/>
        <v>40</v>
      </c>
      <c r="P20" s="65">
        <f>VLOOKUP($A20,'Return Data'!$B$7:$R$1700,15,0)</f>
        <v>2.0945</v>
      </c>
      <c r="Q20" s="66">
        <f t="shared" si="11"/>
        <v>38</v>
      </c>
      <c r="R20" s="65">
        <f>VLOOKUP($A20,'Return Data'!$B$7:$R$1700,16,0)</f>
        <v>20.054600000000001</v>
      </c>
      <c r="S20" s="67">
        <f t="shared" si="12"/>
        <v>2</v>
      </c>
    </row>
    <row r="21" spans="1:19" x14ac:dyDescent="0.3">
      <c r="A21" s="63" t="s">
        <v>279</v>
      </c>
      <c r="B21" s="64">
        <f>VLOOKUP($A21,'Return Data'!$B$7:$R$1700,3,0)</f>
        <v>44032</v>
      </c>
      <c r="C21" s="65">
        <f>VLOOKUP($A21,'Return Data'!$B$7:$R$1700,4,0)</f>
        <v>329.19</v>
      </c>
      <c r="D21" s="65">
        <f>VLOOKUP($A21,'Return Data'!$B$7:$R$1700,10,0)</f>
        <v>17.3675</v>
      </c>
      <c r="E21" s="66">
        <f t="shared" si="5"/>
        <v>11</v>
      </c>
      <c r="F21" s="65">
        <f>VLOOKUP($A21,'Return Data'!$B$7:$R$1700,11,0)</f>
        <v>-13.0121</v>
      </c>
      <c r="G21" s="66">
        <f t="shared" si="6"/>
        <v>50</v>
      </c>
      <c r="H21" s="65">
        <f>VLOOKUP($A21,'Return Data'!$B$7:$R$1700,12,0)</f>
        <v>-7.8930999999999996</v>
      </c>
      <c r="I21" s="66">
        <f t="shared" si="7"/>
        <v>44</v>
      </c>
      <c r="J21" s="65">
        <f>VLOOKUP($A21,'Return Data'!$B$7:$R$1700,13,0)</f>
        <v>-8.2340999999999998</v>
      </c>
      <c r="K21" s="66">
        <f t="shared" si="8"/>
        <v>51</v>
      </c>
      <c r="L21" s="65">
        <f>VLOOKUP($A21,'Return Data'!$B$7:$R$1700,17,0)</f>
        <v>-1.1113</v>
      </c>
      <c r="M21" s="66">
        <f t="shared" si="9"/>
        <v>24</v>
      </c>
      <c r="N21" s="65">
        <f>VLOOKUP($A21,'Return Data'!$B$7:$R$1700,14,0)</f>
        <v>0.88990000000000002</v>
      </c>
      <c r="O21" s="66">
        <f t="shared" si="10"/>
        <v>24</v>
      </c>
      <c r="P21" s="65">
        <f>VLOOKUP($A21,'Return Data'!$B$7:$R$1700,15,0)</f>
        <v>6.5086000000000004</v>
      </c>
      <c r="Q21" s="66">
        <f t="shared" si="11"/>
        <v>11</v>
      </c>
      <c r="R21" s="65">
        <f>VLOOKUP($A21,'Return Data'!$B$7:$R$1700,16,0)</f>
        <v>19.5593</v>
      </c>
      <c r="S21" s="67">
        <f t="shared" si="12"/>
        <v>3</v>
      </c>
    </row>
    <row r="22" spans="1:19" x14ac:dyDescent="0.3">
      <c r="A22" s="63" t="s">
        <v>280</v>
      </c>
      <c r="B22" s="64">
        <f>VLOOKUP($A22,'Return Data'!$B$7:$R$1700,3,0)</f>
        <v>44032</v>
      </c>
      <c r="C22" s="65">
        <f>VLOOKUP($A22,'Return Data'!$B$7:$R$1700,4,0)</f>
        <v>1462.4951163606299</v>
      </c>
      <c r="D22" s="65">
        <f>VLOOKUP($A22,'Return Data'!$B$7:$R$1700,10,0)</f>
        <v>13.9307</v>
      </c>
      <c r="E22" s="66">
        <f t="shared" si="5"/>
        <v>39</v>
      </c>
      <c r="F22" s="65">
        <f>VLOOKUP($A22,'Return Data'!$B$7:$R$1700,11,0)</f>
        <v>-14.3588</v>
      </c>
      <c r="G22" s="66">
        <f t="shared" si="6"/>
        <v>53</v>
      </c>
      <c r="H22" s="65">
        <f>VLOOKUP($A22,'Return Data'!$B$7:$R$1700,12,0)</f>
        <v>-10.7241</v>
      </c>
      <c r="I22" s="66">
        <f t="shared" si="7"/>
        <v>52</v>
      </c>
      <c r="J22" s="65">
        <f>VLOOKUP($A22,'Return Data'!$B$7:$R$1700,13,0)</f>
        <v>-11.712899999999999</v>
      </c>
      <c r="K22" s="66">
        <f t="shared" si="8"/>
        <v>55</v>
      </c>
      <c r="L22" s="65">
        <f>VLOOKUP($A22,'Return Data'!$B$7:$R$1700,17,0)</f>
        <v>-4.9268000000000001</v>
      </c>
      <c r="M22" s="66">
        <f t="shared" si="9"/>
        <v>49</v>
      </c>
      <c r="N22" s="65">
        <f>VLOOKUP($A22,'Return Data'!$B$7:$R$1700,14,0)</f>
        <v>-3.8151999999999999</v>
      </c>
      <c r="O22" s="66">
        <f t="shared" si="10"/>
        <v>46</v>
      </c>
      <c r="P22" s="65">
        <f>VLOOKUP($A22,'Return Data'!$B$7:$R$1700,15,0)</f>
        <v>2.2090999999999998</v>
      </c>
      <c r="Q22" s="66">
        <f t="shared" si="11"/>
        <v>36</v>
      </c>
      <c r="R22" s="65">
        <f>VLOOKUP($A22,'Return Data'!$B$7:$R$1700,16,0)</f>
        <v>22.750499999999999</v>
      </c>
      <c r="S22" s="67">
        <f t="shared" si="12"/>
        <v>1</v>
      </c>
    </row>
    <row r="23" spans="1:19" x14ac:dyDescent="0.3">
      <c r="A23" s="63" t="s">
        <v>281</v>
      </c>
      <c r="B23" s="64">
        <f>VLOOKUP($A23,'Return Data'!$B$7:$R$1700,3,0)</f>
        <v>44032</v>
      </c>
      <c r="C23" s="65">
        <f>VLOOKUP($A23,'Return Data'!$B$7:$R$1700,4,0)</f>
        <v>34.0944</v>
      </c>
      <c r="D23" s="65">
        <f>VLOOKUP($A23,'Return Data'!$B$7:$R$1700,10,0)</f>
        <v>13.7356</v>
      </c>
      <c r="E23" s="66">
        <f t="shared" si="5"/>
        <v>40</v>
      </c>
      <c r="F23" s="65">
        <f>VLOOKUP($A23,'Return Data'!$B$7:$R$1700,11,0)</f>
        <v>-12.6412</v>
      </c>
      <c r="G23" s="66">
        <f t="shared" si="6"/>
        <v>47</v>
      </c>
      <c r="H23" s="65">
        <f>VLOOKUP($A23,'Return Data'!$B$7:$R$1700,12,0)</f>
        <v>-6.4797000000000002</v>
      </c>
      <c r="I23" s="66">
        <f t="shared" si="7"/>
        <v>37</v>
      </c>
      <c r="J23" s="65">
        <f>VLOOKUP($A23,'Return Data'!$B$7:$R$1700,13,0)</f>
        <v>-4.4020999999999999</v>
      </c>
      <c r="K23" s="66">
        <f t="shared" si="8"/>
        <v>39</v>
      </c>
      <c r="L23" s="65">
        <f>VLOOKUP($A23,'Return Data'!$B$7:$R$1700,17,0)</f>
        <v>-2.2404999999999999</v>
      </c>
      <c r="M23" s="66">
        <f t="shared" si="9"/>
        <v>33</v>
      </c>
      <c r="N23" s="65">
        <f>VLOOKUP($A23,'Return Data'!$B$7:$R$1700,14,0)</f>
        <v>-2.0430999999999999</v>
      </c>
      <c r="O23" s="66">
        <f t="shared" si="10"/>
        <v>38</v>
      </c>
      <c r="P23" s="65">
        <f>VLOOKUP($A23,'Return Data'!$B$7:$R$1700,15,0)</f>
        <v>4.1715999999999998</v>
      </c>
      <c r="Q23" s="66">
        <f t="shared" si="11"/>
        <v>24</v>
      </c>
      <c r="R23" s="65">
        <f>VLOOKUP($A23,'Return Data'!$B$7:$R$1700,16,0)</f>
        <v>9.4758999999999993</v>
      </c>
      <c r="S23" s="67">
        <f t="shared" si="12"/>
        <v>33</v>
      </c>
    </row>
    <row r="24" spans="1:19" x14ac:dyDescent="0.3">
      <c r="A24" s="63" t="s">
        <v>282</v>
      </c>
      <c r="B24" s="64">
        <f>VLOOKUP($A24,'Return Data'!$B$7:$R$1700,3,0)</f>
        <v>44032</v>
      </c>
      <c r="C24" s="65">
        <f>VLOOKUP($A24,'Return Data'!$B$7:$R$1700,4,0)</f>
        <v>349.58</v>
      </c>
      <c r="D24" s="65">
        <f>VLOOKUP($A24,'Return Data'!$B$7:$R$1700,10,0)</f>
        <v>14.1448</v>
      </c>
      <c r="E24" s="66">
        <f t="shared" si="5"/>
        <v>37</v>
      </c>
      <c r="F24" s="65">
        <f>VLOOKUP($A24,'Return Data'!$B$7:$R$1700,11,0)</f>
        <v>-12.383800000000001</v>
      </c>
      <c r="G24" s="66">
        <f t="shared" si="6"/>
        <v>43</v>
      </c>
      <c r="H24" s="65">
        <f>VLOOKUP($A24,'Return Data'!$B$7:$R$1700,12,0)</f>
        <v>-5.5776000000000003</v>
      </c>
      <c r="I24" s="66">
        <f t="shared" si="7"/>
        <v>31</v>
      </c>
      <c r="J24" s="65">
        <f>VLOOKUP($A24,'Return Data'!$B$7:$R$1700,13,0)</f>
        <v>-5.524</v>
      </c>
      <c r="K24" s="66">
        <f t="shared" si="8"/>
        <v>47</v>
      </c>
      <c r="L24" s="65">
        <f>VLOOKUP($A24,'Return Data'!$B$7:$R$1700,17,0)</f>
        <v>-1.0003</v>
      </c>
      <c r="M24" s="66">
        <f t="shared" si="9"/>
        <v>23</v>
      </c>
      <c r="N24" s="65">
        <f>VLOOKUP($A24,'Return Data'!$B$7:$R$1700,14,0)</f>
        <v>1.8272999999999999</v>
      </c>
      <c r="O24" s="66">
        <f t="shared" si="10"/>
        <v>17</v>
      </c>
      <c r="P24" s="65">
        <f>VLOOKUP($A24,'Return Data'!$B$7:$R$1700,15,0)</f>
        <v>4.8188000000000004</v>
      </c>
      <c r="Q24" s="66">
        <f t="shared" si="11"/>
        <v>19</v>
      </c>
      <c r="R24" s="65">
        <f>VLOOKUP($A24,'Return Data'!$B$7:$R$1700,16,0)</f>
        <v>18.504000000000001</v>
      </c>
      <c r="S24" s="67">
        <f t="shared" si="12"/>
        <v>4</v>
      </c>
    </row>
    <row r="25" spans="1:19" x14ac:dyDescent="0.3">
      <c r="A25" s="63" t="s">
        <v>283</v>
      </c>
      <c r="B25" s="64">
        <f>VLOOKUP($A25,'Return Data'!$B$7:$R$1700,3,0)</f>
        <v>44032</v>
      </c>
      <c r="C25" s="65">
        <f>VLOOKUP($A25,'Return Data'!$B$7:$R$1700,4,0)</f>
        <v>9.3800000000000008</v>
      </c>
      <c r="D25" s="65">
        <f>VLOOKUP($A25,'Return Data'!$B$7:$R$1700,10,0)</f>
        <v>12.605</v>
      </c>
      <c r="E25" s="66">
        <f t="shared" si="5"/>
        <v>48</v>
      </c>
      <c r="F25" s="65">
        <f>VLOOKUP($A25,'Return Data'!$B$7:$R$1700,11,0)</f>
        <v>-20.034099999999999</v>
      </c>
      <c r="G25" s="66">
        <f t="shared" si="6"/>
        <v>59</v>
      </c>
      <c r="H25" s="65">
        <f>VLOOKUP($A25,'Return Data'!$B$7:$R$1700,12,0)</f>
        <v>-14.959199999999999</v>
      </c>
      <c r="I25" s="66">
        <f t="shared" si="7"/>
        <v>63</v>
      </c>
      <c r="J25" s="65">
        <f>VLOOKUP($A25,'Return Data'!$B$7:$R$1700,13,0)</f>
        <v>-11.09</v>
      </c>
      <c r="K25" s="66">
        <f t="shared" si="8"/>
        <v>53</v>
      </c>
      <c r="L25" s="65">
        <f>VLOOKUP($A25,'Return Data'!$B$7:$R$1700,17,0)</f>
        <v>-5.6109999999999998</v>
      </c>
      <c r="M25" s="66">
        <f t="shared" si="9"/>
        <v>52</v>
      </c>
      <c r="N25" s="65"/>
      <c r="O25" s="66"/>
      <c r="P25" s="65"/>
      <c r="Q25" s="66"/>
      <c r="R25" s="65">
        <f>VLOOKUP($A25,'Return Data'!$B$7:$R$1700,16,0)</f>
        <v>-2.7109999999999999</v>
      </c>
      <c r="S25" s="67">
        <f t="shared" si="12"/>
        <v>53</v>
      </c>
    </row>
    <row r="26" spans="1:19" x14ac:dyDescent="0.3">
      <c r="A26" s="63" t="s">
        <v>284</v>
      </c>
      <c r="B26" s="64">
        <f>VLOOKUP($A26,'Return Data'!$B$7:$R$1700,3,0)</f>
        <v>44032</v>
      </c>
      <c r="C26" s="65">
        <f>VLOOKUP($A26,'Return Data'!$B$7:$R$1700,4,0)</f>
        <v>24.86</v>
      </c>
      <c r="D26" s="65">
        <f>VLOOKUP($A26,'Return Data'!$B$7:$R$1700,10,0)</f>
        <v>8.3696999999999999</v>
      </c>
      <c r="E26" s="66">
        <f t="shared" si="5"/>
        <v>65</v>
      </c>
      <c r="F26" s="65">
        <f>VLOOKUP($A26,'Return Data'!$B$7:$R$1700,11,0)</f>
        <v>-13.4702</v>
      </c>
      <c r="G26" s="66">
        <f t="shared" si="6"/>
        <v>51</v>
      </c>
      <c r="H26" s="65">
        <f>VLOOKUP($A26,'Return Data'!$B$7:$R$1700,12,0)</f>
        <v>-10.2203</v>
      </c>
      <c r="I26" s="66">
        <f t="shared" si="7"/>
        <v>51</v>
      </c>
      <c r="J26" s="65">
        <f>VLOOKUP($A26,'Return Data'!$B$7:$R$1700,13,0)</f>
        <v>0.20150000000000001</v>
      </c>
      <c r="K26" s="66">
        <f t="shared" si="8"/>
        <v>21</v>
      </c>
      <c r="L26" s="65">
        <f>VLOOKUP($A26,'Return Data'!$B$7:$R$1700,17,0)</f>
        <v>-2.883</v>
      </c>
      <c r="M26" s="66">
        <f t="shared" si="9"/>
        <v>39</v>
      </c>
      <c r="N26" s="65">
        <f>VLOOKUP($A26,'Return Data'!$B$7:$R$1700,14,0)</f>
        <v>0.17480000000000001</v>
      </c>
      <c r="O26" s="66">
        <f t="shared" si="10"/>
        <v>26</v>
      </c>
      <c r="P26" s="65">
        <f>VLOOKUP($A26,'Return Data'!$B$7:$R$1700,15,0)</f>
        <v>3.1261999999999999</v>
      </c>
      <c r="Q26" s="66">
        <f t="shared" si="11"/>
        <v>30</v>
      </c>
      <c r="R26" s="65">
        <f>VLOOKUP($A26,'Return Data'!$B$7:$R$1700,16,0)</f>
        <v>14.19</v>
      </c>
      <c r="S26" s="67">
        <f t="shared" si="12"/>
        <v>15</v>
      </c>
    </row>
    <row r="27" spans="1:19" x14ac:dyDescent="0.3">
      <c r="A27" s="63" t="s">
        <v>285</v>
      </c>
      <c r="B27" s="64">
        <f>VLOOKUP($A27,'Return Data'!$B$7:$R$1700,3,0)</f>
        <v>44032</v>
      </c>
      <c r="C27" s="65">
        <f>VLOOKUP($A27,'Return Data'!$B$7:$R$1700,4,0)</f>
        <v>49.74</v>
      </c>
      <c r="D27" s="65">
        <f>VLOOKUP($A27,'Return Data'!$B$7:$R$1700,10,0)</f>
        <v>18.8247</v>
      </c>
      <c r="E27" s="66">
        <f t="shared" si="5"/>
        <v>6</v>
      </c>
      <c r="F27" s="65">
        <f>VLOOKUP($A27,'Return Data'!$B$7:$R$1700,11,0)</f>
        <v>-12.120100000000001</v>
      </c>
      <c r="G27" s="66">
        <f t="shared" si="6"/>
        <v>41</v>
      </c>
      <c r="H27" s="65">
        <f>VLOOKUP($A27,'Return Data'!$B$7:$R$1700,12,0)</f>
        <v>-6.3277000000000001</v>
      </c>
      <c r="I27" s="66">
        <f t="shared" si="7"/>
        <v>34</v>
      </c>
      <c r="J27" s="65">
        <f>VLOOKUP($A27,'Return Data'!$B$7:$R$1700,13,0)</f>
        <v>-7.5636000000000001</v>
      </c>
      <c r="K27" s="66">
        <f t="shared" si="8"/>
        <v>49</v>
      </c>
      <c r="L27" s="65">
        <f>VLOOKUP($A27,'Return Data'!$B$7:$R$1700,17,0)</f>
        <v>-4.6787999999999998</v>
      </c>
      <c r="M27" s="66">
        <f t="shared" si="9"/>
        <v>47</v>
      </c>
      <c r="N27" s="65">
        <f>VLOOKUP($A27,'Return Data'!$B$7:$R$1700,14,0)</f>
        <v>-1.1835</v>
      </c>
      <c r="O27" s="66">
        <f t="shared" si="10"/>
        <v>34</v>
      </c>
      <c r="P27" s="65">
        <f>VLOOKUP($A27,'Return Data'!$B$7:$R$1700,15,0)</f>
        <v>3.5501999999999998</v>
      </c>
      <c r="Q27" s="66">
        <f t="shared" si="11"/>
        <v>27</v>
      </c>
      <c r="R27" s="65">
        <f>VLOOKUP($A27,'Return Data'!$B$7:$R$1700,16,0)</f>
        <v>14.8691</v>
      </c>
      <c r="S27" s="67">
        <f t="shared" si="12"/>
        <v>13</v>
      </c>
    </row>
    <row r="28" spans="1:19" x14ac:dyDescent="0.3">
      <c r="A28" s="63" t="s">
        <v>286</v>
      </c>
      <c r="B28" s="64">
        <f>VLOOKUP($A28,'Return Data'!$B$7:$R$1700,3,0)</f>
        <v>44032</v>
      </c>
      <c r="C28" s="65">
        <f>VLOOKUP($A28,'Return Data'!$B$7:$R$1700,4,0)</f>
        <v>8.98</v>
      </c>
      <c r="D28" s="65">
        <f>VLOOKUP($A28,'Return Data'!$B$7:$R$1700,10,0)</f>
        <v>12.5313</v>
      </c>
      <c r="E28" s="66">
        <f t="shared" si="5"/>
        <v>49</v>
      </c>
      <c r="F28" s="65">
        <f>VLOOKUP($A28,'Return Data'!$B$7:$R$1700,11,0)</f>
        <v>-11.4398</v>
      </c>
      <c r="G28" s="66">
        <f t="shared" si="6"/>
        <v>34</v>
      </c>
      <c r="H28" s="65">
        <f>VLOOKUP($A28,'Return Data'!$B$7:$R$1700,12,0)</f>
        <v>-8.3673000000000002</v>
      </c>
      <c r="I28" s="66">
        <f t="shared" si="7"/>
        <v>46</v>
      </c>
      <c r="J28" s="65">
        <f>VLOOKUP($A28,'Return Data'!$B$7:$R$1700,13,0)</f>
        <v>-4.9734999999999996</v>
      </c>
      <c r="K28" s="66">
        <f t="shared" si="8"/>
        <v>44</v>
      </c>
      <c r="L28" s="65">
        <f>VLOOKUP($A28,'Return Data'!$B$7:$R$1700,17,0)</f>
        <v>-2.5150999999999999</v>
      </c>
      <c r="M28" s="66">
        <f t="shared" si="9"/>
        <v>37</v>
      </c>
      <c r="N28" s="65"/>
      <c r="O28" s="66"/>
      <c r="P28" s="65"/>
      <c r="Q28" s="66"/>
      <c r="R28" s="65">
        <f>VLOOKUP($A28,'Return Data'!$B$7:$R$1700,16,0)</f>
        <v>-4.1128999999999998</v>
      </c>
      <c r="S28" s="67">
        <f t="shared" si="12"/>
        <v>56</v>
      </c>
    </row>
    <row r="29" spans="1:19" x14ac:dyDescent="0.3">
      <c r="A29" s="63" t="s">
        <v>287</v>
      </c>
      <c r="B29" s="64">
        <f>VLOOKUP($A29,'Return Data'!$B$7:$R$1700,3,0)</f>
        <v>44032</v>
      </c>
      <c r="C29" s="65">
        <f>VLOOKUP($A29,'Return Data'!$B$7:$R$1700,4,0)</f>
        <v>50.72</v>
      </c>
      <c r="D29" s="65">
        <f>VLOOKUP($A29,'Return Data'!$B$7:$R$1700,10,0)</f>
        <v>15.7462</v>
      </c>
      <c r="E29" s="66">
        <f t="shared" si="5"/>
        <v>23</v>
      </c>
      <c r="F29" s="65">
        <f>VLOOKUP($A29,'Return Data'!$B$7:$R$1700,11,0)</f>
        <v>-6.9699</v>
      </c>
      <c r="G29" s="66">
        <f t="shared" si="6"/>
        <v>12</v>
      </c>
      <c r="H29" s="65">
        <f>VLOOKUP($A29,'Return Data'!$B$7:$R$1700,12,0)</f>
        <v>-1.7435</v>
      </c>
      <c r="I29" s="66">
        <f t="shared" si="7"/>
        <v>14</v>
      </c>
      <c r="J29" s="65">
        <f>VLOOKUP($A29,'Return Data'!$B$7:$R$1700,13,0)</f>
        <v>3.1103999999999998</v>
      </c>
      <c r="K29" s="66">
        <f t="shared" si="8"/>
        <v>12</v>
      </c>
      <c r="L29" s="65">
        <f>VLOOKUP($A29,'Return Data'!$B$7:$R$1700,17,0)</f>
        <v>0.23710000000000001</v>
      </c>
      <c r="M29" s="66">
        <f t="shared" si="9"/>
        <v>18</v>
      </c>
      <c r="N29" s="65">
        <f>VLOOKUP($A29,'Return Data'!$B$7:$R$1700,14,0)</f>
        <v>4.5552000000000001</v>
      </c>
      <c r="O29" s="66">
        <f t="shared" si="10"/>
        <v>8</v>
      </c>
      <c r="P29" s="65">
        <f>VLOOKUP($A29,'Return Data'!$B$7:$R$1700,15,0)</f>
        <v>6.5327000000000002</v>
      </c>
      <c r="Q29" s="66">
        <f t="shared" si="11"/>
        <v>10</v>
      </c>
      <c r="R29" s="65">
        <f>VLOOKUP($A29,'Return Data'!$B$7:$R$1700,16,0)</f>
        <v>12.713800000000001</v>
      </c>
      <c r="S29" s="67">
        <f t="shared" si="12"/>
        <v>20</v>
      </c>
    </row>
    <row r="30" spans="1:19" x14ac:dyDescent="0.3">
      <c r="A30" s="63" t="s">
        <v>288</v>
      </c>
      <c r="B30" s="64">
        <f>VLOOKUP($A30,'Return Data'!$B$7:$R$1700,3,0)</f>
        <v>44032</v>
      </c>
      <c r="C30" s="65">
        <f>VLOOKUP($A30,'Return Data'!$B$7:$R$1700,4,0)</f>
        <v>9.4222999999999999</v>
      </c>
      <c r="D30" s="65">
        <f>VLOOKUP($A30,'Return Data'!$B$7:$R$1700,10,0)</f>
        <v>14.0273</v>
      </c>
      <c r="E30" s="66">
        <f t="shared" si="5"/>
        <v>38</v>
      </c>
      <c r="F30" s="65">
        <f>VLOOKUP($A30,'Return Data'!$B$7:$R$1700,11,0)</f>
        <v>-12.8565</v>
      </c>
      <c r="G30" s="66">
        <f t="shared" si="6"/>
        <v>48</v>
      </c>
      <c r="H30" s="65"/>
      <c r="I30" s="66"/>
      <c r="J30" s="65"/>
      <c r="K30" s="66"/>
      <c r="L30" s="65"/>
      <c r="M30" s="66"/>
      <c r="N30" s="65"/>
      <c r="O30" s="66"/>
      <c r="P30" s="65"/>
      <c r="Q30" s="66"/>
      <c r="R30" s="65">
        <f>VLOOKUP($A30,'Return Data'!$B$7:$R$1700,16,0)</f>
        <v>-5.7770000000000001</v>
      </c>
      <c r="S30" s="67">
        <f t="shared" si="12"/>
        <v>58</v>
      </c>
    </row>
    <row r="31" spans="1:19" x14ac:dyDescent="0.3">
      <c r="A31" s="63" t="s">
        <v>289</v>
      </c>
      <c r="B31" s="64">
        <f>VLOOKUP($A31,'Return Data'!$B$7:$R$1700,3,0)</f>
        <v>44032</v>
      </c>
      <c r="C31" s="65">
        <f>VLOOKUP($A31,'Return Data'!$B$7:$R$1700,4,0)</f>
        <v>16.5548</v>
      </c>
      <c r="D31" s="65">
        <f>VLOOKUP($A31,'Return Data'!$B$7:$R$1700,10,0)</f>
        <v>16.3872</v>
      </c>
      <c r="E31" s="66">
        <f t="shared" si="5"/>
        <v>19</v>
      </c>
      <c r="F31" s="65">
        <f>VLOOKUP($A31,'Return Data'!$B$7:$R$1700,11,0)</f>
        <v>-12.144399999999999</v>
      </c>
      <c r="G31" s="66">
        <f t="shared" si="6"/>
        <v>42</v>
      </c>
      <c r="H31" s="65">
        <f>VLOOKUP($A31,'Return Data'!$B$7:$R$1700,12,0)</f>
        <v>-8.8030000000000008</v>
      </c>
      <c r="I31" s="66">
        <f t="shared" si="7"/>
        <v>47</v>
      </c>
      <c r="J31" s="65">
        <f>VLOOKUP($A31,'Return Data'!$B$7:$R$1700,13,0)</f>
        <v>-0.61770000000000003</v>
      </c>
      <c r="K31" s="66">
        <f t="shared" si="8"/>
        <v>23</v>
      </c>
      <c r="L31" s="65">
        <f>VLOOKUP($A31,'Return Data'!$B$7:$R$1700,17,0)</f>
        <v>-0.22189999999999999</v>
      </c>
      <c r="M31" s="66">
        <f t="shared" si="9"/>
        <v>20</v>
      </c>
      <c r="N31" s="65">
        <f>VLOOKUP($A31,'Return Data'!$B$7:$R$1700,14,0)</f>
        <v>2.8275000000000001</v>
      </c>
      <c r="O31" s="66">
        <f t="shared" si="10"/>
        <v>11</v>
      </c>
      <c r="P31" s="65">
        <f>VLOOKUP($A31,'Return Data'!$B$7:$R$1700,15,0)</f>
        <v>5.8234000000000004</v>
      </c>
      <c r="Q31" s="66">
        <f t="shared" si="11"/>
        <v>13</v>
      </c>
      <c r="R31" s="65">
        <f>VLOOKUP($A31,'Return Data'!$B$7:$R$1700,16,0)</f>
        <v>4.1791999999999998</v>
      </c>
      <c r="S31" s="67">
        <f t="shared" si="12"/>
        <v>48</v>
      </c>
    </row>
    <row r="32" spans="1:19" x14ac:dyDescent="0.3">
      <c r="A32" s="63" t="s">
        <v>290</v>
      </c>
      <c r="B32" s="64">
        <f>VLOOKUP($A32,'Return Data'!$B$7:$R$1700,3,0)</f>
        <v>44032</v>
      </c>
      <c r="C32" s="65">
        <f>VLOOKUP($A32,'Return Data'!$B$7:$R$1700,4,0)</f>
        <v>43.036000000000001</v>
      </c>
      <c r="D32" s="65">
        <f>VLOOKUP($A32,'Return Data'!$B$7:$R$1700,10,0)</f>
        <v>14.5458</v>
      </c>
      <c r="E32" s="66">
        <f t="shared" si="5"/>
        <v>32</v>
      </c>
      <c r="F32" s="65">
        <f>VLOOKUP($A32,'Return Data'!$B$7:$R$1700,11,0)</f>
        <v>-10.7692</v>
      </c>
      <c r="G32" s="66">
        <f t="shared" si="6"/>
        <v>33</v>
      </c>
      <c r="H32" s="65">
        <f>VLOOKUP($A32,'Return Data'!$B$7:$R$1700,12,0)</f>
        <v>-2.8883000000000001</v>
      </c>
      <c r="I32" s="66">
        <f t="shared" si="7"/>
        <v>21</v>
      </c>
      <c r="J32" s="65">
        <f>VLOOKUP($A32,'Return Data'!$B$7:$R$1700,13,0)</f>
        <v>-1.2912999999999999</v>
      </c>
      <c r="K32" s="66">
        <f t="shared" si="8"/>
        <v>25</v>
      </c>
      <c r="L32" s="65">
        <f>VLOOKUP($A32,'Return Data'!$B$7:$R$1700,17,0)</f>
        <v>2.4207999999999998</v>
      </c>
      <c r="M32" s="66">
        <f t="shared" si="9"/>
        <v>9</v>
      </c>
      <c r="N32" s="65">
        <f>VLOOKUP($A32,'Return Data'!$B$7:$R$1700,14,0)</f>
        <v>2.2480000000000002</v>
      </c>
      <c r="O32" s="66">
        <f t="shared" si="10"/>
        <v>16</v>
      </c>
      <c r="P32" s="65">
        <f>VLOOKUP($A32,'Return Data'!$B$7:$R$1700,15,0)</f>
        <v>5.7375999999999996</v>
      </c>
      <c r="Q32" s="66">
        <f t="shared" si="11"/>
        <v>16</v>
      </c>
      <c r="R32" s="65">
        <f>VLOOKUP($A32,'Return Data'!$B$7:$R$1700,16,0)</f>
        <v>10.4634</v>
      </c>
      <c r="S32" s="67">
        <f t="shared" si="12"/>
        <v>27</v>
      </c>
    </row>
    <row r="33" spans="1:19" x14ac:dyDescent="0.3">
      <c r="A33" s="63" t="s">
        <v>291</v>
      </c>
      <c r="B33" s="64">
        <f>VLOOKUP($A33,'Return Data'!$B$7:$R$1700,3,0)</f>
        <v>44032</v>
      </c>
      <c r="C33" s="65">
        <f>VLOOKUP($A33,'Return Data'!$B$7:$R$1700,4,0)</f>
        <v>49.582999999999998</v>
      </c>
      <c r="D33" s="65">
        <f>VLOOKUP($A33,'Return Data'!$B$7:$R$1700,10,0)</f>
        <v>15.124599999999999</v>
      </c>
      <c r="E33" s="66">
        <f t="shared" si="5"/>
        <v>28</v>
      </c>
      <c r="F33" s="65">
        <f>VLOOKUP($A33,'Return Data'!$B$7:$R$1700,11,0)</f>
        <v>-12.900700000000001</v>
      </c>
      <c r="G33" s="66">
        <f t="shared" si="6"/>
        <v>49</v>
      </c>
      <c r="H33" s="65">
        <f>VLOOKUP($A33,'Return Data'!$B$7:$R$1700,12,0)</f>
        <v>-6.5933999999999999</v>
      </c>
      <c r="I33" s="66">
        <f t="shared" si="7"/>
        <v>38</v>
      </c>
      <c r="J33" s="65">
        <f>VLOOKUP($A33,'Return Data'!$B$7:$R$1700,13,0)</f>
        <v>-4.8913000000000002</v>
      </c>
      <c r="K33" s="66">
        <f t="shared" si="8"/>
        <v>41</v>
      </c>
      <c r="L33" s="65">
        <f>VLOOKUP($A33,'Return Data'!$B$7:$R$1700,17,0)</f>
        <v>-4.9055</v>
      </c>
      <c r="M33" s="66">
        <f t="shared" si="9"/>
        <v>48</v>
      </c>
      <c r="N33" s="65">
        <f>VLOOKUP($A33,'Return Data'!$B$7:$R$1700,14,0)</f>
        <v>-1.4379</v>
      </c>
      <c r="O33" s="66">
        <f t="shared" si="10"/>
        <v>35</v>
      </c>
      <c r="P33" s="65">
        <f>VLOOKUP($A33,'Return Data'!$B$7:$R$1700,15,0)</f>
        <v>4.6323999999999996</v>
      </c>
      <c r="Q33" s="66">
        <f t="shared" si="11"/>
        <v>20</v>
      </c>
      <c r="R33" s="65">
        <f>VLOOKUP($A33,'Return Data'!$B$7:$R$1700,16,0)</f>
        <v>11.7578</v>
      </c>
      <c r="S33" s="67">
        <f t="shared" si="12"/>
        <v>23</v>
      </c>
    </row>
    <row r="34" spans="1:19" x14ac:dyDescent="0.3">
      <c r="A34" s="63" t="s">
        <v>292</v>
      </c>
      <c r="B34" s="64">
        <f>VLOOKUP($A34,'Return Data'!$B$7:$R$1700,3,0)</f>
        <v>44032</v>
      </c>
      <c r="C34" s="65">
        <f>VLOOKUP($A34,'Return Data'!$B$7:$R$1700,4,0)</f>
        <v>62.097000000000001</v>
      </c>
      <c r="D34" s="65">
        <f>VLOOKUP($A34,'Return Data'!$B$7:$R$1700,10,0)</f>
        <v>12.396800000000001</v>
      </c>
      <c r="E34" s="66">
        <f t="shared" si="5"/>
        <v>50</v>
      </c>
      <c r="F34" s="65">
        <f>VLOOKUP($A34,'Return Data'!$B$7:$R$1700,11,0)</f>
        <v>-16.304300000000001</v>
      </c>
      <c r="G34" s="66">
        <f t="shared" si="6"/>
        <v>56</v>
      </c>
      <c r="H34" s="65">
        <f>VLOOKUP($A34,'Return Data'!$B$7:$R$1700,12,0)</f>
        <v>-11.257</v>
      </c>
      <c r="I34" s="66">
        <f t="shared" si="7"/>
        <v>54</v>
      </c>
      <c r="J34" s="65">
        <f>VLOOKUP($A34,'Return Data'!$B$7:$R$1700,13,0)</f>
        <v>-4.9448999999999996</v>
      </c>
      <c r="K34" s="66">
        <f t="shared" si="8"/>
        <v>43</v>
      </c>
      <c r="L34" s="65">
        <f>VLOOKUP($A34,'Return Data'!$B$7:$R$1700,17,0)</f>
        <v>-1.4939</v>
      </c>
      <c r="M34" s="66">
        <f t="shared" si="9"/>
        <v>28</v>
      </c>
      <c r="N34" s="65">
        <f>VLOOKUP($A34,'Return Data'!$B$7:$R$1700,14,0)</f>
        <v>1.7479</v>
      </c>
      <c r="O34" s="66">
        <f t="shared" si="10"/>
        <v>18</v>
      </c>
      <c r="P34" s="65">
        <f>VLOOKUP($A34,'Return Data'!$B$7:$R$1700,15,0)</f>
        <v>3.7530000000000001</v>
      </c>
      <c r="Q34" s="66">
        <f t="shared" si="11"/>
        <v>25</v>
      </c>
      <c r="R34" s="65">
        <f>VLOOKUP($A34,'Return Data'!$B$7:$R$1700,16,0)</f>
        <v>8.3674999999999997</v>
      </c>
      <c r="S34" s="67">
        <f t="shared" si="12"/>
        <v>37</v>
      </c>
    </row>
    <row r="35" spans="1:19" x14ac:dyDescent="0.3">
      <c r="A35" s="63" t="s">
        <v>436</v>
      </c>
      <c r="B35" s="64">
        <f>VLOOKUP($A35,'Return Data'!$B$7:$R$1700,3,0)</f>
        <v>44032</v>
      </c>
      <c r="C35" s="65">
        <f>VLOOKUP($A35,'Return Data'!$B$7:$R$1700,4,0)</f>
        <v>10.7773</v>
      </c>
      <c r="D35" s="65">
        <f>VLOOKUP($A35,'Return Data'!$B$7:$R$1700,10,0)</f>
        <v>14.401400000000001</v>
      </c>
      <c r="E35" s="66">
        <f t="shared" si="5"/>
        <v>33</v>
      </c>
      <c r="F35" s="65">
        <f>VLOOKUP($A35,'Return Data'!$B$7:$R$1700,11,0)</f>
        <v>-9.9024000000000001</v>
      </c>
      <c r="G35" s="66">
        <f t="shared" si="6"/>
        <v>29</v>
      </c>
      <c r="H35" s="65">
        <f>VLOOKUP($A35,'Return Data'!$B$7:$R$1700,12,0)</f>
        <v>-7.5702999999999996</v>
      </c>
      <c r="I35" s="66">
        <f t="shared" si="7"/>
        <v>43</v>
      </c>
      <c r="J35" s="65">
        <f>VLOOKUP($A35,'Return Data'!$B$7:$R$1700,13,0)</f>
        <v>-2.8809999999999998</v>
      </c>
      <c r="K35" s="66">
        <f t="shared" si="8"/>
        <v>30</v>
      </c>
      <c r="L35" s="65">
        <f>VLOOKUP($A35,'Return Data'!$B$7:$R$1700,17,0)</f>
        <v>-2.5108999999999999</v>
      </c>
      <c r="M35" s="66">
        <f t="shared" si="9"/>
        <v>35</v>
      </c>
      <c r="N35" s="65">
        <f>VLOOKUP($A35,'Return Data'!$B$7:$R$1700,14,0)</f>
        <v>-2.7119</v>
      </c>
      <c r="O35" s="66">
        <f t="shared" si="10"/>
        <v>43</v>
      </c>
      <c r="P35" s="65"/>
      <c r="Q35" s="66"/>
      <c r="R35" s="65">
        <f>VLOOKUP($A35,'Return Data'!$B$7:$R$1700,16,0)</f>
        <v>2.0129000000000001</v>
      </c>
      <c r="S35" s="67">
        <f t="shared" si="12"/>
        <v>49</v>
      </c>
    </row>
    <row r="36" spans="1:19" x14ac:dyDescent="0.3">
      <c r="A36" s="63" t="s">
        <v>294</v>
      </c>
      <c r="B36" s="64">
        <f>VLOOKUP($A36,'Return Data'!$B$7:$R$1700,3,0)</f>
        <v>44032</v>
      </c>
      <c r="C36" s="65">
        <f>VLOOKUP($A36,'Return Data'!$B$7:$R$1700,4,0)</f>
        <v>17.774000000000001</v>
      </c>
      <c r="D36" s="65">
        <f>VLOOKUP($A36,'Return Data'!$B$7:$R$1700,10,0)</f>
        <v>17.1114</v>
      </c>
      <c r="E36" s="66">
        <f t="shared" si="5"/>
        <v>12</v>
      </c>
      <c r="F36" s="65">
        <f>VLOOKUP($A36,'Return Data'!$B$7:$R$1700,11,0)</f>
        <v>-8.3389000000000006</v>
      </c>
      <c r="G36" s="66">
        <f t="shared" si="6"/>
        <v>19</v>
      </c>
      <c r="H36" s="65">
        <f>VLOOKUP($A36,'Return Data'!$B$7:$R$1700,12,0)</f>
        <v>-0.75380000000000003</v>
      </c>
      <c r="I36" s="66">
        <f t="shared" si="7"/>
        <v>10</v>
      </c>
      <c r="J36" s="65">
        <f>VLOOKUP($A36,'Return Data'!$B$7:$R$1700,13,0)</f>
        <v>1.4556</v>
      </c>
      <c r="K36" s="66">
        <f t="shared" si="8"/>
        <v>17</v>
      </c>
      <c r="L36" s="65">
        <f>VLOOKUP($A36,'Return Data'!$B$7:$R$1700,17,0)</f>
        <v>4.8746</v>
      </c>
      <c r="M36" s="66">
        <f t="shared" si="9"/>
        <v>3</v>
      </c>
      <c r="N36" s="65">
        <f>VLOOKUP($A36,'Return Data'!$B$7:$R$1700,14,0)</f>
        <v>5.5240999999999998</v>
      </c>
      <c r="O36" s="66">
        <f t="shared" si="10"/>
        <v>4</v>
      </c>
      <c r="P36" s="65"/>
      <c r="Q36" s="66"/>
      <c r="R36" s="65">
        <f>VLOOKUP($A36,'Return Data'!$B$7:$R$1700,16,0)</f>
        <v>13.4292</v>
      </c>
      <c r="S36" s="67">
        <f t="shared" si="12"/>
        <v>18</v>
      </c>
    </row>
    <row r="37" spans="1:19" x14ac:dyDescent="0.3">
      <c r="A37" s="63" t="s">
        <v>295</v>
      </c>
      <c r="B37" s="64">
        <f>VLOOKUP($A37,'Return Data'!$B$7:$R$1700,3,0)</f>
        <v>44032</v>
      </c>
      <c r="C37" s="65">
        <f>VLOOKUP($A37,'Return Data'!$B$7:$R$1700,4,0)</f>
        <v>16.315899999999999</v>
      </c>
      <c r="D37" s="65">
        <f>VLOOKUP($A37,'Return Data'!$B$7:$R$1700,10,0)</f>
        <v>11.886100000000001</v>
      </c>
      <c r="E37" s="66">
        <f t="shared" si="5"/>
        <v>53</v>
      </c>
      <c r="F37" s="65">
        <f>VLOOKUP($A37,'Return Data'!$B$7:$R$1700,11,0)</f>
        <v>-14.7692</v>
      </c>
      <c r="G37" s="66">
        <f t="shared" si="6"/>
        <v>54</v>
      </c>
      <c r="H37" s="65">
        <f>VLOOKUP($A37,'Return Data'!$B$7:$R$1700,12,0)</f>
        <v>-8.9708000000000006</v>
      </c>
      <c r="I37" s="66">
        <f t="shared" si="7"/>
        <v>48</v>
      </c>
      <c r="J37" s="65">
        <f>VLOOKUP($A37,'Return Data'!$B$7:$R$1700,13,0)</f>
        <v>-1.5198</v>
      </c>
      <c r="K37" s="66">
        <f t="shared" si="8"/>
        <v>26</v>
      </c>
      <c r="L37" s="65">
        <f>VLOOKUP($A37,'Return Data'!$B$7:$R$1700,17,0)</f>
        <v>-4.6037999999999997</v>
      </c>
      <c r="M37" s="66">
        <f t="shared" si="9"/>
        <v>46</v>
      </c>
      <c r="N37" s="65">
        <f>VLOOKUP($A37,'Return Data'!$B$7:$R$1700,14,0)</f>
        <v>-0.37980000000000003</v>
      </c>
      <c r="O37" s="66">
        <f t="shared" si="10"/>
        <v>30</v>
      </c>
      <c r="P37" s="65">
        <f>VLOOKUP($A37,'Return Data'!$B$7:$R$1700,15,0)</f>
        <v>6.9438000000000004</v>
      </c>
      <c r="Q37" s="66">
        <f t="shared" si="11"/>
        <v>8</v>
      </c>
      <c r="R37" s="65">
        <f>VLOOKUP($A37,'Return Data'!$B$7:$R$1700,16,0)</f>
        <v>9.3116000000000003</v>
      </c>
      <c r="S37" s="67">
        <f t="shared" si="12"/>
        <v>35</v>
      </c>
    </row>
    <row r="38" spans="1:19" x14ac:dyDescent="0.3">
      <c r="A38" s="63" t="s">
        <v>296</v>
      </c>
      <c r="B38" s="64">
        <f>VLOOKUP($A38,'Return Data'!$B$7:$R$1700,3,0)</f>
        <v>44032</v>
      </c>
      <c r="C38" s="65">
        <f>VLOOKUP($A38,'Return Data'!$B$7:$R$1700,4,0)</f>
        <v>43.933300000000003</v>
      </c>
      <c r="D38" s="65">
        <f>VLOOKUP($A38,'Return Data'!$B$7:$R$1700,10,0)</f>
        <v>10.673</v>
      </c>
      <c r="E38" s="66">
        <f t="shared" si="5"/>
        <v>60</v>
      </c>
      <c r="F38" s="65">
        <f>VLOOKUP($A38,'Return Data'!$B$7:$R$1700,11,0)</f>
        <v>-22.083400000000001</v>
      </c>
      <c r="G38" s="66">
        <f t="shared" si="6"/>
        <v>66</v>
      </c>
      <c r="H38" s="65">
        <f>VLOOKUP($A38,'Return Data'!$B$7:$R$1700,12,0)</f>
        <v>-15.188800000000001</v>
      </c>
      <c r="I38" s="66">
        <f t="shared" si="7"/>
        <v>64</v>
      </c>
      <c r="J38" s="65">
        <f>VLOOKUP($A38,'Return Data'!$B$7:$R$1700,13,0)</f>
        <v>-16.4315</v>
      </c>
      <c r="K38" s="66">
        <f t="shared" si="8"/>
        <v>63</v>
      </c>
      <c r="L38" s="65">
        <f>VLOOKUP($A38,'Return Data'!$B$7:$R$1700,17,0)</f>
        <v>-9.0340000000000007</v>
      </c>
      <c r="M38" s="66">
        <f t="shared" si="9"/>
        <v>55</v>
      </c>
      <c r="N38" s="65">
        <f>VLOOKUP($A38,'Return Data'!$B$7:$R$1700,14,0)</f>
        <v>-9.9085000000000001</v>
      </c>
      <c r="O38" s="66">
        <f t="shared" si="10"/>
        <v>49</v>
      </c>
      <c r="P38" s="65">
        <f>VLOOKUP($A38,'Return Data'!$B$7:$R$1700,15,0)</f>
        <v>-1.7767999999999999</v>
      </c>
      <c r="Q38" s="66">
        <f t="shared" si="11"/>
        <v>39</v>
      </c>
      <c r="R38" s="65">
        <f>VLOOKUP($A38,'Return Data'!$B$7:$R$1700,16,0)</f>
        <v>10.4892</v>
      </c>
      <c r="S38" s="67">
        <f t="shared" si="12"/>
        <v>26</v>
      </c>
    </row>
    <row r="39" spans="1:19" x14ac:dyDescent="0.3">
      <c r="A39" s="63" t="s">
        <v>297</v>
      </c>
      <c r="B39" s="64">
        <f>VLOOKUP($A39,'Return Data'!$B$7:$R$1700,3,0)</f>
        <v>44032</v>
      </c>
      <c r="C39" s="65">
        <f>VLOOKUP($A39,'Return Data'!$B$7:$R$1700,4,0)</f>
        <v>11.0364</v>
      </c>
      <c r="D39" s="65">
        <f>VLOOKUP($A39,'Return Data'!$B$7:$R$1700,10,0)</f>
        <v>22.247699999999998</v>
      </c>
      <c r="E39" s="66">
        <f t="shared" si="5"/>
        <v>4</v>
      </c>
      <c r="F39" s="65">
        <f>VLOOKUP($A39,'Return Data'!$B$7:$R$1700,11,0)</f>
        <v>0.71089999999999998</v>
      </c>
      <c r="G39" s="66">
        <f t="shared" si="6"/>
        <v>2</v>
      </c>
      <c r="H39" s="65"/>
      <c r="I39" s="66"/>
      <c r="J39" s="65"/>
      <c r="K39" s="66"/>
      <c r="L39" s="65"/>
      <c r="M39" s="66"/>
      <c r="N39" s="65"/>
      <c r="O39" s="66"/>
      <c r="P39" s="65"/>
      <c r="Q39" s="66"/>
      <c r="R39" s="65">
        <f>VLOOKUP($A39,'Return Data'!$B$7:$R$1700,16,0)</f>
        <v>10.364000000000001</v>
      </c>
      <c r="S39" s="67">
        <f t="shared" si="12"/>
        <v>28</v>
      </c>
    </row>
    <row r="40" spans="1:19" x14ac:dyDescent="0.3">
      <c r="A40" s="63" t="s">
        <v>298</v>
      </c>
      <c r="B40" s="64">
        <f>VLOOKUP($A40,'Return Data'!$B$7:$R$1700,3,0)</f>
        <v>44032</v>
      </c>
      <c r="C40" s="65">
        <f>VLOOKUP($A40,'Return Data'!$B$7:$R$1700,4,0)</f>
        <v>13.62</v>
      </c>
      <c r="D40" s="65">
        <f>VLOOKUP($A40,'Return Data'!$B$7:$R$1700,10,0)</f>
        <v>14.6465</v>
      </c>
      <c r="E40" s="66">
        <f t="shared" si="5"/>
        <v>31</v>
      </c>
      <c r="F40" s="65">
        <f>VLOOKUP($A40,'Return Data'!$B$7:$R$1700,11,0)</f>
        <v>-8.9572000000000003</v>
      </c>
      <c r="G40" s="66">
        <f t="shared" si="6"/>
        <v>23</v>
      </c>
      <c r="H40" s="65">
        <f>VLOOKUP($A40,'Return Data'!$B$7:$R$1700,12,0)</f>
        <v>-5.5479000000000003</v>
      </c>
      <c r="I40" s="66">
        <f t="shared" si="7"/>
        <v>29</v>
      </c>
      <c r="J40" s="65">
        <f>VLOOKUP($A40,'Return Data'!$B$7:$R$1700,13,0)</f>
        <v>-3.8136000000000001</v>
      </c>
      <c r="K40" s="66">
        <f t="shared" si="8"/>
        <v>35</v>
      </c>
      <c r="L40" s="65">
        <f>VLOOKUP($A40,'Return Data'!$B$7:$R$1700,17,0)</f>
        <v>-1.6449</v>
      </c>
      <c r="M40" s="66">
        <f t="shared" si="9"/>
        <v>29</v>
      </c>
      <c r="N40" s="65">
        <f>VLOOKUP($A40,'Return Data'!$B$7:$R$1700,14,0)</f>
        <v>0.94679999999999997</v>
      </c>
      <c r="O40" s="66">
        <f t="shared" si="10"/>
        <v>23</v>
      </c>
      <c r="P40" s="65"/>
      <c r="Q40" s="66"/>
      <c r="R40" s="65">
        <f>VLOOKUP($A40,'Return Data'!$B$7:$R$1700,16,0)</f>
        <v>6.93</v>
      </c>
      <c r="S40" s="67">
        <f t="shared" si="12"/>
        <v>39</v>
      </c>
    </row>
    <row r="41" spans="1:19" x14ac:dyDescent="0.3">
      <c r="A41" s="63" t="s">
        <v>299</v>
      </c>
      <c r="B41" s="64">
        <f>VLOOKUP($A41,'Return Data'!$B$7:$R$1700,3,0)</f>
        <v>44032</v>
      </c>
      <c r="C41" s="65">
        <f>VLOOKUP($A41,'Return Data'!$B$7:$R$1700,4,0)</f>
        <v>532.714918392502</v>
      </c>
      <c r="D41" s="65">
        <f>VLOOKUP($A41,'Return Data'!$B$7:$R$1700,10,0)</f>
        <v>16.674199999999999</v>
      </c>
      <c r="E41" s="66">
        <f t="shared" si="5"/>
        <v>16</v>
      </c>
      <c r="F41" s="65">
        <f>VLOOKUP($A41,'Return Data'!$B$7:$R$1700,11,0)</f>
        <v>-8.7111000000000001</v>
      </c>
      <c r="G41" s="66">
        <f t="shared" si="6"/>
        <v>21</v>
      </c>
      <c r="H41" s="65">
        <f>VLOOKUP($A41,'Return Data'!$B$7:$R$1700,12,0)</f>
        <v>-3.5661</v>
      </c>
      <c r="I41" s="66">
        <f t="shared" si="7"/>
        <v>26</v>
      </c>
      <c r="J41" s="65">
        <f>VLOOKUP($A41,'Return Data'!$B$7:$R$1700,13,0)</f>
        <v>-4.3507999999999996</v>
      </c>
      <c r="K41" s="66">
        <f t="shared" si="8"/>
        <v>38</v>
      </c>
      <c r="L41" s="65">
        <f>VLOOKUP($A41,'Return Data'!$B$7:$R$1700,17,0)</f>
        <v>-2.5146000000000002</v>
      </c>
      <c r="M41" s="66">
        <f t="shared" si="9"/>
        <v>36</v>
      </c>
      <c r="N41" s="65">
        <f>VLOOKUP($A41,'Return Data'!$B$7:$R$1700,14,0)</f>
        <v>-1.8137000000000001</v>
      </c>
      <c r="O41" s="66">
        <f t="shared" si="10"/>
        <v>36</v>
      </c>
      <c r="P41" s="65">
        <f>VLOOKUP($A41,'Return Data'!$B$7:$R$1700,15,0)</f>
        <v>2.6179000000000001</v>
      </c>
      <c r="Q41" s="66">
        <f t="shared" si="11"/>
        <v>34</v>
      </c>
      <c r="R41" s="65">
        <f>VLOOKUP($A41,'Return Data'!$B$7:$R$1700,16,0)</f>
        <v>17.7577</v>
      </c>
      <c r="S41" s="67">
        <f t="shared" si="12"/>
        <v>7</v>
      </c>
    </row>
    <row r="42" spans="1:19" x14ac:dyDescent="0.3">
      <c r="A42" s="63" t="s">
        <v>300</v>
      </c>
      <c r="B42" s="64">
        <f>VLOOKUP($A42,'Return Data'!$B$7:$R$1700,3,0)</f>
        <v>44032</v>
      </c>
      <c r="C42" s="65">
        <f>VLOOKUP($A42,'Return Data'!$B$7:$R$1700,4,0)</f>
        <v>291.50201042479</v>
      </c>
      <c r="D42" s="65">
        <f>VLOOKUP($A42,'Return Data'!$B$7:$R$1700,10,0)</f>
        <v>16.521899999999999</v>
      </c>
      <c r="E42" s="66">
        <f t="shared" si="5"/>
        <v>17</v>
      </c>
      <c r="F42" s="65">
        <f>VLOOKUP($A42,'Return Data'!$B$7:$R$1700,11,0)</f>
        <v>-8.2256999999999998</v>
      </c>
      <c r="G42" s="66">
        <f t="shared" si="6"/>
        <v>17</v>
      </c>
      <c r="H42" s="65">
        <f>VLOOKUP($A42,'Return Data'!$B$7:$R$1700,12,0)</f>
        <v>-3.1476000000000002</v>
      </c>
      <c r="I42" s="66">
        <f t="shared" si="7"/>
        <v>23</v>
      </c>
      <c r="J42" s="65">
        <f>VLOOKUP($A42,'Return Data'!$B$7:$R$1700,13,0)</f>
        <v>-3.7122000000000002</v>
      </c>
      <c r="K42" s="66">
        <f t="shared" si="8"/>
        <v>34</v>
      </c>
      <c r="L42" s="65">
        <f>VLOOKUP($A42,'Return Data'!$B$7:$R$1700,17,0)</f>
        <v>-2.1046999999999998</v>
      </c>
      <c r="M42" s="66">
        <f t="shared" si="9"/>
        <v>31</v>
      </c>
      <c r="N42" s="65">
        <f>VLOOKUP($A42,'Return Data'!$B$7:$R$1700,14,0)</f>
        <v>-0.47289999999999999</v>
      </c>
      <c r="O42" s="66">
        <f t="shared" si="10"/>
        <v>31</v>
      </c>
      <c r="P42" s="65">
        <f>VLOOKUP($A42,'Return Data'!$B$7:$R$1700,15,0)</f>
        <v>5.7557999999999998</v>
      </c>
      <c r="Q42" s="66">
        <f t="shared" si="11"/>
        <v>15</v>
      </c>
      <c r="R42" s="65">
        <f>VLOOKUP($A42,'Return Data'!$B$7:$R$1700,16,0)</f>
        <v>14.8742</v>
      </c>
      <c r="S42" s="67">
        <f t="shared" si="12"/>
        <v>12</v>
      </c>
    </row>
    <row r="43" spans="1:19" x14ac:dyDescent="0.3">
      <c r="A43" s="63" t="s">
        <v>301</v>
      </c>
      <c r="B43" s="64">
        <f>VLOOKUP($A43,'Return Data'!$B$7:$R$1700,3,0)</f>
        <v>44032</v>
      </c>
      <c r="C43" s="65">
        <f>VLOOKUP($A43,'Return Data'!$B$7:$R$1700,4,0)</f>
        <v>96.642600000000002</v>
      </c>
      <c r="D43" s="65">
        <f>VLOOKUP($A43,'Return Data'!$B$7:$R$1700,10,0)</f>
        <v>24.159300000000002</v>
      </c>
      <c r="E43" s="66">
        <f t="shared" si="5"/>
        <v>3</v>
      </c>
      <c r="F43" s="65">
        <f>VLOOKUP($A43,'Return Data'!$B$7:$R$1700,11,0)</f>
        <v>1.2890999999999999</v>
      </c>
      <c r="G43" s="66">
        <f t="shared" si="6"/>
        <v>1</v>
      </c>
      <c r="H43" s="65">
        <f>VLOOKUP($A43,'Return Data'!$B$7:$R$1700,12,0)</f>
        <v>4.3369999999999997</v>
      </c>
      <c r="I43" s="66">
        <f t="shared" si="7"/>
        <v>4</v>
      </c>
      <c r="J43" s="65">
        <f>VLOOKUP($A43,'Return Data'!$B$7:$R$1700,13,0)</f>
        <v>4.2127999999999997</v>
      </c>
      <c r="K43" s="66">
        <f t="shared" si="8"/>
        <v>10</v>
      </c>
      <c r="L43" s="65">
        <f>VLOOKUP($A43,'Return Data'!$B$7:$R$1700,17,0)</f>
        <v>3.8412000000000002</v>
      </c>
      <c r="M43" s="66">
        <f t="shared" si="9"/>
        <v>5</v>
      </c>
      <c r="N43" s="65">
        <f>VLOOKUP($A43,'Return Data'!$B$7:$R$1700,14,0)</f>
        <v>3.6221000000000001</v>
      </c>
      <c r="O43" s="66">
        <f t="shared" si="10"/>
        <v>9</v>
      </c>
      <c r="P43" s="65">
        <f>VLOOKUP($A43,'Return Data'!$B$7:$R$1700,15,0)</f>
        <v>10.373799999999999</v>
      </c>
      <c r="Q43" s="66">
        <f t="shared" si="11"/>
        <v>2</v>
      </c>
      <c r="R43" s="65">
        <f>VLOOKUP($A43,'Return Data'!$B$7:$R$1700,16,0)</f>
        <v>11.8119</v>
      </c>
      <c r="S43" s="67">
        <f t="shared" si="12"/>
        <v>22</v>
      </c>
    </row>
    <row r="44" spans="1:19" x14ac:dyDescent="0.3">
      <c r="A44" s="63" t="s">
        <v>302</v>
      </c>
      <c r="B44" s="64">
        <f>VLOOKUP($A44,'Return Data'!$B$7:$R$1700,3,0)</f>
        <v>44032</v>
      </c>
      <c r="C44" s="65">
        <f>VLOOKUP($A44,'Return Data'!$B$7:$R$1700,4,0)</f>
        <v>46.38</v>
      </c>
      <c r="D44" s="65">
        <f>VLOOKUP($A44,'Return Data'!$B$7:$R$1700,10,0)</f>
        <v>15.2012</v>
      </c>
      <c r="E44" s="66">
        <f t="shared" si="5"/>
        <v>26</v>
      </c>
      <c r="F44" s="65">
        <f>VLOOKUP($A44,'Return Data'!$B$7:$R$1700,11,0)</f>
        <v>-12.5566</v>
      </c>
      <c r="G44" s="66">
        <f t="shared" si="6"/>
        <v>46</v>
      </c>
      <c r="H44" s="65">
        <f>VLOOKUP($A44,'Return Data'!$B$7:$R$1700,12,0)</f>
        <v>-9.5023999999999997</v>
      </c>
      <c r="I44" s="66">
        <f t="shared" si="7"/>
        <v>50</v>
      </c>
      <c r="J44" s="65">
        <f>VLOOKUP($A44,'Return Data'!$B$7:$R$1700,13,0)</f>
        <v>-12.754</v>
      </c>
      <c r="K44" s="66">
        <f t="shared" si="8"/>
        <v>57</v>
      </c>
      <c r="L44" s="65">
        <f>VLOOKUP($A44,'Return Data'!$B$7:$R$1700,17,0)</f>
        <v>-5.6505000000000001</v>
      </c>
      <c r="M44" s="66">
        <f t="shared" si="9"/>
        <v>53</v>
      </c>
      <c r="N44" s="65">
        <f>VLOOKUP($A44,'Return Data'!$B$7:$R$1700,14,0)</f>
        <v>-2.7366999999999999</v>
      </c>
      <c r="O44" s="66">
        <f t="shared" si="10"/>
        <v>44</v>
      </c>
      <c r="P44" s="65">
        <f>VLOOKUP($A44,'Return Data'!$B$7:$R$1700,15,0)</f>
        <v>3.5070999999999999</v>
      </c>
      <c r="Q44" s="66">
        <f t="shared" si="11"/>
        <v>28</v>
      </c>
      <c r="R44" s="65">
        <f>VLOOKUP($A44,'Return Data'!$B$7:$R$1700,16,0)</f>
        <v>13.961499999999999</v>
      </c>
      <c r="S44" s="67">
        <f t="shared" si="12"/>
        <v>16</v>
      </c>
    </row>
    <row r="45" spans="1:19" x14ac:dyDescent="0.3">
      <c r="A45" s="63" t="s">
        <v>373</v>
      </c>
      <c r="B45" s="64">
        <f>VLOOKUP($A45,'Return Data'!$B$7:$R$1700,3,0)</f>
        <v>44032</v>
      </c>
      <c r="C45" s="65">
        <f>VLOOKUP($A45,'Return Data'!$B$7:$R$1700,4,0)</f>
        <v>418.54657152929599</v>
      </c>
      <c r="D45" s="65">
        <f>VLOOKUP($A45,'Return Data'!$B$7:$R$1700,10,0)</f>
        <v>16.212199999999999</v>
      </c>
      <c r="E45" s="66">
        <f t="shared" si="5"/>
        <v>20</v>
      </c>
      <c r="F45" s="65">
        <f>VLOOKUP($A45,'Return Data'!$B$7:$R$1700,11,0)</f>
        <v>-8.8925999999999998</v>
      </c>
      <c r="G45" s="66">
        <f t="shared" si="6"/>
        <v>22</v>
      </c>
      <c r="H45" s="65">
        <f>VLOOKUP($A45,'Return Data'!$B$7:$R$1700,12,0)</f>
        <v>-3.5596999999999999</v>
      </c>
      <c r="I45" s="66">
        <f t="shared" si="7"/>
        <v>25</v>
      </c>
      <c r="J45" s="65">
        <f>VLOOKUP($A45,'Return Data'!$B$7:$R$1700,13,0)</f>
        <v>-3.0781999999999998</v>
      </c>
      <c r="K45" s="66">
        <f t="shared" si="8"/>
        <v>31</v>
      </c>
      <c r="L45" s="65">
        <f>VLOOKUP($A45,'Return Data'!$B$7:$R$1700,17,0)</f>
        <v>0.28499999999999998</v>
      </c>
      <c r="M45" s="66">
        <f t="shared" si="9"/>
        <v>17</v>
      </c>
      <c r="N45" s="65">
        <f>VLOOKUP($A45,'Return Data'!$B$7:$R$1700,14,0)</f>
        <v>-0.626</v>
      </c>
      <c r="O45" s="66">
        <f t="shared" si="10"/>
        <v>32</v>
      </c>
      <c r="P45" s="65">
        <f>VLOOKUP($A45,'Return Data'!$B$7:$R$1700,15,0)</f>
        <v>2.5438999999999998</v>
      </c>
      <c r="Q45" s="66">
        <f t="shared" si="11"/>
        <v>35</v>
      </c>
      <c r="R45" s="65">
        <f>VLOOKUP($A45,'Return Data'!$B$7:$R$1700,16,0)</f>
        <v>14.6447</v>
      </c>
      <c r="S45" s="67">
        <f t="shared" si="12"/>
        <v>14</v>
      </c>
    </row>
    <row r="46" spans="1:19" x14ac:dyDescent="0.3">
      <c r="A46" s="63" t="s">
        <v>304</v>
      </c>
      <c r="B46" s="64">
        <f>VLOOKUP($A46,'Return Data'!$B$7:$R$1700,3,0)</f>
        <v>44032</v>
      </c>
      <c r="C46" s="65">
        <f>VLOOKUP($A46,'Return Data'!$B$7:$R$1700,4,0)</f>
        <v>12.9199</v>
      </c>
      <c r="D46" s="65">
        <f>VLOOKUP($A46,'Return Data'!$B$7:$R$1700,10,0)</f>
        <v>15.959899999999999</v>
      </c>
      <c r="E46" s="66">
        <f t="shared" si="5"/>
        <v>21</v>
      </c>
      <c r="F46" s="65">
        <f>VLOOKUP($A46,'Return Data'!$B$7:$R$1700,11,0)</f>
        <v>-10.658200000000001</v>
      </c>
      <c r="G46" s="66">
        <f t="shared" si="6"/>
        <v>32</v>
      </c>
      <c r="H46" s="65">
        <f>VLOOKUP($A46,'Return Data'!$B$7:$R$1700,12,0)</f>
        <v>-3.8247</v>
      </c>
      <c r="I46" s="66">
        <f t="shared" si="7"/>
        <v>27</v>
      </c>
      <c r="J46" s="65">
        <f>VLOOKUP($A46,'Return Data'!$B$7:$R$1700,13,0)</f>
        <v>-4.5361000000000002</v>
      </c>
      <c r="K46" s="66">
        <f t="shared" si="8"/>
        <v>40</v>
      </c>
      <c r="L46" s="65">
        <f>VLOOKUP($A46,'Return Data'!$B$7:$R$1700,17,0)</f>
        <v>2.419</v>
      </c>
      <c r="M46" s="66">
        <f t="shared" si="9"/>
        <v>10</v>
      </c>
      <c r="N46" s="65">
        <f>VLOOKUP($A46,'Return Data'!$B$7:$R$1700,14,0)</f>
        <v>-1.8320000000000001</v>
      </c>
      <c r="O46" s="66">
        <f t="shared" si="10"/>
        <v>37</v>
      </c>
      <c r="P46" s="65"/>
      <c r="Q46" s="66"/>
      <c r="R46" s="65">
        <f>VLOOKUP($A46,'Return Data'!$B$7:$R$1700,16,0)</f>
        <v>6.1288</v>
      </c>
      <c r="S46" s="67">
        <f t="shared" si="12"/>
        <v>41</v>
      </c>
    </row>
    <row r="47" spans="1:19" x14ac:dyDescent="0.3">
      <c r="A47" s="63" t="s">
        <v>305</v>
      </c>
      <c r="B47" s="64">
        <f>VLOOKUP($A47,'Return Data'!$B$7:$R$1700,3,0)</f>
        <v>44032</v>
      </c>
      <c r="C47" s="65">
        <f>VLOOKUP($A47,'Return Data'!$B$7:$R$1700,4,0)</f>
        <v>13.458600000000001</v>
      </c>
      <c r="D47" s="65">
        <f>VLOOKUP($A47,'Return Data'!$B$7:$R$1700,10,0)</f>
        <v>16.965199999999999</v>
      </c>
      <c r="E47" s="66">
        <f t="shared" si="5"/>
        <v>13</v>
      </c>
      <c r="F47" s="65">
        <f>VLOOKUP($A47,'Return Data'!$B$7:$R$1700,11,0)</f>
        <v>-9.6089000000000002</v>
      </c>
      <c r="G47" s="66">
        <f t="shared" si="6"/>
        <v>25</v>
      </c>
      <c r="H47" s="65">
        <f>VLOOKUP($A47,'Return Data'!$B$7:$R$1700,12,0)</f>
        <v>-2.8778999999999999</v>
      </c>
      <c r="I47" s="66">
        <f t="shared" si="7"/>
        <v>20</v>
      </c>
      <c r="J47" s="65">
        <f>VLOOKUP($A47,'Return Data'!$B$7:$R$1700,13,0)</f>
        <v>-3.3119000000000001</v>
      </c>
      <c r="K47" s="66">
        <f t="shared" si="8"/>
        <v>33</v>
      </c>
      <c r="L47" s="65">
        <f>VLOOKUP($A47,'Return Data'!$B$7:$R$1700,17,0)</f>
        <v>1.9121999999999999</v>
      </c>
      <c r="M47" s="66">
        <f t="shared" si="9"/>
        <v>11</v>
      </c>
      <c r="N47" s="65">
        <f>VLOOKUP($A47,'Return Data'!$B$7:$R$1700,14,0)</f>
        <v>-1.1028</v>
      </c>
      <c r="O47" s="66">
        <f t="shared" si="10"/>
        <v>33</v>
      </c>
      <c r="P47" s="65">
        <f>VLOOKUP($A47,'Return Data'!$B$7:$R$1700,15,0)</f>
        <v>5.5946999999999996</v>
      </c>
      <c r="Q47" s="66">
        <f t="shared" si="11"/>
        <v>18</v>
      </c>
      <c r="R47" s="65">
        <f>VLOOKUP($A47,'Return Data'!$B$7:$R$1700,16,0)</f>
        <v>5.7088000000000001</v>
      </c>
      <c r="S47" s="67">
        <f t="shared" si="12"/>
        <v>42</v>
      </c>
    </row>
    <row r="48" spans="1:19" x14ac:dyDescent="0.3">
      <c r="A48" s="63" t="s">
        <v>306</v>
      </c>
      <c r="B48" s="64">
        <f>VLOOKUP($A48,'Return Data'!$B$7:$R$1700,3,0)</f>
        <v>44032</v>
      </c>
      <c r="C48" s="65">
        <f>VLOOKUP($A48,'Return Data'!$B$7:$R$1700,4,0)</f>
        <v>12.5975</v>
      </c>
      <c r="D48" s="65">
        <f>VLOOKUP($A48,'Return Data'!$B$7:$R$1700,10,0)</f>
        <v>17.5974</v>
      </c>
      <c r="E48" s="66">
        <f t="shared" si="5"/>
        <v>10</v>
      </c>
      <c r="F48" s="65">
        <f>VLOOKUP($A48,'Return Data'!$B$7:$R$1700,11,0)</f>
        <v>-12.4194</v>
      </c>
      <c r="G48" s="66">
        <f t="shared" si="6"/>
        <v>44</v>
      </c>
      <c r="H48" s="65">
        <f>VLOOKUP($A48,'Return Data'!$B$7:$R$1700,12,0)</f>
        <v>-5.8258000000000001</v>
      </c>
      <c r="I48" s="66">
        <f t="shared" si="7"/>
        <v>33</v>
      </c>
      <c r="J48" s="65">
        <f>VLOOKUP($A48,'Return Data'!$B$7:$R$1700,13,0)</f>
        <v>-5.9088000000000003</v>
      </c>
      <c r="K48" s="66">
        <f t="shared" si="8"/>
        <v>48</v>
      </c>
      <c r="L48" s="65">
        <f>VLOOKUP($A48,'Return Data'!$B$7:$R$1700,17,0)</f>
        <v>-0.75790000000000002</v>
      </c>
      <c r="M48" s="66">
        <f t="shared" si="9"/>
        <v>22</v>
      </c>
      <c r="N48" s="65">
        <f>VLOOKUP($A48,'Return Data'!$B$7:$R$1700,14,0)</f>
        <v>-2.6375999999999999</v>
      </c>
      <c r="O48" s="66">
        <f t="shared" si="10"/>
        <v>41</v>
      </c>
      <c r="P48" s="65">
        <f>VLOOKUP($A48,'Return Data'!$B$7:$R$1700,15,0)</f>
        <v>3.5971000000000002</v>
      </c>
      <c r="Q48" s="66">
        <f t="shared" si="11"/>
        <v>26</v>
      </c>
      <c r="R48" s="65">
        <f>VLOOKUP($A48,'Return Data'!$B$7:$R$1700,16,0)</f>
        <v>4.4073000000000002</v>
      </c>
      <c r="S48" s="67">
        <f t="shared" si="12"/>
        <v>47</v>
      </c>
    </row>
    <row r="49" spans="1:19" x14ac:dyDescent="0.3">
      <c r="A49" s="63" t="s">
        <v>307</v>
      </c>
      <c r="B49" s="64">
        <f>VLOOKUP($A49,'Return Data'!$B$7:$R$1700,3,0)</f>
        <v>44032</v>
      </c>
      <c r="C49" s="65">
        <f>VLOOKUP($A49,'Return Data'!$B$7:$R$1700,4,0)</f>
        <v>13.320499999999999</v>
      </c>
      <c r="D49" s="65">
        <f>VLOOKUP($A49,'Return Data'!$B$7:$R$1700,10,0)</f>
        <v>11.327</v>
      </c>
      <c r="E49" s="66">
        <f t="shared" si="5"/>
        <v>56</v>
      </c>
      <c r="F49" s="65">
        <f>VLOOKUP($A49,'Return Data'!$B$7:$R$1700,11,0)</f>
        <v>-9.0800999999999998</v>
      </c>
      <c r="G49" s="66">
        <f t="shared" si="6"/>
        <v>24</v>
      </c>
      <c r="H49" s="65">
        <f>VLOOKUP($A49,'Return Data'!$B$7:$R$1700,12,0)</f>
        <v>-1.7002999999999999</v>
      </c>
      <c r="I49" s="66">
        <f t="shared" si="7"/>
        <v>13</v>
      </c>
      <c r="J49" s="65">
        <f>VLOOKUP($A49,'Return Data'!$B$7:$R$1700,13,0)</f>
        <v>6.1978</v>
      </c>
      <c r="K49" s="66">
        <f t="shared" si="8"/>
        <v>6</v>
      </c>
      <c r="L49" s="65">
        <f>VLOOKUP($A49,'Return Data'!$B$7:$R$1700,17,0)</f>
        <v>3.7845</v>
      </c>
      <c r="M49" s="66">
        <f t="shared" si="9"/>
        <v>6</v>
      </c>
      <c r="N49" s="65">
        <f>VLOOKUP($A49,'Return Data'!$B$7:$R$1700,14,0)</f>
        <v>5.0810000000000004</v>
      </c>
      <c r="O49" s="66">
        <f t="shared" si="10"/>
        <v>6</v>
      </c>
      <c r="P49" s="65"/>
      <c r="Q49" s="66"/>
      <c r="R49" s="65">
        <f>VLOOKUP($A49,'Return Data'!$B$7:$R$1700,16,0)</f>
        <v>9.0573999999999995</v>
      </c>
      <c r="S49" s="67">
        <f t="shared" si="12"/>
        <v>36</v>
      </c>
    </row>
    <row r="50" spans="1:19" x14ac:dyDescent="0.3">
      <c r="A50" s="63" t="s">
        <v>308</v>
      </c>
      <c r="B50" s="64">
        <f>VLOOKUP($A50,'Return Data'!$B$7:$R$1700,3,0)</f>
        <v>44032</v>
      </c>
      <c r="C50" s="65">
        <f>VLOOKUP($A50,'Return Data'!$B$7:$R$1700,4,0)</f>
        <v>10.042400000000001</v>
      </c>
      <c r="D50" s="65">
        <f>VLOOKUP($A50,'Return Data'!$B$7:$R$1700,10,0)</f>
        <v>12.0054</v>
      </c>
      <c r="E50" s="66">
        <f t="shared" si="5"/>
        <v>52</v>
      </c>
      <c r="F50" s="65">
        <f>VLOOKUP($A50,'Return Data'!$B$7:$R$1700,11,0)</f>
        <v>-12.0707</v>
      </c>
      <c r="G50" s="66">
        <f t="shared" si="6"/>
        <v>40</v>
      </c>
      <c r="H50" s="65">
        <f>VLOOKUP($A50,'Return Data'!$B$7:$R$1700,12,0)</f>
        <v>-5.5491000000000001</v>
      </c>
      <c r="I50" s="66">
        <f t="shared" si="7"/>
        <v>30</v>
      </c>
      <c r="J50" s="65">
        <f>VLOOKUP($A50,'Return Data'!$B$7:$R$1700,13,0)</f>
        <v>-2.8527999999999998</v>
      </c>
      <c r="K50" s="66">
        <f t="shared" si="8"/>
        <v>29</v>
      </c>
      <c r="L50" s="65"/>
      <c r="M50" s="66"/>
      <c r="N50" s="65"/>
      <c r="O50" s="66"/>
      <c r="P50" s="65"/>
      <c r="Q50" s="66"/>
      <c r="R50" s="65">
        <f>VLOOKUP($A50,'Return Data'!$B$7:$R$1700,16,0)</f>
        <v>0.21060000000000001</v>
      </c>
      <c r="S50" s="67">
        <f t="shared" si="12"/>
        <v>51</v>
      </c>
    </row>
    <row r="51" spans="1:19" x14ac:dyDescent="0.3">
      <c r="A51" s="63" t="s">
        <v>309</v>
      </c>
      <c r="B51" s="64">
        <f>VLOOKUP($A51,'Return Data'!$B$7:$R$1700,3,0)</f>
        <v>44032</v>
      </c>
      <c r="C51" s="65">
        <f>VLOOKUP($A51,'Return Data'!$B$7:$R$1700,4,0)</f>
        <v>9.6663999999999994</v>
      </c>
      <c r="D51" s="65">
        <f>VLOOKUP($A51,'Return Data'!$B$7:$R$1700,10,0)</f>
        <v>9.7444000000000006</v>
      </c>
      <c r="E51" s="66">
        <f t="shared" si="5"/>
        <v>64</v>
      </c>
      <c r="F51" s="65">
        <f>VLOOKUP($A51,'Return Data'!$B$7:$R$1700,11,0)</f>
        <v>-11.5625</v>
      </c>
      <c r="G51" s="66">
        <f t="shared" si="6"/>
        <v>35</v>
      </c>
      <c r="H51" s="65">
        <f>VLOOKUP($A51,'Return Data'!$B$7:$R$1700,12,0)</f>
        <v>-6.9554</v>
      </c>
      <c r="I51" s="66">
        <f t="shared" si="7"/>
        <v>40</v>
      </c>
      <c r="J51" s="65">
        <f>VLOOKUP($A51,'Return Data'!$B$7:$R$1700,13,0)</f>
        <v>-3.2488999999999999</v>
      </c>
      <c r="K51" s="66">
        <f t="shared" si="8"/>
        <v>32</v>
      </c>
      <c r="L51" s="65">
        <f>VLOOKUP($A51,'Return Data'!$B$7:$R$1700,17,0)</f>
        <v>0.22550000000000001</v>
      </c>
      <c r="M51" s="66">
        <f t="shared" si="9"/>
        <v>19</v>
      </c>
      <c r="N51" s="65"/>
      <c r="O51" s="66"/>
      <c r="P51" s="65"/>
      <c r="Q51" s="66"/>
      <c r="R51" s="65">
        <f>VLOOKUP($A51,'Return Data'!$B$7:$R$1700,16,0)</f>
        <v>-1.4532</v>
      </c>
      <c r="S51" s="67">
        <f t="shared" si="12"/>
        <v>52</v>
      </c>
    </row>
    <row r="52" spans="1:19" x14ac:dyDescent="0.3">
      <c r="A52" s="63" t="s">
        <v>310</v>
      </c>
      <c r="B52" s="64">
        <f>VLOOKUP($A52,'Return Data'!$B$7:$R$1700,3,0)</f>
        <v>44032</v>
      </c>
      <c r="C52" s="65">
        <f>VLOOKUP($A52,'Return Data'!$B$7:$R$1700,4,0)</f>
        <v>39.743299999999998</v>
      </c>
      <c r="D52" s="65">
        <f>VLOOKUP($A52,'Return Data'!$B$7:$R$1700,10,0)</f>
        <v>13.607100000000001</v>
      </c>
      <c r="E52" s="66">
        <f t="shared" si="5"/>
        <v>42</v>
      </c>
      <c r="F52" s="65">
        <f>VLOOKUP($A52,'Return Data'!$B$7:$R$1700,11,0)</f>
        <v>-4.2789000000000001</v>
      </c>
      <c r="G52" s="66">
        <f t="shared" si="6"/>
        <v>10</v>
      </c>
      <c r="H52" s="65">
        <f>VLOOKUP($A52,'Return Data'!$B$7:$R$1700,12,0)</f>
        <v>2.7134</v>
      </c>
      <c r="I52" s="66">
        <f t="shared" si="7"/>
        <v>7</v>
      </c>
      <c r="J52" s="65">
        <f>VLOOKUP($A52,'Return Data'!$B$7:$R$1700,13,0)</f>
        <v>8.7773000000000003</v>
      </c>
      <c r="K52" s="66">
        <f t="shared" si="8"/>
        <v>4</v>
      </c>
      <c r="L52" s="65">
        <f>VLOOKUP($A52,'Return Data'!$B$7:$R$1700,17,0)</f>
        <v>10.0273</v>
      </c>
      <c r="M52" s="66">
        <f t="shared" si="9"/>
        <v>2</v>
      </c>
      <c r="N52" s="65">
        <f>VLOOKUP($A52,'Return Data'!$B$7:$R$1700,14,0)</f>
        <v>5.4188000000000001</v>
      </c>
      <c r="O52" s="66">
        <f t="shared" si="10"/>
        <v>5</v>
      </c>
      <c r="P52" s="65">
        <f>VLOOKUP($A52,'Return Data'!$B$7:$R$1700,15,0)</f>
        <v>10.6929</v>
      </c>
      <c r="Q52" s="66">
        <f t="shared" si="11"/>
        <v>1</v>
      </c>
      <c r="R52" s="65">
        <f>VLOOKUP($A52,'Return Data'!$B$7:$R$1700,16,0)</f>
        <v>18.050999999999998</v>
      </c>
      <c r="S52" s="67">
        <f t="shared" si="12"/>
        <v>5</v>
      </c>
    </row>
    <row r="53" spans="1:19" x14ac:dyDescent="0.3">
      <c r="A53" s="63" t="s">
        <v>311</v>
      </c>
      <c r="B53" s="64">
        <f>VLOOKUP($A53,'Return Data'!$B$7:$R$1700,3,0)</f>
        <v>44032</v>
      </c>
      <c r="C53" s="65">
        <f>VLOOKUP($A53,'Return Data'!$B$7:$R$1700,4,0)</f>
        <v>28.312100000000001</v>
      </c>
      <c r="D53" s="65">
        <f>VLOOKUP($A53,'Return Data'!$B$7:$R$1700,10,0)</f>
        <v>11.5748</v>
      </c>
      <c r="E53" s="66">
        <f t="shared" si="5"/>
        <v>55</v>
      </c>
      <c r="F53" s="65">
        <f>VLOOKUP($A53,'Return Data'!$B$7:$R$1700,11,0)</f>
        <v>-3.1057999999999999</v>
      </c>
      <c r="G53" s="66">
        <f t="shared" si="6"/>
        <v>6</v>
      </c>
      <c r="H53" s="65">
        <f>VLOOKUP($A53,'Return Data'!$B$7:$R$1700,12,0)</f>
        <v>5.3391000000000002</v>
      </c>
      <c r="I53" s="66">
        <f t="shared" si="7"/>
        <v>1</v>
      </c>
      <c r="J53" s="65">
        <f>VLOOKUP($A53,'Return Data'!$B$7:$R$1700,13,0)</f>
        <v>13.775</v>
      </c>
      <c r="K53" s="66">
        <f t="shared" si="8"/>
        <v>1</v>
      </c>
      <c r="L53" s="65">
        <f>VLOOKUP($A53,'Return Data'!$B$7:$R$1700,17,0)</f>
        <v>12.944599999999999</v>
      </c>
      <c r="M53" s="66">
        <f t="shared" si="9"/>
        <v>1</v>
      </c>
      <c r="N53" s="65">
        <f>VLOOKUP($A53,'Return Data'!$B$7:$R$1700,14,0)</f>
        <v>9.3725000000000005</v>
      </c>
      <c r="O53" s="66">
        <f t="shared" si="10"/>
        <v>1</v>
      </c>
      <c r="P53" s="65">
        <f>VLOOKUP($A53,'Return Data'!$B$7:$R$1700,15,0)</f>
        <v>10.3393</v>
      </c>
      <c r="Q53" s="66">
        <f t="shared" si="11"/>
        <v>3</v>
      </c>
      <c r="R53" s="65">
        <f>VLOOKUP($A53,'Return Data'!$B$7:$R$1700,16,0)</f>
        <v>17.9069</v>
      </c>
      <c r="S53" s="67">
        <f t="shared" si="12"/>
        <v>6</v>
      </c>
    </row>
    <row r="54" spans="1:19" x14ac:dyDescent="0.3">
      <c r="A54" s="63" t="s">
        <v>312</v>
      </c>
      <c r="B54" s="64">
        <f>VLOOKUP($A54,'Return Data'!$B$7:$R$1700,3,0)</f>
        <v>44032</v>
      </c>
      <c r="C54" s="65">
        <f>VLOOKUP($A54,'Return Data'!$B$7:$R$1700,4,0)</f>
        <v>10.8268</v>
      </c>
      <c r="D54" s="65">
        <f>VLOOKUP($A54,'Return Data'!$B$7:$R$1700,10,0)</f>
        <v>14.1983</v>
      </c>
      <c r="E54" s="66">
        <f t="shared" si="5"/>
        <v>35</v>
      </c>
      <c r="F54" s="65">
        <f>VLOOKUP($A54,'Return Data'!$B$7:$R$1700,11,0)</f>
        <v>-4.1502999999999997</v>
      </c>
      <c r="G54" s="66">
        <f t="shared" si="6"/>
        <v>9</v>
      </c>
      <c r="H54" s="65">
        <f>VLOOKUP($A54,'Return Data'!$B$7:$R$1700,12,0)</f>
        <v>0.2036</v>
      </c>
      <c r="I54" s="66">
        <f t="shared" si="7"/>
        <v>9</v>
      </c>
      <c r="J54" s="65">
        <f>VLOOKUP($A54,'Return Data'!$B$7:$R$1700,13,0)</f>
        <v>5.7511000000000001</v>
      </c>
      <c r="K54" s="66">
        <f t="shared" si="8"/>
        <v>7</v>
      </c>
      <c r="L54" s="65"/>
      <c r="M54" s="66"/>
      <c r="N54" s="65"/>
      <c r="O54" s="66"/>
      <c r="P54" s="65"/>
      <c r="Q54" s="66"/>
      <c r="R54" s="65">
        <f>VLOOKUP($A54,'Return Data'!$B$7:$R$1700,16,0)</f>
        <v>5.4954000000000001</v>
      </c>
      <c r="S54" s="67">
        <f t="shared" si="12"/>
        <v>43</v>
      </c>
    </row>
    <row r="55" spans="1:19" x14ac:dyDescent="0.3">
      <c r="A55" s="63" t="s">
        <v>313</v>
      </c>
      <c r="B55" s="64">
        <f>VLOOKUP($A55,'Return Data'!$B$7:$R$1700,3,0)</f>
        <v>44032</v>
      </c>
      <c r="C55" s="65">
        <f>VLOOKUP($A55,'Return Data'!$B$7:$R$1700,4,0)</f>
        <v>89.077399999999997</v>
      </c>
      <c r="D55" s="65">
        <f>VLOOKUP($A55,'Return Data'!$B$7:$R$1700,10,0)</f>
        <v>14.6753</v>
      </c>
      <c r="E55" s="66">
        <f t="shared" si="5"/>
        <v>30</v>
      </c>
      <c r="F55" s="65">
        <f>VLOOKUP($A55,'Return Data'!$B$7:$R$1700,11,0)</f>
        <v>-14.9777</v>
      </c>
      <c r="G55" s="66">
        <f t="shared" si="6"/>
        <v>55</v>
      </c>
      <c r="H55" s="65">
        <f>VLOOKUP($A55,'Return Data'!$B$7:$R$1700,12,0)</f>
        <v>-11.1099</v>
      </c>
      <c r="I55" s="66">
        <f t="shared" si="7"/>
        <v>53</v>
      </c>
      <c r="J55" s="65">
        <f>VLOOKUP($A55,'Return Data'!$B$7:$R$1700,13,0)</f>
        <v>-8.1443999999999992</v>
      </c>
      <c r="K55" s="66">
        <f t="shared" si="8"/>
        <v>50</v>
      </c>
      <c r="L55" s="65">
        <f>VLOOKUP($A55,'Return Data'!$B$7:$R$1700,17,0)</f>
        <v>-5.8434999999999997</v>
      </c>
      <c r="M55" s="66">
        <f t="shared" si="9"/>
        <v>54</v>
      </c>
      <c r="N55" s="65">
        <f>VLOOKUP($A55,'Return Data'!$B$7:$R$1700,14,0)</f>
        <v>-3.4779</v>
      </c>
      <c r="O55" s="66">
        <f t="shared" si="10"/>
        <v>45</v>
      </c>
      <c r="P55" s="65">
        <f>VLOOKUP($A55,'Return Data'!$B$7:$R$1700,15,0)</f>
        <v>2.8319000000000001</v>
      </c>
      <c r="Q55" s="66">
        <f t="shared" si="11"/>
        <v>32</v>
      </c>
      <c r="R55" s="65">
        <f>VLOOKUP($A55,'Return Data'!$B$7:$R$1700,16,0)</f>
        <v>13.3559</v>
      </c>
      <c r="S55" s="67">
        <f t="shared" si="12"/>
        <v>19</v>
      </c>
    </row>
    <row r="56" spans="1:19" x14ac:dyDescent="0.3">
      <c r="A56" s="63" t="s">
        <v>314</v>
      </c>
      <c r="B56" s="64">
        <f>VLOOKUP($A56,'Return Data'!$B$7:$R$1700,3,0)</f>
        <v>44032</v>
      </c>
      <c r="C56" s="65">
        <f>VLOOKUP($A56,'Return Data'!$B$7:$R$1700,4,0)</f>
        <v>7.8209999999999997</v>
      </c>
      <c r="D56" s="65">
        <f>VLOOKUP($A56,'Return Data'!$B$7:$R$1700,10,0)</f>
        <v>10.5692</v>
      </c>
      <c r="E56" s="66">
        <f t="shared" si="5"/>
        <v>61</v>
      </c>
      <c r="F56" s="65">
        <f>VLOOKUP($A56,'Return Data'!$B$7:$R$1700,11,0)</f>
        <v>-20.681100000000001</v>
      </c>
      <c r="G56" s="66">
        <f t="shared" si="6"/>
        <v>62</v>
      </c>
      <c r="H56" s="65">
        <f>VLOOKUP($A56,'Return Data'!$B$7:$R$1700,12,0)</f>
        <v>-13.5352</v>
      </c>
      <c r="I56" s="66">
        <f t="shared" si="7"/>
        <v>59</v>
      </c>
      <c r="J56" s="65">
        <f>VLOOKUP($A56,'Return Data'!$B$7:$R$1700,13,0)</f>
        <v>-16.4816</v>
      </c>
      <c r="K56" s="66">
        <f t="shared" si="8"/>
        <v>64</v>
      </c>
      <c r="L56" s="65">
        <f>VLOOKUP($A56,'Return Data'!$B$7:$R$1700,17,0)</f>
        <v>-16.296199999999999</v>
      </c>
      <c r="M56" s="66">
        <f t="shared" si="9"/>
        <v>57</v>
      </c>
      <c r="N56" s="65">
        <f>VLOOKUP($A56,'Return Data'!$B$7:$R$1700,14,0)</f>
        <v>-15.085699999999999</v>
      </c>
      <c r="O56" s="66">
        <f t="shared" si="10"/>
        <v>51</v>
      </c>
      <c r="P56" s="65"/>
      <c r="Q56" s="66"/>
      <c r="R56" s="65">
        <f>VLOOKUP($A56,'Return Data'!$B$7:$R$1700,16,0)</f>
        <v>-6.4753999999999996</v>
      </c>
      <c r="S56" s="67">
        <f t="shared" si="12"/>
        <v>60</v>
      </c>
    </row>
    <row r="57" spans="1:19" x14ac:dyDescent="0.3">
      <c r="A57" s="63" t="s">
        <v>315</v>
      </c>
      <c r="B57" s="64">
        <f>VLOOKUP($A57,'Return Data'!$B$7:$R$1700,3,0)</f>
        <v>44032</v>
      </c>
      <c r="C57" s="65">
        <f>VLOOKUP($A57,'Return Data'!$B$7:$R$1700,4,0)</f>
        <v>6.6955999999999998</v>
      </c>
      <c r="D57" s="65">
        <f>VLOOKUP($A57,'Return Data'!$B$7:$R$1700,10,0)</f>
        <v>10.843299999999999</v>
      </c>
      <c r="E57" s="66">
        <f t="shared" si="5"/>
        <v>59</v>
      </c>
      <c r="F57" s="65">
        <f>VLOOKUP($A57,'Return Data'!$B$7:$R$1700,11,0)</f>
        <v>-20.3597</v>
      </c>
      <c r="G57" s="66">
        <f t="shared" si="6"/>
        <v>60</v>
      </c>
      <c r="H57" s="65">
        <f>VLOOKUP($A57,'Return Data'!$B$7:$R$1700,12,0)</f>
        <v>-13.1569</v>
      </c>
      <c r="I57" s="66">
        <f t="shared" si="7"/>
        <v>58</v>
      </c>
      <c r="J57" s="65">
        <f>VLOOKUP($A57,'Return Data'!$B$7:$R$1700,13,0)</f>
        <v>-15.3613</v>
      </c>
      <c r="K57" s="66">
        <f t="shared" si="8"/>
        <v>59</v>
      </c>
      <c r="L57" s="65">
        <f>VLOOKUP($A57,'Return Data'!$B$7:$R$1700,17,0)</f>
        <v>-16.333500000000001</v>
      </c>
      <c r="M57" s="66">
        <f t="shared" si="9"/>
        <v>58</v>
      </c>
      <c r="N57" s="65">
        <f>VLOOKUP($A57,'Return Data'!$B$7:$R$1700,14,0)</f>
        <v>-14.8674</v>
      </c>
      <c r="O57" s="66">
        <f t="shared" si="10"/>
        <v>50</v>
      </c>
      <c r="P57" s="65"/>
      <c r="Q57" s="66"/>
      <c r="R57" s="65">
        <f>VLOOKUP($A57,'Return Data'!$B$7:$R$1700,16,0)</f>
        <v>-11.361599999999999</v>
      </c>
      <c r="S57" s="67">
        <f t="shared" si="12"/>
        <v>62</v>
      </c>
    </row>
    <row r="58" spans="1:19" x14ac:dyDescent="0.3">
      <c r="A58" s="63" t="s">
        <v>316</v>
      </c>
      <c r="B58" s="64">
        <f>VLOOKUP($A58,'Return Data'!$B$7:$R$1700,3,0)</f>
        <v>44032</v>
      </c>
      <c r="C58" s="65">
        <f>VLOOKUP($A58,'Return Data'!$B$7:$R$1700,4,0)</f>
        <v>6.0350000000000001</v>
      </c>
      <c r="D58" s="65">
        <f>VLOOKUP($A58,'Return Data'!$B$7:$R$1700,10,0)</f>
        <v>11.8856</v>
      </c>
      <c r="E58" s="66">
        <f t="shared" si="5"/>
        <v>54</v>
      </c>
      <c r="F58" s="65">
        <f>VLOOKUP($A58,'Return Data'!$B$7:$R$1700,11,0)</f>
        <v>-21.833500000000001</v>
      </c>
      <c r="G58" s="66">
        <f t="shared" si="6"/>
        <v>64</v>
      </c>
      <c r="H58" s="65">
        <f>VLOOKUP($A58,'Return Data'!$B$7:$R$1700,12,0)</f>
        <v>-14.230499999999999</v>
      </c>
      <c r="I58" s="66">
        <f t="shared" si="7"/>
        <v>61</v>
      </c>
      <c r="J58" s="65">
        <f>VLOOKUP($A58,'Return Data'!$B$7:$R$1700,13,0)</f>
        <v>-16.3386</v>
      </c>
      <c r="K58" s="66">
        <f t="shared" si="8"/>
        <v>62</v>
      </c>
      <c r="L58" s="65">
        <f>VLOOKUP($A58,'Return Data'!$B$7:$R$1700,17,0)</f>
        <v>-17.300899999999999</v>
      </c>
      <c r="M58" s="66">
        <f t="shared" si="9"/>
        <v>60</v>
      </c>
      <c r="N58" s="65"/>
      <c r="O58" s="66"/>
      <c r="P58" s="65"/>
      <c r="Q58" s="66"/>
      <c r="R58" s="65">
        <f>VLOOKUP($A58,'Return Data'!$B$7:$R$1700,16,0)</f>
        <v>-16.444299999999998</v>
      </c>
      <c r="S58" s="67">
        <f t="shared" si="12"/>
        <v>65</v>
      </c>
    </row>
    <row r="59" spans="1:19" x14ac:dyDescent="0.3">
      <c r="A59" s="63" t="s">
        <v>317</v>
      </c>
      <c r="B59" s="64">
        <f>VLOOKUP($A59,'Return Data'!$B$7:$R$1700,3,0)</f>
        <v>44032</v>
      </c>
      <c r="C59" s="65">
        <f>VLOOKUP($A59,'Return Data'!$B$7:$R$1700,4,0)</f>
        <v>6.4645000000000001</v>
      </c>
      <c r="D59" s="65">
        <f>VLOOKUP($A59,'Return Data'!$B$7:$R$1700,10,0)</f>
        <v>9.9703999999999997</v>
      </c>
      <c r="E59" s="66">
        <f t="shared" si="5"/>
        <v>63</v>
      </c>
      <c r="F59" s="65">
        <f>VLOOKUP($A59,'Return Data'!$B$7:$R$1700,11,0)</f>
        <v>-21.647200000000002</v>
      </c>
      <c r="G59" s="66">
        <f t="shared" si="6"/>
        <v>63</v>
      </c>
      <c r="H59" s="65">
        <f>VLOOKUP($A59,'Return Data'!$B$7:$R$1700,12,0)</f>
        <v>-13.712300000000001</v>
      </c>
      <c r="I59" s="66">
        <f t="shared" si="7"/>
        <v>60</v>
      </c>
      <c r="J59" s="65">
        <f>VLOOKUP($A59,'Return Data'!$B$7:$R$1700,13,0)</f>
        <v>-16.171700000000001</v>
      </c>
      <c r="K59" s="66">
        <f t="shared" si="8"/>
        <v>61</v>
      </c>
      <c r="L59" s="65">
        <f>VLOOKUP($A59,'Return Data'!$B$7:$R$1700,17,0)</f>
        <v>-16.755700000000001</v>
      </c>
      <c r="M59" s="66">
        <f t="shared" si="9"/>
        <v>59</v>
      </c>
      <c r="N59" s="65"/>
      <c r="O59" s="66"/>
      <c r="P59" s="65"/>
      <c r="Q59" s="66"/>
      <c r="R59" s="65">
        <f>VLOOKUP($A59,'Return Data'!$B$7:$R$1700,16,0)</f>
        <v>-13.3528</v>
      </c>
      <c r="S59" s="67">
        <f t="shared" si="12"/>
        <v>64</v>
      </c>
    </row>
    <row r="60" spans="1:19" x14ac:dyDescent="0.3">
      <c r="A60" s="63" t="s">
        <v>318</v>
      </c>
      <c r="B60" s="64">
        <f>VLOOKUP($A60,'Return Data'!$B$7:$R$1700,3,0)</f>
        <v>44032</v>
      </c>
      <c r="C60" s="65">
        <f>VLOOKUP($A60,'Return Data'!$B$7:$R$1700,4,0)</f>
        <v>6.5103</v>
      </c>
      <c r="D60" s="65">
        <f>VLOOKUP($A60,'Return Data'!$B$7:$R$1700,10,0)</f>
        <v>11.178900000000001</v>
      </c>
      <c r="E60" s="66">
        <f t="shared" si="5"/>
        <v>58</v>
      </c>
      <c r="F60" s="65">
        <f>VLOOKUP($A60,'Return Data'!$B$7:$R$1700,11,0)</f>
        <v>-22.031400000000001</v>
      </c>
      <c r="G60" s="66">
        <f t="shared" si="6"/>
        <v>65</v>
      </c>
      <c r="H60" s="65">
        <f>VLOOKUP($A60,'Return Data'!$B$7:$R$1700,12,0)</f>
        <v>-14.7074</v>
      </c>
      <c r="I60" s="66">
        <f t="shared" si="7"/>
        <v>62</v>
      </c>
      <c r="J60" s="65">
        <f>VLOOKUP($A60,'Return Data'!$B$7:$R$1700,13,0)</f>
        <v>-15.974399999999999</v>
      </c>
      <c r="K60" s="66">
        <f t="shared" si="8"/>
        <v>60</v>
      </c>
      <c r="L60" s="65">
        <f>VLOOKUP($A60,'Return Data'!$B$7:$R$1700,17,0)</f>
        <v>-14.4826</v>
      </c>
      <c r="M60" s="66">
        <f t="shared" si="9"/>
        <v>56</v>
      </c>
      <c r="N60" s="65"/>
      <c r="O60" s="66"/>
      <c r="P60" s="65"/>
      <c r="Q60" s="66"/>
      <c r="R60" s="65">
        <f>VLOOKUP($A60,'Return Data'!$B$7:$R$1700,16,0)</f>
        <v>-16.9223</v>
      </c>
      <c r="S60" s="67">
        <f t="shared" si="12"/>
        <v>66</v>
      </c>
    </row>
    <row r="61" spans="1:19" x14ac:dyDescent="0.3">
      <c r="A61" s="63" t="s">
        <v>319</v>
      </c>
      <c r="B61" s="64">
        <f>VLOOKUP($A61,'Return Data'!$B$7:$R$1700,3,0)</f>
        <v>44032</v>
      </c>
      <c r="C61" s="65">
        <f>VLOOKUP($A61,'Return Data'!$B$7:$R$1700,4,0)</f>
        <v>14.098699999999999</v>
      </c>
      <c r="D61" s="65">
        <f>VLOOKUP($A61,'Return Data'!$B$7:$R$1700,10,0)</f>
        <v>18.4695</v>
      </c>
      <c r="E61" s="66">
        <f t="shared" si="5"/>
        <v>8</v>
      </c>
      <c r="F61" s="65">
        <f>VLOOKUP($A61,'Return Data'!$B$7:$R$1700,11,0)</f>
        <v>-9.9400999999999993</v>
      </c>
      <c r="G61" s="66">
        <f t="shared" si="6"/>
        <v>30</v>
      </c>
      <c r="H61" s="65">
        <f>VLOOKUP($A61,'Return Data'!$B$7:$R$1700,12,0)</f>
        <v>-2.4803999999999999</v>
      </c>
      <c r="I61" s="66">
        <f t="shared" si="7"/>
        <v>18</v>
      </c>
      <c r="J61" s="65">
        <f>VLOOKUP($A61,'Return Data'!$B$7:$R$1700,13,0)</f>
        <v>-0.44840000000000002</v>
      </c>
      <c r="K61" s="66">
        <f t="shared" si="8"/>
        <v>22</v>
      </c>
      <c r="L61" s="65">
        <f>VLOOKUP($A61,'Return Data'!$B$7:$R$1700,17,0)</f>
        <v>-0.2364</v>
      </c>
      <c r="M61" s="66">
        <f t="shared" si="9"/>
        <v>21</v>
      </c>
      <c r="N61" s="65">
        <f>VLOOKUP($A61,'Return Data'!$B$7:$R$1700,14,0)</f>
        <v>1.2065999999999999</v>
      </c>
      <c r="O61" s="66">
        <f t="shared" si="10"/>
        <v>22</v>
      </c>
      <c r="P61" s="65"/>
      <c r="Q61" s="66"/>
      <c r="R61" s="65">
        <f>VLOOKUP($A61,'Return Data'!$B$7:$R$1700,16,0)</f>
        <v>8.2477</v>
      </c>
      <c r="S61" s="67">
        <f t="shared" si="12"/>
        <v>38</v>
      </c>
    </row>
    <row r="62" spans="1:19" x14ac:dyDescent="0.3">
      <c r="A62" s="63" t="s">
        <v>320</v>
      </c>
      <c r="B62" s="64">
        <f>VLOOKUP($A62,'Return Data'!$B$7:$R$1700,3,0)</f>
        <v>44032</v>
      </c>
      <c r="C62" s="65">
        <f>VLOOKUP($A62,'Return Data'!$B$7:$R$1700,4,0)</f>
        <v>12.8514</v>
      </c>
      <c r="D62" s="65">
        <f>VLOOKUP($A62,'Return Data'!$B$7:$R$1700,10,0)</f>
        <v>18.5411</v>
      </c>
      <c r="E62" s="66">
        <f t="shared" si="5"/>
        <v>7</v>
      </c>
      <c r="F62" s="65">
        <f>VLOOKUP($A62,'Return Data'!$B$7:$R$1700,11,0)</f>
        <v>-10.367000000000001</v>
      </c>
      <c r="G62" s="66">
        <f t="shared" si="6"/>
        <v>31</v>
      </c>
      <c r="H62" s="65">
        <f>VLOOKUP($A62,'Return Data'!$B$7:$R$1700,12,0)</f>
        <v>-3.5541999999999998</v>
      </c>
      <c r="I62" s="66">
        <f t="shared" si="7"/>
        <v>24</v>
      </c>
      <c r="J62" s="65">
        <f>VLOOKUP($A62,'Return Data'!$B$7:$R$1700,13,0)</f>
        <v>-1.5347</v>
      </c>
      <c r="K62" s="66">
        <f t="shared" si="8"/>
        <v>27</v>
      </c>
      <c r="L62" s="65">
        <f>VLOOKUP($A62,'Return Data'!$B$7:$R$1700,17,0)</f>
        <v>-1.3827</v>
      </c>
      <c r="M62" s="66">
        <f t="shared" si="9"/>
        <v>27</v>
      </c>
      <c r="N62" s="65">
        <f>VLOOKUP($A62,'Return Data'!$B$7:$R$1700,14,0)</f>
        <v>0.1023</v>
      </c>
      <c r="O62" s="66">
        <f t="shared" si="10"/>
        <v>27</v>
      </c>
      <c r="P62" s="65">
        <f>VLOOKUP($A62,'Return Data'!$B$7:$R$1700,15,0)</f>
        <v>3.2591000000000001</v>
      </c>
      <c r="Q62" s="66">
        <f t="shared" si="11"/>
        <v>29</v>
      </c>
      <c r="R62" s="65">
        <f>VLOOKUP($A62,'Return Data'!$B$7:$R$1700,16,0)</f>
        <v>4.8254999999999999</v>
      </c>
      <c r="S62" s="67">
        <f t="shared" si="12"/>
        <v>46</v>
      </c>
    </row>
    <row r="63" spans="1:19" x14ac:dyDescent="0.3">
      <c r="A63" s="63" t="s">
        <v>321</v>
      </c>
      <c r="B63" s="64">
        <f>VLOOKUP($A63,'Return Data'!$B$7:$R$1700,3,0)</f>
        <v>44032</v>
      </c>
      <c r="C63" s="65">
        <f>VLOOKUP($A63,'Return Data'!$B$7:$R$1700,4,0)</f>
        <v>7.7066999999999997</v>
      </c>
      <c r="D63" s="65">
        <f>VLOOKUP($A63,'Return Data'!$B$7:$R$1700,10,0)</f>
        <v>8.0428999999999995</v>
      </c>
      <c r="E63" s="66">
        <f t="shared" si="5"/>
        <v>66</v>
      </c>
      <c r="F63" s="65">
        <f>VLOOKUP($A63,'Return Data'!$B$7:$R$1700,11,0)</f>
        <v>-20.5839</v>
      </c>
      <c r="G63" s="66">
        <f t="shared" si="6"/>
        <v>61</v>
      </c>
      <c r="H63" s="65">
        <f>VLOOKUP($A63,'Return Data'!$B$7:$R$1700,12,0)</f>
        <v>-12.667</v>
      </c>
      <c r="I63" s="66">
        <f t="shared" si="7"/>
        <v>56</v>
      </c>
      <c r="J63" s="65">
        <f>VLOOKUP($A63,'Return Data'!$B$7:$R$1700,13,0)</f>
        <v>-14.5352</v>
      </c>
      <c r="K63" s="66">
        <f t="shared" si="8"/>
        <v>58</v>
      </c>
      <c r="L63" s="65"/>
      <c r="M63" s="66"/>
      <c r="N63" s="65"/>
      <c r="O63" s="66"/>
      <c r="P63" s="65"/>
      <c r="Q63" s="66"/>
      <c r="R63" s="65">
        <f>VLOOKUP($A63,'Return Data'!$B$7:$R$1700,16,0)</f>
        <v>-11.877000000000001</v>
      </c>
      <c r="S63" s="67">
        <f t="shared" si="12"/>
        <v>63</v>
      </c>
    </row>
    <row r="64" spans="1:19" x14ac:dyDescent="0.3">
      <c r="A64" s="63" t="s">
        <v>322</v>
      </c>
      <c r="B64" s="64">
        <f>VLOOKUP($A64,'Return Data'!$B$7:$R$1700,3,0)</f>
        <v>44032</v>
      </c>
      <c r="C64" s="65">
        <f>VLOOKUP($A64,'Return Data'!$B$7:$R$1700,4,0)</f>
        <v>17.1402</v>
      </c>
      <c r="D64" s="65">
        <f>VLOOKUP($A64,'Return Data'!$B$7:$R$1700,10,0)</f>
        <v>14.706200000000001</v>
      </c>
      <c r="E64" s="66">
        <f t="shared" si="5"/>
        <v>29</v>
      </c>
      <c r="F64" s="65">
        <f>VLOOKUP($A64,'Return Data'!$B$7:$R$1700,11,0)</f>
        <v>-11.7958</v>
      </c>
      <c r="G64" s="66">
        <f t="shared" si="6"/>
        <v>38</v>
      </c>
      <c r="H64" s="65">
        <f>VLOOKUP($A64,'Return Data'!$B$7:$R$1700,12,0)</f>
        <v>-6.7737999999999996</v>
      </c>
      <c r="I64" s="66">
        <f t="shared" si="7"/>
        <v>39</v>
      </c>
      <c r="J64" s="65">
        <f>VLOOKUP($A64,'Return Data'!$B$7:$R$1700,13,0)</f>
        <v>-5.1172000000000004</v>
      </c>
      <c r="K64" s="66">
        <f t="shared" si="8"/>
        <v>46</v>
      </c>
      <c r="L64" s="65">
        <f>VLOOKUP($A64,'Return Data'!$B$7:$R$1700,17,0)</f>
        <v>0.86399999999999999</v>
      </c>
      <c r="M64" s="66">
        <f t="shared" si="9"/>
        <v>13</v>
      </c>
      <c r="N64" s="65">
        <f>VLOOKUP($A64,'Return Data'!$B$7:$R$1700,14,0)</f>
        <v>1.4738</v>
      </c>
      <c r="O64" s="66">
        <f t="shared" si="10"/>
        <v>21</v>
      </c>
      <c r="P64" s="65">
        <f>VLOOKUP($A64,'Return Data'!$B$7:$R$1700,15,0)</f>
        <v>6.9455</v>
      </c>
      <c r="Q64" s="66">
        <f t="shared" si="11"/>
        <v>7</v>
      </c>
      <c r="R64" s="65">
        <f>VLOOKUP($A64,'Return Data'!$B$7:$R$1700,16,0)</f>
        <v>9.7840000000000007</v>
      </c>
      <c r="S64" s="67">
        <f t="shared" si="12"/>
        <v>31</v>
      </c>
    </row>
    <row r="65" spans="1:19" x14ac:dyDescent="0.3">
      <c r="A65" s="63" t="s">
        <v>323</v>
      </c>
      <c r="B65" s="64">
        <f>VLOOKUP($A65,'Return Data'!$B$7:$R$1700,3,0)</f>
        <v>44032</v>
      </c>
      <c r="C65" s="65">
        <f>VLOOKUP($A65,'Return Data'!$B$7:$R$1700,4,0)</f>
        <v>115.049412071906</v>
      </c>
      <c r="D65" s="65">
        <f>VLOOKUP($A65,'Return Data'!$B$7:$R$1700,10,0)</f>
        <v>15.206799999999999</v>
      </c>
      <c r="E65" s="66">
        <f t="shared" si="5"/>
        <v>25</v>
      </c>
      <c r="F65" s="65">
        <f>VLOOKUP($A65,'Return Data'!$B$7:$R$1700,11,0)</f>
        <v>-7.9017999999999997</v>
      </c>
      <c r="G65" s="66">
        <f t="shared" si="6"/>
        <v>16</v>
      </c>
      <c r="H65" s="65">
        <f>VLOOKUP($A65,'Return Data'!$B$7:$R$1700,12,0)</f>
        <v>-2.8967000000000001</v>
      </c>
      <c r="I65" s="66">
        <f t="shared" si="7"/>
        <v>22</v>
      </c>
      <c r="J65" s="65">
        <f>VLOOKUP($A65,'Return Data'!$B$7:$R$1700,13,0)</f>
        <v>-0.64259999999999995</v>
      </c>
      <c r="K65" s="66">
        <f t="shared" si="8"/>
        <v>24</v>
      </c>
      <c r="L65" s="65">
        <f>VLOOKUP($A65,'Return Data'!$B$7:$R$1700,17,0)</f>
        <v>-1.1529</v>
      </c>
      <c r="M65" s="66">
        <f t="shared" si="9"/>
        <v>25</v>
      </c>
      <c r="N65" s="65">
        <f>VLOOKUP($A65,'Return Data'!$B$7:$R$1700,14,0)</f>
        <v>3.1665999999999999</v>
      </c>
      <c r="O65" s="66">
        <f t="shared" si="10"/>
        <v>10</v>
      </c>
      <c r="P65" s="65">
        <f>VLOOKUP($A65,'Return Data'!$B$7:$R$1700,15,0)</f>
        <v>5.8154000000000003</v>
      </c>
      <c r="Q65" s="66">
        <f t="shared" si="11"/>
        <v>14</v>
      </c>
      <c r="R65" s="65">
        <f>VLOOKUP($A65,'Return Data'!$B$7:$R$1700,16,0)</f>
        <v>10.565799999999999</v>
      </c>
      <c r="S65" s="67">
        <f t="shared" si="12"/>
        <v>25</v>
      </c>
    </row>
    <row r="66" spans="1:19" x14ac:dyDescent="0.3">
      <c r="A66" s="63" t="s">
        <v>324</v>
      </c>
      <c r="B66" s="64">
        <f>VLOOKUP($A66,'Return Data'!$B$7:$R$1700,3,0)</f>
        <v>44032</v>
      </c>
      <c r="C66" s="65">
        <f>VLOOKUP($A66,'Return Data'!$B$7:$R$1700,4,0)</f>
        <v>24.44</v>
      </c>
      <c r="D66" s="65">
        <f>VLOOKUP($A66,'Return Data'!$B$7:$R$1700,10,0)</f>
        <v>15.8843</v>
      </c>
      <c r="E66" s="66">
        <f t="shared" si="5"/>
        <v>22</v>
      </c>
      <c r="F66" s="65">
        <f>VLOOKUP($A66,'Return Data'!$B$7:$R$1700,11,0)</f>
        <v>-6.5034000000000001</v>
      </c>
      <c r="G66" s="66">
        <f t="shared" si="6"/>
        <v>11</v>
      </c>
      <c r="H66" s="65">
        <f>VLOOKUP($A66,'Return Data'!$B$7:$R$1700,12,0)</f>
        <v>-2.1225000000000001</v>
      </c>
      <c r="I66" s="66">
        <f t="shared" si="7"/>
        <v>17</v>
      </c>
      <c r="J66" s="65">
        <f>VLOOKUP($A66,'Return Data'!$B$7:$R$1700,13,0)</f>
        <v>2.9053</v>
      </c>
      <c r="K66" s="66">
        <f t="shared" si="8"/>
        <v>13</v>
      </c>
      <c r="L66" s="65">
        <f>VLOOKUP($A66,'Return Data'!$B$7:$R$1700,17,0)</f>
        <v>1.1640999999999999</v>
      </c>
      <c r="M66" s="66">
        <f t="shared" si="9"/>
        <v>12</v>
      </c>
      <c r="N66" s="65">
        <f>VLOOKUP($A66,'Return Data'!$B$7:$R$1700,14,0)</f>
        <v>2.4451000000000001</v>
      </c>
      <c r="O66" s="66">
        <f t="shared" si="10"/>
        <v>14</v>
      </c>
      <c r="P66" s="65">
        <f>VLOOKUP($A66,'Return Data'!$B$7:$R$1700,15,0)</f>
        <v>2.7084000000000001</v>
      </c>
      <c r="Q66" s="66">
        <f t="shared" si="11"/>
        <v>33</v>
      </c>
      <c r="R66" s="65">
        <f>VLOOKUP($A66,'Return Data'!$B$7:$R$1700,16,0)</f>
        <v>10.976000000000001</v>
      </c>
      <c r="S66" s="67">
        <f t="shared" si="12"/>
        <v>24</v>
      </c>
    </row>
    <row r="67" spans="1:19" x14ac:dyDescent="0.3">
      <c r="A67" s="63" t="s">
        <v>325</v>
      </c>
      <c r="B67" s="64">
        <f>VLOOKUP($A67,'Return Data'!$B$7:$R$1700,3,0)</f>
        <v>44032</v>
      </c>
      <c r="C67" s="65">
        <f>VLOOKUP($A67,'Return Data'!$B$7:$R$1700,4,0)</f>
        <v>12.302899999999999</v>
      </c>
      <c r="D67" s="65">
        <f>VLOOKUP($A67,'Return Data'!$B$7:$R$1700,10,0)</f>
        <v>21.414200000000001</v>
      </c>
      <c r="E67" s="66">
        <f t="shared" si="5"/>
        <v>5</v>
      </c>
      <c r="F67" s="65">
        <f>VLOOKUP($A67,'Return Data'!$B$7:$R$1700,11,0)</f>
        <v>-11.5809</v>
      </c>
      <c r="G67" s="66">
        <f t="shared" si="6"/>
        <v>36</v>
      </c>
      <c r="H67" s="65">
        <f>VLOOKUP($A67,'Return Data'!$B$7:$R$1700,12,0)</f>
        <v>-6.3983999999999996</v>
      </c>
      <c r="I67" s="66">
        <f t="shared" si="7"/>
        <v>35</v>
      </c>
      <c r="J67" s="65">
        <f>VLOOKUP($A67,'Return Data'!$B$7:$R$1700,13,0)</f>
        <v>-3.8858000000000001</v>
      </c>
      <c r="K67" s="66">
        <f t="shared" si="8"/>
        <v>37</v>
      </c>
      <c r="L67" s="65">
        <f>VLOOKUP($A67,'Return Data'!$B$7:$R$1700,17,0)</f>
        <v>-3.5924999999999998</v>
      </c>
      <c r="M67" s="66">
        <f t="shared" si="9"/>
        <v>42</v>
      </c>
      <c r="N67" s="65">
        <f>VLOOKUP($A67,'Return Data'!$B$7:$R$1700,14,0)</f>
        <v>-2.6436999999999999</v>
      </c>
      <c r="O67" s="66">
        <f t="shared" si="10"/>
        <v>42</v>
      </c>
      <c r="P67" s="65"/>
      <c r="Q67" s="66"/>
      <c r="R67" s="65">
        <f>VLOOKUP($A67,'Return Data'!$B$7:$R$1700,16,0)</f>
        <v>4.8978000000000002</v>
      </c>
      <c r="S67" s="67">
        <f t="shared" si="12"/>
        <v>45</v>
      </c>
    </row>
    <row r="68" spans="1:19" x14ac:dyDescent="0.3">
      <c r="A68" s="63" t="s">
        <v>326</v>
      </c>
      <c r="B68" s="64">
        <f>VLOOKUP($A68,'Return Data'!$B$7:$R$1700,3,0)</f>
        <v>44032</v>
      </c>
      <c r="C68" s="65">
        <f>VLOOKUP($A68,'Return Data'!$B$7:$R$1700,4,0)</f>
        <v>8.8476999999999997</v>
      </c>
      <c r="D68" s="65">
        <f>VLOOKUP($A68,'Return Data'!$B$7:$R$1700,10,0)</f>
        <v>15.703099999999999</v>
      </c>
      <c r="E68" s="66">
        <f t="shared" si="5"/>
        <v>24</v>
      </c>
      <c r="F68" s="65">
        <f>VLOOKUP($A68,'Return Data'!$B$7:$R$1700,11,0)</f>
        <v>-16.497299999999999</v>
      </c>
      <c r="G68" s="66">
        <f t="shared" si="6"/>
        <v>58</v>
      </c>
      <c r="H68" s="65">
        <f>VLOOKUP($A68,'Return Data'!$B$7:$R$1700,12,0)</f>
        <v>-11.3794</v>
      </c>
      <c r="I68" s="66">
        <f t="shared" si="7"/>
        <v>55</v>
      </c>
      <c r="J68" s="65">
        <f>VLOOKUP($A68,'Return Data'!$B$7:$R$1700,13,0)</f>
        <v>-11.4344</v>
      </c>
      <c r="K68" s="66">
        <f t="shared" si="8"/>
        <v>54</v>
      </c>
      <c r="L68" s="65">
        <f>VLOOKUP($A68,'Return Data'!$B$7:$R$1700,17,0)</f>
        <v>-5.4729000000000001</v>
      </c>
      <c r="M68" s="66">
        <f t="shared" si="9"/>
        <v>51</v>
      </c>
      <c r="N68" s="65">
        <f>VLOOKUP($A68,'Return Data'!$B$7:$R$1700,14,0)</f>
        <v>-7.8132000000000001</v>
      </c>
      <c r="O68" s="66">
        <f t="shared" si="10"/>
        <v>48</v>
      </c>
      <c r="P68" s="65"/>
      <c r="Q68" s="66"/>
      <c r="R68" s="65">
        <f>VLOOKUP($A68,'Return Data'!$B$7:$R$1700,16,0)</f>
        <v>-3.4521000000000002</v>
      </c>
      <c r="S68" s="67">
        <f t="shared" si="12"/>
        <v>54</v>
      </c>
    </row>
    <row r="69" spans="1:19" x14ac:dyDescent="0.3">
      <c r="A69" s="63" t="s">
        <v>327</v>
      </c>
      <c r="B69" s="64">
        <f>VLOOKUP($A69,'Return Data'!$B$7:$R$1700,3,0)</f>
        <v>44032</v>
      </c>
      <c r="C69" s="65">
        <f>VLOOKUP($A69,'Return Data'!$B$7:$R$1700,4,0)</f>
        <v>8.3733000000000004</v>
      </c>
      <c r="D69" s="65">
        <f>VLOOKUP($A69,'Return Data'!$B$7:$R$1700,10,0)</f>
        <v>16.4527</v>
      </c>
      <c r="E69" s="66">
        <f t="shared" si="5"/>
        <v>18</v>
      </c>
      <c r="F69" s="65">
        <f>VLOOKUP($A69,'Return Data'!$B$7:$R$1700,11,0)</f>
        <v>-13.745799999999999</v>
      </c>
      <c r="G69" s="66">
        <f t="shared" si="6"/>
        <v>52</v>
      </c>
      <c r="H69" s="65">
        <f>VLOOKUP($A69,'Return Data'!$B$7:$R$1700,12,0)</f>
        <v>-8.9779999999999998</v>
      </c>
      <c r="I69" s="66">
        <f t="shared" si="7"/>
        <v>49</v>
      </c>
      <c r="J69" s="65">
        <f>VLOOKUP($A69,'Return Data'!$B$7:$R$1700,13,0)</f>
        <v>-8.7140000000000004</v>
      </c>
      <c r="K69" s="66">
        <f t="shared" si="8"/>
        <v>52</v>
      </c>
      <c r="L69" s="65">
        <f>VLOOKUP($A69,'Return Data'!$B$7:$R$1700,17,0)</f>
        <v>-4.0388999999999999</v>
      </c>
      <c r="M69" s="66">
        <f t="shared" si="9"/>
        <v>44</v>
      </c>
      <c r="N69" s="65">
        <f>VLOOKUP($A69,'Return Data'!$B$7:$R$1700,14,0)</f>
        <v>-6.1738</v>
      </c>
      <c r="O69" s="66">
        <f t="shared" si="10"/>
        <v>47</v>
      </c>
      <c r="P69" s="65"/>
      <c r="Q69" s="66"/>
      <c r="R69" s="65">
        <f>VLOOKUP($A69,'Return Data'!$B$7:$R$1700,16,0)</f>
        <v>-5.2187999999999999</v>
      </c>
      <c r="S69" s="67">
        <f t="shared" si="12"/>
        <v>57</v>
      </c>
    </row>
    <row r="70" spans="1:19" x14ac:dyDescent="0.3">
      <c r="A70" s="63" t="s">
        <v>328</v>
      </c>
      <c r="B70" s="64">
        <f>VLOOKUP($A70,'Return Data'!$B$7:$R$1700,3,0)</f>
        <v>44032</v>
      </c>
      <c r="C70" s="65">
        <f>VLOOKUP($A70,'Return Data'!$B$7:$R$1700,4,0)</f>
        <v>8.1936999999999998</v>
      </c>
      <c r="D70" s="65">
        <f>VLOOKUP($A70,'Return Data'!$B$7:$R$1700,10,0)</f>
        <v>24.416499999999999</v>
      </c>
      <c r="E70" s="66">
        <f t="shared" si="5"/>
        <v>1</v>
      </c>
      <c r="F70" s="65">
        <f>VLOOKUP($A70,'Return Data'!$B$7:$R$1700,11,0)</f>
        <v>-3.6545000000000001</v>
      </c>
      <c r="G70" s="66">
        <f t="shared" si="6"/>
        <v>8</v>
      </c>
      <c r="H70" s="65">
        <f>VLOOKUP($A70,'Return Data'!$B$7:$R$1700,12,0)</f>
        <v>4.3251999999999997</v>
      </c>
      <c r="I70" s="66">
        <f t="shared" si="7"/>
        <v>5</v>
      </c>
      <c r="J70" s="65">
        <f>VLOOKUP($A70,'Return Data'!$B$7:$R$1700,13,0)</f>
        <v>2.1939000000000002</v>
      </c>
      <c r="K70" s="66">
        <f t="shared" si="8"/>
        <v>15</v>
      </c>
      <c r="L70" s="65">
        <f>VLOOKUP($A70,'Return Data'!$B$7:$R$1700,17,0)</f>
        <v>-4.5773000000000001</v>
      </c>
      <c r="M70" s="66">
        <f t="shared" si="9"/>
        <v>45</v>
      </c>
      <c r="N70" s="65"/>
      <c r="O70" s="66"/>
      <c r="P70" s="65"/>
      <c r="Q70" s="66"/>
      <c r="R70" s="65">
        <f>VLOOKUP($A70,'Return Data'!$B$7:$R$1700,16,0)</f>
        <v>-7.6475</v>
      </c>
      <c r="S70" s="67">
        <f t="shared" si="12"/>
        <v>61</v>
      </c>
    </row>
    <row r="71" spans="1:19" x14ac:dyDescent="0.3">
      <c r="A71" s="63" t="s">
        <v>329</v>
      </c>
      <c r="B71" s="64">
        <f>VLOOKUP($A71,'Return Data'!$B$7:$R$1700,3,0)</f>
        <v>44032</v>
      </c>
      <c r="C71" s="65">
        <f>VLOOKUP($A71,'Return Data'!$B$7:$R$1700,4,0)</f>
        <v>8.6044</v>
      </c>
      <c r="D71" s="65">
        <f>VLOOKUP($A71,'Return Data'!$B$7:$R$1700,10,0)</f>
        <v>24.2925</v>
      </c>
      <c r="E71" s="66">
        <f t="shared" si="5"/>
        <v>2</v>
      </c>
      <c r="F71" s="65">
        <f>VLOOKUP($A71,'Return Data'!$B$7:$R$1700,11,0)</f>
        <v>-3.3561000000000001</v>
      </c>
      <c r="G71" s="66">
        <f t="shared" si="6"/>
        <v>7</v>
      </c>
      <c r="H71" s="65">
        <f>VLOOKUP($A71,'Return Data'!$B$7:$R$1700,12,0)</f>
        <v>5.2332999999999998</v>
      </c>
      <c r="I71" s="66">
        <f t="shared" si="7"/>
        <v>2</v>
      </c>
      <c r="J71" s="65">
        <f>VLOOKUP($A71,'Return Data'!$B$7:$R$1700,13,0)</f>
        <v>4.2629000000000001</v>
      </c>
      <c r="K71" s="66">
        <f t="shared" si="8"/>
        <v>9</v>
      </c>
      <c r="L71" s="65">
        <f>VLOOKUP($A71,'Return Data'!$B$7:$R$1700,17,0)</f>
        <v>-3.2351999999999999</v>
      </c>
      <c r="M71" s="66">
        <f t="shared" si="9"/>
        <v>41</v>
      </c>
      <c r="N71" s="65"/>
      <c r="O71" s="66"/>
      <c r="P71" s="65"/>
      <c r="Q71" s="66"/>
      <c r="R71" s="65">
        <f>VLOOKUP($A71,'Return Data'!$B$7:$R$1700,16,0)</f>
        <v>-6.2793000000000001</v>
      </c>
      <c r="S71" s="67">
        <f t="shared" si="12"/>
        <v>59</v>
      </c>
    </row>
    <row r="72" spans="1:19" x14ac:dyDescent="0.3">
      <c r="A72" s="63" t="s">
        <v>330</v>
      </c>
      <c r="B72" s="64">
        <f>VLOOKUP($A72,'Return Data'!$B$7:$R$1700,3,0)</f>
        <v>44032</v>
      </c>
      <c r="C72" s="65">
        <f>VLOOKUP($A72,'Return Data'!$B$7:$R$1700,4,0)</f>
        <v>85.179500000000004</v>
      </c>
      <c r="D72" s="65">
        <f>VLOOKUP($A72,'Return Data'!$B$7:$R$1700,10,0)</f>
        <v>14.1625</v>
      </c>
      <c r="E72" s="66">
        <f t="shared" si="5"/>
        <v>36</v>
      </c>
      <c r="F72" s="65">
        <f>VLOOKUP($A72,'Return Data'!$B$7:$R$1700,11,0)</f>
        <v>-9.8177000000000003</v>
      </c>
      <c r="G72" s="66">
        <f t="shared" si="6"/>
        <v>27</v>
      </c>
      <c r="H72" s="65">
        <f>VLOOKUP($A72,'Return Data'!$B$7:$R$1700,12,0)</f>
        <v>-1.5387</v>
      </c>
      <c r="I72" s="66">
        <f t="shared" si="7"/>
        <v>12</v>
      </c>
      <c r="J72" s="65">
        <f>VLOOKUP($A72,'Return Data'!$B$7:$R$1700,13,0)</f>
        <v>1.7728999999999999</v>
      </c>
      <c r="K72" s="66">
        <f t="shared" si="8"/>
        <v>16</v>
      </c>
      <c r="L72" s="65">
        <f>VLOOKUP($A72,'Return Data'!$B$7:$R$1700,17,0)</f>
        <v>0.81599999999999995</v>
      </c>
      <c r="M72" s="66">
        <f t="shared" si="9"/>
        <v>15</v>
      </c>
      <c r="N72" s="65">
        <f>VLOOKUP($A72,'Return Data'!$B$7:$R$1700,14,0)</f>
        <v>1.7091000000000001</v>
      </c>
      <c r="O72" s="66">
        <f t="shared" si="10"/>
        <v>19</v>
      </c>
      <c r="P72" s="65">
        <f>VLOOKUP($A72,'Return Data'!$B$7:$R$1700,15,0)</f>
        <v>4.6258999999999997</v>
      </c>
      <c r="Q72" s="66">
        <f t="shared" si="11"/>
        <v>21</v>
      </c>
      <c r="R72" s="65">
        <f>VLOOKUP($A72,'Return Data'!$B$7:$R$1700,16,0)</f>
        <v>9.6887000000000008</v>
      </c>
      <c r="S72" s="67">
        <f t="shared" si="12"/>
        <v>32</v>
      </c>
    </row>
    <row r="73" spans="1:19" x14ac:dyDescent="0.3">
      <c r="A73" s="63" t="s">
        <v>331</v>
      </c>
      <c r="B73" s="64">
        <f>VLOOKUP($A73,'Return Data'!$B$7:$R$1700,3,0)</f>
        <v>44032</v>
      </c>
      <c r="C73" s="65">
        <f>VLOOKUP($A73,'Return Data'!$B$7:$R$1700,4,0)</f>
        <v>142.09446771531501</v>
      </c>
      <c r="D73" s="65">
        <f>VLOOKUP($A73,'Return Data'!$B$7:$R$1700,10,0)</f>
        <v>15.147500000000001</v>
      </c>
      <c r="E73" s="66">
        <f t="shared" ref="E73" si="13">RANK(D73,D$8:D$73,0)</f>
        <v>27</v>
      </c>
      <c r="F73" s="65">
        <f>VLOOKUP($A73,'Return Data'!$B$7:$R$1700,11,0)</f>
        <v>-11.9712</v>
      </c>
      <c r="G73" s="66">
        <f t="shared" ref="G73" si="14">RANK(F73,F$8:F$73,0)</f>
        <v>39</v>
      </c>
      <c r="H73" s="65">
        <f>VLOOKUP($A73,'Return Data'!$B$7:$R$1700,12,0)</f>
        <v>-7.0763999999999996</v>
      </c>
      <c r="I73" s="66">
        <f t="shared" ref="I73" si="15">RANK(H73,H$8:H$73,0)</f>
        <v>41</v>
      </c>
      <c r="J73" s="65">
        <f>VLOOKUP($A73,'Return Data'!$B$7:$R$1700,13,0)</f>
        <v>-4.9832000000000001</v>
      </c>
      <c r="K73" s="66">
        <f t="shared" ref="K73" si="16">RANK(J73,J$8:J$73,0)</f>
        <v>45</v>
      </c>
      <c r="L73" s="65">
        <f>VLOOKUP($A73,'Return Data'!$B$7:$R$1700,17,0)</f>
        <v>-2.7991999999999999</v>
      </c>
      <c r="M73" s="66">
        <f t="shared" ref="M73" si="17">RANK(L73,L$8:L$73,0)</f>
        <v>38</v>
      </c>
      <c r="N73" s="65">
        <f>VLOOKUP($A73,'Return Data'!$B$7:$R$1700,14,0)</f>
        <v>0.60660000000000003</v>
      </c>
      <c r="O73" s="66">
        <f t="shared" ref="O73" si="18">RANK(N73,N$8:N$73,0)</f>
        <v>25</v>
      </c>
      <c r="P73" s="65">
        <f>VLOOKUP($A73,'Return Data'!$B$7:$R$1700,15,0)</f>
        <v>4.5857999999999999</v>
      </c>
      <c r="Q73" s="66">
        <f t="shared" ref="Q73" si="19">RANK(P73,P$8:P$73,0)</f>
        <v>22</v>
      </c>
      <c r="R73" s="65">
        <f>VLOOKUP($A73,'Return Data'!$B$7:$R$1700,16,0)</f>
        <v>16.552800000000001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14.731434848484852</v>
      </c>
      <c r="E75" s="74"/>
      <c r="F75" s="75">
        <f>AVERAGE(F8:F73)</f>
        <v>-10.991898484848484</v>
      </c>
      <c r="G75" s="74"/>
      <c r="H75" s="75">
        <f>AVERAGE(H8:H73)</f>
        <v>-5.5287031249999989</v>
      </c>
      <c r="I75" s="74"/>
      <c r="J75" s="75">
        <f>AVERAGE(J8:J73)</f>
        <v>-3.0673562499999996</v>
      </c>
      <c r="K75" s="74"/>
      <c r="L75" s="75">
        <f>AVERAGE(L8:L73)</f>
        <v>-2.2652166666666669</v>
      </c>
      <c r="M75" s="74"/>
      <c r="N75" s="75">
        <f>AVERAGE(N8:N73)</f>
        <v>-0.11236078431372512</v>
      </c>
      <c r="O75" s="74"/>
      <c r="P75" s="75">
        <f>AVERAGE(P8:P73)</f>
        <v>4.9570666666666687</v>
      </c>
      <c r="Q75" s="74"/>
      <c r="R75" s="75">
        <f>AVERAGE(R8:R73)</f>
        <v>6.7933590909090906</v>
      </c>
      <c r="S75" s="76"/>
    </row>
    <row r="76" spans="1:19" x14ac:dyDescent="0.3">
      <c r="A76" s="73" t="s">
        <v>28</v>
      </c>
      <c r="B76" s="74"/>
      <c r="C76" s="74"/>
      <c r="D76" s="75">
        <f>MIN(D8:D73)</f>
        <v>8.0428999999999995</v>
      </c>
      <c r="E76" s="74"/>
      <c r="F76" s="75">
        <f>MIN(F8:F73)</f>
        <v>-22.083400000000001</v>
      </c>
      <c r="G76" s="74"/>
      <c r="H76" s="75">
        <f>MIN(H8:H73)</f>
        <v>-15.188800000000001</v>
      </c>
      <c r="I76" s="74"/>
      <c r="J76" s="75">
        <f>MIN(J8:J73)</f>
        <v>-16.4816</v>
      </c>
      <c r="K76" s="74"/>
      <c r="L76" s="75">
        <f>MIN(L8:L73)</f>
        <v>-17.300899999999999</v>
      </c>
      <c r="M76" s="74"/>
      <c r="N76" s="75">
        <f>MIN(N8:N73)</f>
        <v>-15.085699999999999</v>
      </c>
      <c r="O76" s="74"/>
      <c r="P76" s="75">
        <f>MIN(P8:P73)</f>
        <v>-1.7767999999999999</v>
      </c>
      <c r="Q76" s="74"/>
      <c r="R76" s="75">
        <f>MIN(R8:R73)</f>
        <v>-16.9223</v>
      </c>
      <c r="S76" s="76"/>
    </row>
    <row r="77" spans="1:19" ht="15" thickBot="1" x14ac:dyDescent="0.35">
      <c r="A77" s="77" t="s">
        <v>29</v>
      </c>
      <c r="B77" s="78"/>
      <c r="C77" s="78"/>
      <c r="D77" s="79">
        <f>MAX(D8:D73)</f>
        <v>24.416499999999999</v>
      </c>
      <c r="E77" s="78"/>
      <c r="F77" s="79">
        <f>MAX(F8:F73)</f>
        <v>1.2890999999999999</v>
      </c>
      <c r="G77" s="78"/>
      <c r="H77" s="79">
        <f>MAX(H8:H73)</f>
        <v>5.3391000000000002</v>
      </c>
      <c r="I77" s="78"/>
      <c r="J77" s="79">
        <f>MAX(J8:J73)</f>
        <v>13.775</v>
      </c>
      <c r="K77" s="78"/>
      <c r="L77" s="79">
        <f>MAX(L8:L73)</f>
        <v>12.944599999999999</v>
      </c>
      <c r="M77" s="78"/>
      <c r="N77" s="79">
        <f>MAX(N8:N73)</f>
        <v>9.3725000000000005</v>
      </c>
      <c r="O77" s="78"/>
      <c r="P77" s="79">
        <f>MAX(P8:P73)</f>
        <v>10.6929</v>
      </c>
      <c r="Q77" s="78"/>
      <c r="R77" s="79">
        <f>MAX(R8:R73)</f>
        <v>22.750499999999999</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44032</v>
      </c>
      <c r="C8" s="65">
        <f>VLOOKUP($A8,'Return Data'!$B$7:$R$1700,4,0)</f>
        <v>10.67</v>
      </c>
      <c r="D8" s="65">
        <f>VLOOKUP($A8,'Return Data'!$B$7:$R$1700,8,0)</f>
        <v>2.0076000000000001</v>
      </c>
      <c r="E8" s="66">
        <f>RANK(D8,D$8:D$10,0)</f>
        <v>3</v>
      </c>
      <c r="F8" s="65">
        <f>VLOOKUP($A8,'Return Data'!$B$7:$R$1700,9,0)</f>
        <v>6.3808999999999996</v>
      </c>
      <c r="G8" s="66">
        <f t="shared" ref="G8" si="0">RANK(F8,F$8:F$10,0)</f>
        <v>3</v>
      </c>
      <c r="H8" s="65">
        <f>VLOOKUP($A8,'Return Data'!$B$7:$R$1700,10,0)</f>
        <v>12.315799999999999</v>
      </c>
      <c r="I8" s="66">
        <f t="shared" ref="I8" si="1">RANK(H8,H$8:H$10,0)</f>
        <v>3</v>
      </c>
      <c r="J8" s="65"/>
      <c r="K8" s="66"/>
      <c r="L8" s="65"/>
      <c r="M8" s="66"/>
      <c r="N8" s="65"/>
      <c r="O8" s="66"/>
      <c r="P8" s="65">
        <f>VLOOKUP($A8,'Return Data'!$B$7:$R$1700,16,0)</f>
        <v>6.7</v>
      </c>
      <c r="Q8" s="67">
        <f>RANK(P8,P$8:P$10,0)</f>
        <v>2</v>
      </c>
    </row>
    <row r="9" spans="1:18" x14ac:dyDescent="0.3">
      <c r="A9" s="63" t="s">
        <v>49</v>
      </c>
      <c r="B9" s="64">
        <f>VLOOKUP($A9,'Return Data'!$B$7:$R$1700,3,0)</f>
        <v>44032</v>
      </c>
      <c r="C9" s="65">
        <f>VLOOKUP($A9,'Return Data'!$B$7:$R$1700,4,0)</f>
        <v>10.26</v>
      </c>
      <c r="D9" s="65">
        <f>VLOOKUP($A9,'Return Data'!$B$7:$R$1700,8,0)</f>
        <v>2.2930999999999999</v>
      </c>
      <c r="E9" s="66">
        <f t="shared" ref="E9:E10" si="2">RANK(D9,D$8:D$10,0)</f>
        <v>1</v>
      </c>
      <c r="F9" s="65">
        <f>VLOOKUP($A9,'Return Data'!$B$7:$R$1700,9,0)</f>
        <v>7.3221999999999996</v>
      </c>
      <c r="G9" s="66">
        <f t="shared" ref="G9" si="3">RANK(F9,F$8:F$10,0)</f>
        <v>2</v>
      </c>
      <c r="H9" s="65">
        <f>VLOOKUP($A9,'Return Data'!$B$7:$R$1700,10,0)</f>
        <v>18.4758</v>
      </c>
      <c r="I9" s="66">
        <f t="shared" ref="I9:O10" si="4">RANK(H9,H$8:H$10,0)</f>
        <v>2</v>
      </c>
      <c r="J9" s="65">
        <f>VLOOKUP($A9,'Return Data'!$B$7:$R$1700,11,0)</f>
        <v>-6.0439999999999996</v>
      </c>
      <c r="K9" s="66">
        <f t="shared" si="4"/>
        <v>1</v>
      </c>
      <c r="L9" s="65">
        <f>VLOOKUP($A9,'Return Data'!$B$7:$R$1700,12,0)</f>
        <v>-0.86960000000000004</v>
      </c>
      <c r="M9" s="66">
        <f t="shared" si="4"/>
        <v>1</v>
      </c>
      <c r="N9" s="65"/>
      <c r="O9" s="66"/>
      <c r="P9" s="65">
        <f>VLOOKUP($A9,'Return Data'!$B$7:$R$1700,16,0)</f>
        <v>2.5366</v>
      </c>
      <c r="Q9" s="67">
        <f t="shared" ref="Q9:Q10" si="5">RANK(P9,P$8:P$10,0)</f>
        <v>3</v>
      </c>
    </row>
    <row r="10" spans="1:18" x14ac:dyDescent="0.3">
      <c r="A10" s="63" t="s">
        <v>50</v>
      </c>
      <c r="B10" s="64">
        <f>VLOOKUP($A10,'Return Data'!$B$7:$R$1700,3,0)</f>
        <v>44032</v>
      </c>
      <c r="C10" s="65">
        <f>VLOOKUP($A10,'Return Data'!$B$7:$R$1700,4,0)</f>
        <v>108.3357</v>
      </c>
      <c r="D10" s="65">
        <f>VLOOKUP($A10,'Return Data'!$B$7:$R$1700,8,0)</f>
        <v>2.0188000000000001</v>
      </c>
      <c r="E10" s="66">
        <f t="shared" si="2"/>
        <v>2</v>
      </c>
      <c r="F10" s="65">
        <f>VLOOKUP($A10,'Return Data'!$B$7:$R$1700,9,0)</f>
        <v>7.9711999999999996</v>
      </c>
      <c r="G10" s="66">
        <f t="shared" ref="G10" si="6">RANK(F10,F$8:F$10,0)</f>
        <v>1</v>
      </c>
      <c r="H10" s="65">
        <f>VLOOKUP($A10,'Return Data'!$B$7:$R$1700,10,0)</f>
        <v>18.505500000000001</v>
      </c>
      <c r="I10" s="66">
        <f t="shared" si="4"/>
        <v>1</v>
      </c>
      <c r="J10" s="65">
        <f>VLOOKUP($A10,'Return Data'!$B$7:$R$1700,11,0)</f>
        <v>-10.3566</v>
      </c>
      <c r="K10" s="66">
        <f t="shared" si="4"/>
        <v>2</v>
      </c>
      <c r="L10" s="65">
        <f>VLOOKUP($A10,'Return Data'!$B$7:$R$1700,12,0)</f>
        <v>-6.1981999999999999</v>
      </c>
      <c r="M10" s="66">
        <f t="shared" si="4"/>
        <v>2</v>
      </c>
      <c r="N10" s="65">
        <f>VLOOKUP($A10,'Return Data'!$B$7:$R$1700,13,0)</f>
        <v>-1.0586</v>
      </c>
      <c r="O10" s="66">
        <f t="shared" si="4"/>
        <v>1</v>
      </c>
      <c r="P10" s="65">
        <f>VLOOKUP($A10,'Return Data'!$B$7:$R$1700,16,0)</f>
        <v>11.3087</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2.1065</v>
      </c>
      <c r="E12" s="74"/>
      <c r="F12" s="75">
        <f>AVERAGE(F8:F10)</f>
        <v>7.2247666666666666</v>
      </c>
      <c r="G12" s="74"/>
      <c r="H12" s="75">
        <f>AVERAGE(H8:H10)</f>
        <v>16.432366666666667</v>
      </c>
      <c r="I12" s="74"/>
      <c r="J12" s="75">
        <f>AVERAGE(J8:J10)</f>
        <v>-8.2003000000000004</v>
      </c>
      <c r="K12" s="74"/>
      <c r="L12" s="75">
        <f>AVERAGE(L8:L10)</f>
        <v>-3.5339</v>
      </c>
      <c r="M12" s="74"/>
      <c r="N12" s="75">
        <f>AVERAGE(N8:N10)</f>
        <v>-1.0586</v>
      </c>
      <c r="O12" s="74"/>
      <c r="P12" s="75">
        <f>AVERAGE(P8:P10)</f>
        <v>6.8484333333333325</v>
      </c>
      <c r="Q12" s="76"/>
    </row>
    <row r="13" spans="1:18" x14ac:dyDescent="0.3">
      <c r="A13" s="73" t="s">
        <v>28</v>
      </c>
      <c r="B13" s="74"/>
      <c r="C13" s="74"/>
      <c r="D13" s="75">
        <f>MIN(D8:D10)</f>
        <v>2.0076000000000001</v>
      </c>
      <c r="E13" s="74"/>
      <c r="F13" s="75">
        <f>MIN(F8:F10)</f>
        <v>6.3808999999999996</v>
      </c>
      <c r="G13" s="74"/>
      <c r="H13" s="75">
        <f>MIN(H8:H10)</f>
        <v>12.315799999999999</v>
      </c>
      <c r="I13" s="74"/>
      <c r="J13" s="75">
        <f>MIN(J8:J10)</f>
        <v>-10.3566</v>
      </c>
      <c r="K13" s="74"/>
      <c r="L13" s="75">
        <f>MIN(L8:L10)</f>
        <v>-6.1981999999999999</v>
      </c>
      <c r="M13" s="74"/>
      <c r="N13" s="75">
        <f>MIN(N8:N10)</f>
        <v>-1.0586</v>
      </c>
      <c r="O13" s="74"/>
      <c r="P13" s="75">
        <f>MIN(P8:P10)</f>
        <v>2.5366</v>
      </c>
      <c r="Q13" s="76"/>
    </row>
    <row r="14" spans="1:18" ht="15" thickBot="1" x14ac:dyDescent="0.35">
      <c r="A14" s="77" t="s">
        <v>29</v>
      </c>
      <c r="B14" s="78"/>
      <c r="C14" s="78"/>
      <c r="D14" s="79">
        <f>MAX(D8:D10)</f>
        <v>2.2930999999999999</v>
      </c>
      <c r="E14" s="78"/>
      <c r="F14" s="79">
        <f>MAX(F8:F10)</f>
        <v>7.9711999999999996</v>
      </c>
      <c r="G14" s="78"/>
      <c r="H14" s="79">
        <f>MAX(H8:H10)</f>
        <v>18.505500000000001</v>
      </c>
      <c r="I14" s="78"/>
      <c r="J14" s="79">
        <f>MAX(J8:J10)</f>
        <v>-6.0439999999999996</v>
      </c>
      <c r="K14" s="78"/>
      <c r="L14" s="79">
        <f>MAX(L8:L10)</f>
        <v>-0.86960000000000004</v>
      </c>
      <c r="M14" s="78"/>
      <c r="N14" s="79">
        <f>MAX(N8:N10)</f>
        <v>-1.0586</v>
      </c>
      <c r="O14" s="78"/>
      <c r="P14" s="79">
        <f>MAX(P8:P10)</f>
        <v>11.3087</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44032</v>
      </c>
      <c r="C8" s="65">
        <f>VLOOKUP($A8,'Return Data'!$B$7:$R$1700,4,0)</f>
        <v>10.6</v>
      </c>
      <c r="D8" s="65">
        <f>VLOOKUP($A8,'Return Data'!$B$7:$R$1700,8,0)</f>
        <v>2.0211999999999999</v>
      </c>
      <c r="E8" s="66">
        <f>RANK(D8,D$8:D$10,0)</f>
        <v>2</v>
      </c>
      <c r="F8" s="65">
        <f>VLOOKUP($A8,'Return Data'!$B$7:$R$1700,9,0)</f>
        <v>6.319</v>
      </c>
      <c r="G8" s="66">
        <f t="shared" ref="G8:G10" si="0">RANK(F8,F$8:F$10,0)</f>
        <v>3</v>
      </c>
      <c r="H8" s="65">
        <f>VLOOKUP($A8,'Return Data'!$B$7:$R$1700,10,0)</f>
        <v>11.932399999999999</v>
      </c>
      <c r="I8" s="66">
        <f t="shared" ref="I8" si="1">RANK(H8,H$8:H$10,0)</f>
        <v>3</v>
      </c>
      <c r="J8" s="65"/>
      <c r="K8" s="66"/>
      <c r="L8" s="65"/>
      <c r="M8" s="66"/>
      <c r="N8" s="65"/>
      <c r="O8" s="66"/>
      <c r="P8" s="65">
        <f>VLOOKUP($A8,'Return Data'!$B$7:$R$1700,16,0)</f>
        <v>6</v>
      </c>
      <c r="Q8" s="67">
        <f>RANK(P8,P$8:P$10,0)</f>
        <v>2</v>
      </c>
    </row>
    <row r="9" spans="1:17" x14ac:dyDescent="0.3">
      <c r="A9" s="63" t="s">
        <v>51</v>
      </c>
      <c r="B9" s="64">
        <f>VLOOKUP($A9,'Return Data'!$B$7:$R$1700,3,0)</f>
        <v>44032</v>
      </c>
      <c r="C9" s="65">
        <f>VLOOKUP($A9,'Return Data'!$B$7:$R$1700,4,0)</f>
        <v>10.199999999999999</v>
      </c>
      <c r="D9" s="65">
        <f>VLOOKUP($A9,'Return Data'!$B$7:$R$1700,8,0)</f>
        <v>2.2044000000000001</v>
      </c>
      <c r="E9" s="66">
        <f t="shared" ref="E9:E10" si="2">RANK(D9,D$8:D$10,0)</f>
        <v>1</v>
      </c>
      <c r="F9" s="65">
        <f>VLOOKUP($A9,'Return Data'!$B$7:$R$1700,9,0)</f>
        <v>7.2554999999999996</v>
      </c>
      <c r="G9" s="66">
        <f t="shared" si="0"/>
        <v>2</v>
      </c>
      <c r="H9" s="65">
        <f>VLOOKUP($A9,'Return Data'!$B$7:$R$1700,10,0)</f>
        <v>18.329499999999999</v>
      </c>
      <c r="I9" s="66">
        <f t="shared" ref="I9:O10" si="3">RANK(H9,H$8:H$10,0)</f>
        <v>1</v>
      </c>
      <c r="J9" s="65">
        <f>VLOOKUP($A9,'Return Data'!$B$7:$R$1700,11,0)</f>
        <v>-6.3361000000000001</v>
      </c>
      <c r="K9" s="66">
        <f t="shared" si="3"/>
        <v>1</v>
      </c>
      <c r="L9" s="65">
        <f>VLOOKUP($A9,'Return Data'!$B$7:$R$1700,12,0)</f>
        <v>-1.3540000000000001</v>
      </c>
      <c r="M9" s="66">
        <f t="shared" si="3"/>
        <v>1</v>
      </c>
      <c r="N9" s="65"/>
      <c r="O9" s="66"/>
      <c r="P9" s="65">
        <f>VLOOKUP($A9,'Return Data'!$B$7:$R$1700,16,0)</f>
        <v>1.9514</v>
      </c>
      <c r="Q9" s="67">
        <f t="shared" ref="Q9:Q10" si="4">RANK(P9,P$8:P$10,0)</f>
        <v>3</v>
      </c>
    </row>
    <row r="10" spans="1:17" x14ac:dyDescent="0.3">
      <c r="A10" s="63" t="s">
        <v>52</v>
      </c>
      <c r="B10" s="64">
        <f>VLOOKUP($A10,'Return Data'!$B$7:$R$1700,3,0)</f>
        <v>44032</v>
      </c>
      <c r="C10" s="65">
        <f>VLOOKUP($A10,'Return Data'!$B$7:$R$1700,4,0)</f>
        <v>451.27892679797299</v>
      </c>
      <c r="D10" s="65">
        <f>VLOOKUP($A10,'Return Data'!$B$7:$R$1700,8,0)</f>
        <v>1.9904999999999999</v>
      </c>
      <c r="E10" s="66">
        <f t="shared" si="2"/>
        <v>3</v>
      </c>
      <c r="F10" s="65">
        <f>VLOOKUP($A10,'Return Data'!$B$7:$R$1700,9,0)</f>
        <v>7.9016000000000002</v>
      </c>
      <c r="G10" s="66">
        <f t="shared" si="0"/>
        <v>1</v>
      </c>
      <c r="H10" s="65">
        <f>VLOOKUP($A10,'Return Data'!$B$7:$R$1700,10,0)</f>
        <v>18.256900000000002</v>
      </c>
      <c r="I10" s="66">
        <f t="shared" si="3"/>
        <v>2</v>
      </c>
      <c r="J10" s="65">
        <f>VLOOKUP($A10,'Return Data'!$B$7:$R$1700,11,0)</f>
        <v>-10.719799999999999</v>
      </c>
      <c r="K10" s="66">
        <f t="shared" si="3"/>
        <v>2</v>
      </c>
      <c r="L10" s="65">
        <f>VLOOKUP($A10,'Return Data'!$B$7:$R$1700,12,0)</f>
        <v>-6.7801</v>
      </c>
      <c r="M10" s="66">
        <f t="shared" si="3"/>
        <v>2</v>
      </c>
      <c r="N10" s="65">
        <f>VLOOKUP($A10,'Return Data'!$B$7:$R$1700,13,0)</f>
        <v>-1.8647</v>
      </c>
      <c r="O10" s="66">
        <f t="shared" si="3"/>
        <v>1</v>
      </c>
      <c r="P10" s="65">
        <f>VLOOKUP($A10,'Return Data'!$B$7:$R$1700,16,0)</f>
        <v>13.749700000000001</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2.0720333333333332</v>
      </c>
      <c r="E12" s="74"/>
      <c r="F12" s="75">
        <f>AVERAGE(F8:F10)</f>
        <v>7.1587000000000005</v>
      </c>
      <c r="G12" s="74"/>
      <c r="H12" s="75">
        <f>AVERAGE(H8:H10)</f>
        <v>16.172933333333333</v>
      </c>
      <c r="I12" s="74"/>
      <c r="J12" s="75">
        <f>AVERAGE(J8:J10)</f>
        <v>-8.5279500000000006</v>
      </c>
      <c r="K12" s="74"/>
      <c r="L12" s="75">
        <f>AVERAGE(L8:L10)</f>
        <v>-4.0670500000000001</v>
      </c>
      <c r="M12" s="74"/>
      <c r="N12" s="75">
        <f>AVERAGE(N8:N10)</f>
        <v>-1.8647</v>
      </c>
      <c r="O12" s="74"/>
      <c r="P12" s="75">
        <f>AVERAGE(P8:P10)</f>
        <v>7.2336999999999998</v>
      </c>
      <c r="Q12" s="76"/>
    </row>
    <row r="13" spans="1:17" x14ac:dyDescent="0.3">
      <c r="A13" s="73" t="s">
        <v>28</v>
      </c>
      <c r="B13" s="74"/>
      <c r="C13" s="74"/>
      <c r="D13" s="75">
        <f>MIN(D8:D10)</f>
        <v>1.9904999999999999</v>
      </c>
      <c r="E13" s="74"/>
      <c r="F13" s="75">
        <f>MIN(F8:F10)</f>
        <v>6.319</v>
      </c>
      <c r="G13" s="74"/>
      <c r="H13" s="75">
        <f>MIN(H8:H10)</f>
        <v>11.932399999999999</v>
      </c>
      <c r="I13" s="74"/>
      <c r="J13" s="75">
        <f>MIN(J8:J10)</f>
        <v>-10.719799999999999</v>
      </c>
      <c r="K13" s="74"/>
      <c r="L13" s="75">
        <f>MIN(L8:L10)</f>
        <v>-6.7801</v>
      </c>
      <c r="M13" s="74"/>
      <c r="N13" s="75">
        <f>MIN(N8:N10)</f>
        <v>-1.8647</v>
      </c>
      <c r="O13" s="74"/>
      <c r="P13" s="75">
        <f>MIN(P8:P10)</f>
        <v>1.9514</v>
      </c>
      <c r="Q13" s="76"/>
    </row>
    <row r="14" spans="1:17" ht="15" thickBot="1" x14ac:dyDescent="0.35">
      <c r="A14" s="77" t="s">
        <v>29</v>
      </c>
      <c r="B14" s="78"/>
      <c r="C14" s="78"/>
      <c r="D14" s="79">
        <f>MAX(D8:D10)</f>
        <v>2.2044000000000001</v>
      </c>
      <c r="E14" s="78"/>
      <c r="F14" s="79">
        <f>MAX(F8:F10)</f>
        <v>7.9016000000000002</v>
      </c>
      <c r="G14" s="78"/>
      <c r="H14" s="79">
        <f>MAX(H8:H10)</f>
        <v>18.329499999999999</v>
      </c>
      <c r="I14" s="78"/>
      <c r="J14" s="79">
        <f>MAX(J8:J10)</f>
        <v>-6.3361000000000001</v>
      </c>
      <c r="K14" s="78"/>
      <c r="L14" s="79">
        <f>MAX(L8:L10)</f>
        <v>-1.3540000000000001</v>
      </c>
      <c r="M14" s="78"/>
      <c r="N14" s="79">
        <f>MAX(N8:N10)</f>
        <v>-1.8647</v>
      </c>
      <c r="O14" s="78"/>
      <c r="P14" s="79">
        <f>MAX(P8:P10)</f>
        <v>13.749700000000001</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44032</v>
      </c>
      <c r="C8" s="65">
        <f>VLOOKUP($A8,'Return Data'!$B$7:$R$1700,4,0)</f>
        <v>40.409500000000001</v>
      </c>
      <c r="D8" s="65">
        <f>VLOOKUP($A8,'Return Data'!$B$7:$R$1700,10,0)</f>
        <v>10.654</v>
      </c>
      <c r="E8" s="66">
        <f>RANK(D8,D$8:D$23,0)</f>
        <v>16</v>
      </c>
      <c r="F8" s="65">
        <f>VLOOKUP($A8,'Return Data'!$B$7:$R$1700,11,0)</f>
        <v>-16.4071</v>
      </c>
      <c r="G8" s="66">
        <f>RANK(F8,F$8:F$23,0)</f>
        <v>14</v>
      </c>
      <c r="H8" s="65">
        <f>VLOOKUP($A8,'Return Data'!$B$7:$R$1700,12,0)</f>
        <v>-12.6279</v>
      </c>
      <c r="I8" s="66">
        <f>RANK(H8,H$8:H$23,0)</f>
        <v>14</v>
      </c>
      <c r="J8" s="65">
        <f>VLOOKUP($A8,'Return Data'!$B$7:$R$1700,13,0)</f>
        <v>-15.3866</v>
      </c>
      <c r="K8" s="66">
        <f>RANK(J8,J$8:J$23,0)</f>
        <v>15</v>
      </c>
      <c r="L8" s="65">
        <f>VLOOKUP($A8,'Return Data'!$B$7:$R$1700,17,0)</f>
        <v>-13.555400000000001</v>
      </c>
      <c r="M8" s="66">
        <f>RANK(L8,L$8:L$23,0)</f>
        <v>12</v>
      </c>
      <c r="N8" s="65">
        <f>VLOOKUP($A8,'Return Data'!$B$7:$R$1700,14,0)</f>
        <v>-9.5058000000000007</v>
      </c>
      <c r="O8" s="66">
        <f>RANK(N8,N$8:N$23,0)</f>
        <v>12</v>
      </c>
      <c r="P8" s="65">
        <f>VLOOKUP($A8,'Return Data'!$B$7:$R$1700,15,0)</f>
        <v>0.18340000000000001</v>
      </c>
      <c r="Q8" s="66">
        <f>RANK(P8,P$8:P$23,0)</f>
        <v>11</v>
      </c>
      <c r="R8" s="65">
        <f>VLOOKUP($A8,'Return Data'!$B$7:$R$1700,16,0)</f>
        <v>11.9991</v>
      </c>
      <c r="S8" s="67">
        <f>RANK(R8,R$8:R$23,0)</f>
        <v>8</v>
      </c>
    </row>
    <row r="9" spans="1:20" x14ac:dyDescent="0.3">
      <c r="A9" s="63" t="s">
        <v>31</v>
      </c>
      <c r="B9" s="64">
        <f>VLOOKUP($A9,'Return Data'!$B$7:$R$1700,3,0)</f>
        <v>44032</v>
      </c>
      <c r="C9" s="65">
        <f>VLOOKUP($A9,'Return Data'!$B$7:$R$1700,4,0)</f>
        <v>252.71700000000001</v>
      </c>
      <c r="D9" s="65">
        <f>VLOOKUP($A9,'Return Data'!$B$7:$R$1700,10,0)</f>
        <v>16.468</v>
      </c>
      <c r="E9" s="66">
        <f t="shared" ref="E9:E23" si="0">RANK(D9,D$8:D$23,0)</f>
        <v>6</v>
      </c>
      <c r="F9" s="65">
        <f>VLOOKUP($A9,'Return Data'!$B$7:$R$1700,11,0)</f>
        <v>-12.170500000000001</v>
      </c>
      <c r="G9" s="66">
        <f t="shared" ref="G9:G23" si="1">RANK(F9,F$8:F$23,0)</f>
        <v>10</v>
      </c>
      <c r="H9" s="65">
        <f>VLOOKUP($A9,'Return Data'!$B$7:$R$1700,12,0)</f>
        <v>-8.8885000000000005</v>
      </c>
      <c r="I9" s="66">
        <f t="shared" ref="I9:I23" si="2">RANK(H9,H$8:H$23,0)</f>
        <v>12</v>
      </c>
      <c r="J9" s="65">
        <f>VLOOKUP($A9,'Return Data'!$B$7:$R$1700,13,0)</f>
        <v>-9.1723999999999997</v>
      </c>
      <c r="K9" s="66">
        <f t="shared" ref="K9:K23" si="3">RANK(J9,J$8:J$23,0)</f>
        <v>12</v>
      </c>
      <c r="L9" s="65">
        <f>VLOOKUP($A9,'Return Data'!$B$7:$R$1700,17,0)</f>
        <v>-6.6833</v>
      </c>
      <c r="M9" s="66">
        <f t="shared" ref="M9:M23" si="4">RANK(L9,L$8:L$23,0)</f>
        <v>9</v>
      </c>
      <c r="N9" s="65">
        <f>VLOOKUP($A9,'Return Data'!$B$7:$R$1700,14,0)</f>
        <v>-1.3557999999999999</v>
      </c>
      <c r="O9" s="66">
        <f t="shared" ref="O9:O23" si="5">RANK(N9,N$8:N$23,0)</f>
        <v>6</v>
      </c>
      <c r="P9" s="65">
        <f>VLOOKUP($A9,'Return Data'!$B$7:$R$1700,15,0)</f>
        <v>4.0274000000000001</v>
      </c>
      <c r="Q9" s="66">
        <f t="shared" ref="Q9:Q23" si="6">RANK(P9,P$8:P$23,0)</f>
        <v>4</v>
      </c>
      <c r="R9" s="65">
        <f>VLOOKUP($A9,'Return Data'!$B$7:$R$1700,16,0)</f>
        <v>12.970499999999999</v>
      </c>
      <c r="S9" s="67">
        <f t="shared" ref="S9:S23" si="7">RANK(R9,R$8:R$23,0)</f>
        <v>6</v>
      </c>
    </row>
    <row r="10" spans="1:20" x14ac:dyDescent="0.3">
      <c r="A10" s="63" t="s">
        <v>32</v>
      </c>
      <c r="B10" s="64">
        <f>VLOOKUP($A10,'Return Data'!$B$7:$R$1700,3,0)</f>
        <v>44032</v>
      </c>
      <c r="C10" s="65">
        <f>VLOOKUP($A10,'Return Data'!$B$7:$R$1700,4,0)</f>
        <v>141.75</v>
      </c>
      <c r="D10" s="65">
        <f>VLOOKUP($A10,'Return Data'!$B$7:$R$1700,10,0)</f>
        <v>19.268000000000001</v>
      </c>
      <c r="E10" s="66">
        <f t="shared" si="0"/>
        <v>1</v>
      </c>
      <c r="F10" s="65">
        <f>VLOOKUP($A10,'Return Data'!$B$7:$R$1700,11,0)</f>
        <v>-2.5571999999999999</v>
      </c>
      <c r="G10" s="66">
        <f t="shared" si="1"/>
        <v>1</v>
      </c>
      <c r="H10" s="65">
        <f>VLOOKUP($A10,'Return Data'!$B$7:$R$1700,12,0)</f>
        <v>1.6931</v>
      </c>
      <c r="I10" s="66">
        <f t="shared" si="2"/>
        <v>1</v>
      </c>
      <c r="J10" s="65">
        <f>VLOOKUP($A10,'Return Data'!$B$7:$R$1700,13,0)</f>
        <v>-0.26740000000000003</v>
      </c>
      <c r="K10" s="66">
        <f t="shared" si="3"/>
        <v>3</v>
      </c>
      <c r="L10" s="65">
        <f>VLOOKUP($A10,'Return Data'!$B$7:$R$1700,17,0)</f>
        <v>-0.60389999999999999</v>
      </c>
      <c r="M10" s="66">
        <f t="shared" si="4"/>
        <v>2</v>
      </c>
      <c r="N10" s="65">
        <f>VLOOKUP($A10,'Return Data'!$B$7:$R$1700,14,0)</f>
        <v>1.2326999999999999</v>
      </c>
      <c r="O10" s="66">
        <f t="shared" si="5"/>
        <v>2</v>
      </c>
      <c r="P10" s="65">
        <f>VLOOKUP($A10,'Return Data'!$B$7:$R$1700,15,0)</f>
        <v>3.8159999999999998</v>
      </c>
      <c r="Q10" s="66">
        <f t="shared" si="6"/>
        <v>7</v>
      </c>
      <c r="R10" s="65">
        <f>VLOOKUP($A10,'Return Data'!$B$7:$R$1700,16,0)</f>
        <v>18.101299999999998</v>
      </c>
      <c r="S10" s="67">
        <f t="shared" si="7"/>
        <v>1</v>
      </c>
    </row>
    <row r="11" spans="1:20" x14ac:dyDescent="0.3">
      <c r="A11" s="63" t="s">
        <v>33</v>
      </c>
      <c r="B11" s="64">
        <f>VLOOKUP($A11,'Return Data'!$B$7:$R$1700,3,0)</f>
        <v>44032</v>
      </c>
      <c r="C11" s="65">
        <f>VLOOKUP($A11,'Return Data'!$B$7:$R$1700,4,0)</f>
        <v>9.5</v>
      </c>
      <c r="D11" s="65">
        <f>VLOOKUP($A11,'Return Data'!$B$7:$R$1700,10,0)</f>
        <v>13.23</v>
      </c>
      <c r="E11" s="66">
        <f t="shared" si="0"/>
        <v>12</v>
      </c>
      <c r="F11" s="65">
        <f>VLOOKUP($A11,'Return Data'!$B$7:$R$1700,11,0)</f>
        <v>-11.215</v>
      </c>
      <c r="G11" s="66">
        <f t="shared" si="1"/>
        <v>8</v>
      </c>
      <c r="H11" s="65">
        <f>VLOOKUP($A11,'Return Data'!$B$7:$R$1700,12,0)</f>
        <v>-6.8627000000000002</v>
      </c>
      <c r="I11" s="66">
        <f t="shared" si="2"/>
        <v>9</v>
      </c>
      <c r="J11" s="65">
        <f>VLOOKUP($A11,'Return Data'!$B$7:$R$1700,13,0)</f>
        <v>-6.2191999999999998</v>
      </c>
      <c r="K11" s="66">
        <f t="shared" si="3"/>
        <v>10</v>
      </c>
      <c r="L11" s="65"/>
      <c r="M11" s="66"/>
      <c r="N11" s="65"/>
      <c r="O11" s="66"/>
      <c r="P11" s="65"/>
      <c r="Q11" s="66"/>
      <c r="R11" s="65">
        <f>VLOOKUP($A11,'Return Data'!$B$7:$R$1700,16,0)</f>
        <v>-2.6391</v>
      </c>
      <c r="S11" s="67">
        <f t="shared" si="7"/>
        <v>14</v>
      </c>
    </row>
    <row r="12" spans="1:20" x14ac:dyDescent="0.3">
      <c r="A12" s="63" t="s">
        <v>34</v>
      </c>
      <c r="B12" s="64">
        <f>VLOOKUP($A12,'Return Data'!$B$7:$R$1700,3,0)</f>
        <v>44032</v>
      </c>
      <c r="C12" s="65">
        <f>VLOOKUP($A12,'Return Data'!$B$7:$R$1700,4,0)</f>
        <v>39.57</v>
      </c>
      <c r="D12" s="65">
        <f>VLOOKUP($A12,'Return Data'!$B$7:$R$1700,10,0)</f>
        <v>16.519400000000001</v>
      </c>
      <c r="E12" s="66">
        <f t="shared" si="0"/>
        <v>5</v>
      </c>
      <c r="F12" s="65">
        <f>VLOOKUP($A12,'Return Data'!$B$7:$R$1700,11,0)</f>
        <v>-20.430299999999999</v>
      </c>
      <c r="G12" s="66">
        <f t="shared" si="1"/>
        <v>16</v>
      </c>
      <c r="H12" s="65">
        <f>VLOOKUP($A12,'Return Data'!$B$7:$R$1700,12,0)</f>
        <v>-13.940799999999999</v>
      </c>
      <c r="I12" s="66">
        <f t="shared" si="2"/>
        <v>16</v>
      </c>
      <c r="J12" s="65">
        <f>VLOOKUP($A12,'Return Data'!$B$7:$R$1700,13,0)</f>
        <v>-16.147500000000001</v>
      </c>
      <c r="K12" s="66">
        <f t="shared" si="3"/>
        <v>16</v>
      </c>
      <c r="L12" s="65">
        <f>VLOOKUP($A12,'Return Data'!$B$7:$R$1700,17,0)</f>
        <v>-12.834199999999999</v>
      </c>
      <c r="M12" s="66">
        <f t="shared" si="4"/>
        <v>11</v>
      </c>
      <c r="N12" s="65">
        <f>VLOOKUP($A12,'Return Data'!$B$7:$R$1700,14,0)</f>
        <v>-7.5731000000000002</v>
      </c>
      <c r="O12" s="66">
        <f t="shared" si="5"/>
        <v>11</v>
      </c>
      <c r="P12" s="65">
        <f>VLOOKUP($A12,'Return Data'!$B$7:$R$1700,15,0)</f>
        <v>1.1896</v>
      </c>
      <c r="Q12" s="66">
        <f t="shared" si="6"/>
        <v>9</v>
      </c>
      <c r="R12" s="65">
        <f>VLOOKUP($A12,'Return Data'!$B$7:$R$1700,16,0)</f>
        <v>11.7532</v>
      </c>
      <c r="S12" s="67">
        <f t="shared" si="7"/>
        <v>10</v>
      </c>
    </row>
    <row r="13" spans="1:20" x14ac:dyDescent="0.3">
      <c r="A13" s="63" t="s">
        <v>35</v>
      </c>
      <c r="B13" s="64">
        <f>VLOOKUP($A13,'Return Data'!$B$7:$R$1700,3,0)</f>
        <v>44032</v>
      </c>
      <c r="C13" s="65">
        <f>VLOOKUP($A13,'Return Data'!$B$7:$R$1700,4,0)</f>
        <v>10.6915</v>
      </c>
      <c r="D13" s="65">
        <f>VLOOKUP($A13,'Return Data'!$B$7:$R$1700,10,0)</f>
        <v>12.826000000000001</v>
      </c>
      <c r="E13" s="66">
        <f t="shared" si="0"/>
        <v>15</v>
      </c>
      <c r="F13" s="65">
        <f>VLOOKUP($A13,'Return Data'!$B$7:$R$1700,11,0)</f>
        <v>-10.709199999999999</v>
      </c>
      <c r="G13" s="66">
        <f t="shared" si="1"/>
        <v>6</v>
      </c>
      <c r="H13" s="65">
        <f>VLOOKUP($A13,'Return Data'!$B$7:$R$1700,12,0)</f>
        <v>-5.83</v>
      </c>
      <c r="I13" s="66">
        <f t="shared" si="2"/>
        <v>5</v>
      </c>
      <c r="J13" s="65">
        <f>VLOOKUP($A13,'Return Data'!$B$7:$R$1700,13,0)</f>
        <v>-3.9217</v>
      </c>
      <c r="K13" s="66">
        <f t="shared" si="3"/>
        <v>8</v>
      </c>
      <c r="L13" s="65">
        <f>VLOOKUP($A13,'Return Data'!$B$7:$R$1700,17,0)</f>
        <v>-6.3307000000000002</v>
      </c>
      <c r="M13" s="66">
        <f t="shared" si="4"/>
        <v>8</v>
      </c>
      <c r="N13" s="65">
        <f>VLOOKUP($A13,'Return Data'!$B$7:$R$1700,14,0)</f>
        <v>-6.9847999999999999</v>
      </c>
      <c r="O13" s="66">
        <f t="shared" si="5"/>
        <v>10</v>
      </c>
      <c r="P13" s="65"/>
      <c r="Q13" s="66"/>
      <c r="R13" s="65">
        <f>VLOOKUP($A13,'Return Data'!$B$7:$R$1700,16,0)</f>
        <v>1.3821000000000001</v>
      </c>
      <c r="S13" s="67">
        <f t="shared" si="7"/>
        <v>12</v>
      </c>
    </row>
    <row r="14" spans="1:20" x14ac:dyDescent="0.3">
      <c r="A14" s="63" t="s">
        <v>36</v>
      </c>
      <c r="B14" s="64">
        <f>VLOOKUP($A14,'Return Data'!$B$7:$R$1700,3,0)</f>
        <v>44032</v>
      </c>
      <c r="C14" s="65">
        <f>VLOOKUP($A14,'Return Data'!$B$7:$R$1700,4,0)</f>
        <v>243.97845973203701</v>
      </c>
      <c r="D14" s="65">
        <f>VLOOKUP($A14,'Return Data'!$B$7:$R$1700,10,0)</f>
        <v>15.810600000000001</v>
      </c>
      <c r="E14" s="66">
        <f t="shared" si="0"/>
        <v>8</v>
      </c>
      <c r="F14" s="65">
        <f>VLOOKUP($A14,'Return Data'!$B$7:$R$1700,11,0)</f>
        <v>-12.4659</v>
      </c>
      <c r="G14" s="66">
        <f t="shared" si="1"/>
        <v>11</v>
      </c>
      <c r="H14" s="65">
        <f>VLOOKUP($A14,'Return Data'!$B$7:$R$1700,12,0)</f>
        <v>-8.4502000000000006</v>
      </c>
      <c r="I14" s="66">
        <f t="shared" si="2"/>
        <v>11</v>
      </c>
      <c r="J14" s="65">
        <f>VLOOKUP($A14,'Return Data'!$B$7:$R$1700,13,0)</f>
        <v>-0.67179999999999995</v>
      </c>
      <c r="K14" s="66">
        <f t="shared" si="3"/>
        <v>6</v>
      </c>
      <c r="L14" s="65">
        <f>VLOOKUP($A14,'Return Data'!$B$7:$R$1700,17,0)</f>
        <v>-2.3828999999999998</v>
      </c>
      <c r="M14" s="66">
        <f t="shared" si="4"/>
        <v>4</v>
      </c>
      <c r="N14" s="65">
        <f>VLOOKUP($A14,'Return Data'!$B$7:$R$1700,14,0)</f>
        <v>-6.5299999999999997E-2</v>
      </c>
      <c r="O14" s="66">
        <f t="shared" si="5"/>
        <v>5</v>
      </c>
      <c r="P14" s="65">
        <f>VLOOKUP($A14,'Return Data'!$B$7:$R$1700,15,0)</f>
        <v>5.9477000000000002</v>
      </c>
      <c r="Q14" s="66">
        <f t="shared" si="6"/>
        <v>2</v>
      </c>
      <c r="R14" s="65">
        <f>VLOOKUP($A14,'Return Data'!$B$7:$R$1700,16,0)</f>
        <v>14.7979</v>
      </c>
      <c r="S14" s="67">
        <f t="shared" si="7"/>
        <v>3</v>
      </c>
    </row>
    <row r="15" spans="1:20" x14ac:dyDescent="0.3">
      <c r="A15" s="63" t="s">
        <v>37</v>
      </c>
      <c r="B15" s="64">
        <f>VLOOKUP($A15,'Return Data'!$B$7:$R$1700,3,0)</f>
        <v>44032</v>
      </c>
      <c r="C15" s="65">
        <f>VLOOKUP($A15,'Return Data'!$B$7:$R$1700,4,0)</f>
        <v>32.494999999999997</v>
      </c>
      <c r="D15" s="65">
        <f>VLOOKUP($A15,'Return Data'!$B$7:$R$1700,10,0)</f>
        <v>18.698899999999998</v>
      </c>
      <c r="E15" s="66">
        <f t="shared" si="0"/>
        <v>2</v>
      </c>
      <c r="F15" s="65">
        <f>VLOOKUP($A15,'Return Data'!$B$7:$R$1700,11,0)</f>
        <v>-12.924099999999999</v>
      </c>
      <c r="G15" s="66">
        <f t="shared" si="1"/>
        <v>12</v>
      </c>
      <c r="H15" s="65">
        <f>VLOOKUP($A15,'Return Data'!$B$7:$R$1700,12,0)</f>
        <v>-6.4192</v>
      </c>
      <c r="I15" s="66">
        <f t="shared" si="2"/>
        <v>7</v>
      </c>
      <c r="J15" s="65">
        <f>VLOOKUP($A15,'Return Data'!$B$7:$R$1700,13,0)</f>
        <v>-6.9443999999999999</v>
      </c>
      <c r="K15" s="66">
        <f t="shared" si="3"/>
        <v>11</v>
      </c>
      <c r="L15" s="65">
        <f>VLOOKUP($A15,'Return Data'!$B$7:$R$1700,17,0)</f>
        <v>-3.7759</v>
      </c>
      <c r="M15" s="66">
        <f t="shared" si="4"/>
        <v>5</v>
      </c>
      <c r="N15" s="65">
        <f>VLOOKUP($A15,'Return Data'!$B$7:$R$1700,14,0)</f>
        <v>-2.8113000000000001</v>
      </c>
      <c r="O15" s="66">
        <f t="shared" si="5"/>
        <v>7</v>
      </c>
      <c r="P15" s="65">
        <f>VLOOKUP($A15,'Return Data'!$B$7:$R$1700,15,0)</f>
        <v>5.0949</v>
      </c>
      <c r="Q15" s="66">
        <f t="shared" si="6"/>
        <v>3</v>
      </c>
      <c r="R15" s="65">
        <f>VLOOKUP($A15,'Return Data'!$B$7:$R$1700,16,0)</f>
        <v>11.8339</v>
      </c>
      <c r="S15" s="67">
        <f t="shared" si="7"/>
        <v>9</v>
      </c>
    </row>
    <row r="16" spans="1:20" x14ac:dyDescent="0.3">
      <c r="A16" s="63" t="s">
        <v>38</v>
      </c>
      <c r="B16" s="64">
        <f>VLOOKUP($A16,'Return Data'!$B$7:$R$1700,3,0)</f>
        <v>44032</v>
      </c>
      <c r="C16" s="65">
        <f>VLOOKUP($A16,'Return Data'!$B$7:$R$1700,4,0)</f>
        <v>67.613600000000005</v>
      </c>
      <c r="D16" s="65">
        <f>VLOOKUP($A16,'Return Data'!$B$7:$R$1700,10,0)</f>
        <v>15.727399999999999</v>
      </c>
      <c r="E16" s="66">
        <f t="shared" si="0"/>
        <v>9</v>
      </c>
      <c r="F16" s="65">
        <f>VLOOKUP($A16,'Return Data'!$B$7:$R$1700,11,0)</f>
        <v>-11.477</v>
      </c>
      <c r="G16" s="66">
        <f t="shared" si="1"/>
        <v>9</v>
      </c>
      <c r="H16" s="65">
        <f>VLOOKUP($A16,'Return Data'!$B$7:$R$1700,12,0)</f>
        <v>-7.2243000000000004</v>
      </c>
      <c r="I16" s="66">
        <f t="shared" si="2"/>
        <v>10</v>
      </c>
      <c r="J16" s="65">
        <f>VLOOKUP($A16,'Return Data'!$B$7:$R$1700,13,0)</f>
        <v>-6.1269999999999998</v>
      </c>
      <c r="K16" s="66">
        <f t="shared" si="3"/>
        <v>9</v>
      </c>
      <c r="L16" s="65">
        <f>VLOOKUP($A16,'Return Data'!$B$7:$R$1700,17,0)</f>
        <v>-2.0893999999999999</v>
      </c>
      <c r="M16" s="66">
        <f t="shared" si="4"/>
        <v>3</v>
      </c>
      <c r="N16" s="65">
        <f>VLOOKUP($A16,'Return Data'!$B$7:$R$1700,14,0)</f>
        <v>0.2162</v>
      </c>
      <c r="O16" s="66">
        <f t="shared" si="5"/>
        <v>3</v>
      </c>
      <c r="P16" s="65">
        <f>VLOOKUP($A16,'Return Data'!$B$7:$R$1700,15,0)</f>
        <v>3.8344999999999998</v>
      </c>
      <c r="Q16" s="66">
        <f t="shared" si="6"/>
        <v>6</v>
      </c>
      <c r="R16" s="65">
        <f>VLOOKUP($A16,'Return Data'!$B$7:$R$1700,16,0)</f>
        <v>13.468299999999999</v>
      </c>
      <c r="S16" s="67">
        <f t="shared" si="7"/>
        <v>5</v>
      </c>
    </row>
    <row r="17" spans="1:19" x14ac:dyDescent="0.3">
      <c r="A17" s="63" t="s">
        <v>39</v>
      </c>
      <c r="B17" s="64">
        <f>VLOOKUP($A17,'Return Data'!$B$7:$R$1700,3,0)</f>
        <v>44032</v>
      </c>
      <c r="C17" s="65">
        <f>VLOOKUP($A17,'Return Data'!$B$7:$R$1700,4,0)</f>
        <v>46.5</v>
      </c>
      <c r="D17" s="65">
        <f>VLOOKUP($A17,'Return Data'!$B$7:$R$1700,10,0)</f>
        <v>15.2988</v>
      </c>
      <c r="E17" s="66">
        <f t="shared" si="0"/>
        <v>11</v>
      </c>
      <c r="F17" s="65">
        <f>VLOOKUP($A17,'Return Data'!$B$7:$R$1700,11,0)</f>
        <v>-13.213900000000001</v>
      </c>
      <c r="G17" s="66">
        <f t="shared" si="1"/>
        <v>13</v>
      </c>
      <c r="H17" s="65">
        <f>VLOOKUP($A17,'Return Data'!$B$7:$R$1700,12,0)</f>
        <v>-10.110200000000001</v>
      </c>
      <c r="I17" s="66">
        <f t="shared" si="2"/>
        <v>13</v>
      </c>
      <c r="J17" s="65">
        <f>VLOOKUP($A17,'Return Data'!$B$7:$R$1700,13,0)</f>
        <v>-13.3271</v>
      </c>
      <c r="K17" s="66">
        <f t="shared" si="3"/>
        <v>13</v>
      </c>
      <c r="L17" s="65">
        <f>VLOOKUP($A17,'Return Data'!$B$7:$R$1700,17,0)</f>
        <v>-5.9335000000000004</v>
      </c>
      <c r="M17" s="66">
        <f t="shared" si="4"/>
        <v>7</v>
      </c>
      <c r="N17" s="65">
        <f>VLOOKUP($A17,'Return Data'!$B$7:$R$1700,14,0)</f>
        <v>-2.9597000000000002</v>
      </c>
      <c r="O17" s="66">
        <f t="shared" si="5"/>
        <v>8</v>
      </c>
      <c r="P17" s="65">
        <f>VLOOKUP($A17,'Return Data'!$B$7:$R$1700,15,0)</f>
        <v>3.3079000000000001</v>
      </c>
      <c r="Q17" s="66">
        <f t="shared" si="6"/>
        <v>8</v>
      </c>
      <c r="R17" s="65">
        <f>VLOOKUP($A17,'Return Data'!$B$7:$R$1700,16,0)</f>
        <v>11.0787</v>
      </c>
      <c r="S17" s="67">
        <f t="shared" si="7"/>
        <v>11</v>
      </c>
    </row>
    <row r="18" spans="1:19" x14ac:dyDescent="0.3">
      <c r="A18" s="63" t="s">
        <v>40</v>
      </c>
      <c r="B18" s="64">
        <f>VLOOKUP($A18,'Return Data'!$B$7:$R$1700,3,0)</f>
        <v>44032</v>
      </c>
      <c r="C18" s="65">
        <f>VLOOKUP($A18,'Return Data'!$B$7:$R$1700,4,0)</f>
        <v>128.01089999999999</v>
      </c>
      <c r="D18" s="65">
        <f>VLOOKUP($A18,'Return Data'!$B$7:$R$1700,10,0)</f>
        <v>18.445</v>
      </c>
      <c r="E18" s="66">
        <f t="shared" si="0"/>
        <v>3</v>
      </c>
      <c r="F18" s="65">
        <f>VLOOKUP($A18,'Return Data'!$B$7:$R$1700,11,0)</f>
        <v>-8.5054999999999996</v>
      </c>
      <c r="G18" s="66">
        <f t="shared" si="1"/>
        <v>3</v>
      </c>
      <c r="H18" s="65">
        <f>VLOOKUP($A18,'Return Data'!$B$7:$R$1700,12,0)</f>
        <v>-4.5808</v>
      </c>
      <c r="I18" s="66">
        <f t="shared" si="2"/>
        <v>4</v>
      </c>
      <c r="J18" s="65">
        <f>VLOOKUP($A18,'Return Data'!$B$7:$R$1700,13,0)</f>
        <v>-1.4530000000000001</v>
      </c>
      <c r="K18" s="66">
        <f t="shared" si="3"/>
        <v>7</v>
      </c>
      <c r="L18" s="65">
        <f>VLOOKUP($A18,'Return Data'!$B$7:$R$1700,17,0)</f>
        <v>-3.8481000000000001</v>
      </c>
      <c r="M18" s="66">
        <f t="shared" si="4"/>
        <v>6</v>
      </c>
      <c r="N18" s="65">
        <f>VLOOKUP($A18,'Return Data'!$B$7:$R$1700,14,0)</f>
        <v>0.15529999999999999</v>
      </c>
      <c r="O18" s="66">
        <f t="shared" si="5"/>
        <v>4</v>
      </c>
      <c r="P18" s="65">
        <f>VLOOKUP($A18,'Return Data'!$B$7:$R$1700,15,0)</f>
        <v>7.1116000000000001</v>
      </c>
      <c r="Q18" s="66">
        <f t="shared" si="6"/>
        <v>1</v>
      </c>
      <c r="R18" s="65">
        <f>VLOOKUP($A18,'Return Data'!$B$7:$R$1700,16,0)</f>
        <v>17.194700000000001</v>
      </c>
      <c r="S18" s="67">
        <f t="shared" si="7"/>
        <v>2</v>
      </c>
    </row>
    <row r="19" spans="1:19" x14ac:dyDescent="0.3">
      <c r="A19" s="63" t="s">
        <v>41</v>
      </c>
      <c r="B19" s="64">
        <f>VLOOKUP($A19,'Return Data'!$B$7:$R$1700,3,0)</f>
        <v>44032</v>
      </c>
      <c r="C19" s="65">
        <f>VLOOKUP($A19,'Return Data'!$B$7:$R$1700,4,0)</f>
        <v>9.4338999999999995</v>
      </c>
      <c r="D19" s="65">
        <f>VLOOKUP($A19,'Return Data'!$B$7:$R$1700,10,0)</f>
        <v>13.222200000000001</v>
      </c>
      <c r="E19" s="66">
        <f t="shared" si="0"/>
        <v>13</v>
      </c>
      <c r="F19" s="65">
        <f>VLOOKUP($A19,'Return Data'!$B$7:$R$1700,11,0)</f>
        <v>-10.996700000000001</v>
      </c>
      <c r="G19" s="66">
        <f t="shared" si="1"/>
        <v>7</v>
      </c>
      <c r="H19" s="65">
        <f>VLOOKUP($A19,'Return Data'!$B$7:$R$1700,12,0)</f>
        <v>-6.6920999999999999</v>
      </c>
      <c r="I19" s="66">
        <f t="shared" si="2"/>
        <v>8</v>
      </c>
      <c r="J19" s="65">
        <f>VLOOKUP($A19,'Return Data'!$B$7:$R$1700,13,0)</f>
        <v>-0.4642</v>
      </c>
      <c r="K19" s="66">
        <f t="shared" si="3"/>
        <v>4</v>
      </c>
      <c r="L19" s="65"/>
      <c r="M19" s="66"/>
      <c r="N19" s="65"/>
      <c r="O19" s="66"/>
      <c r="P19" s="65"/>
      <c r="Q19" s="66"/>
      <c r="R19" s="65">
        <f>VLOOKUP($A19,'Return Data'!$B$7:$R$1700,16,0)</f>
        <v>-2.8411</v>
      </c>
      <c r="S19" s="67">
        <f t="shared" si="7"/>
        <v>15</v>
      </c>
    </row>
    <row r="20" spans="1:19" x14ac:dyDescent="0.3">
      <c r="A20" s="63" t="s">
        <v>42</v>
      </c>
      <c r="B20" s="64">
        <f>VLOOKUP($A20,'Return Data'!$B$7:$R$1700,3,0)</f>
        <v>44032</v>
      </c>
      <c r="C20" s="65">
        <f>VLOOKUP($A20,'Return Data'!$B$7:$R$1700,4,0)</f>
        <v>9.2325999999999997</v>
      </c>
      <c r="D20" s="65">
        <f>VLOOKUP($A20,'Return Data'!$B$7:$R$1700,10,0)</f>
        <v>12.9633</v>
      </c>
      <c r="E20" s="66">
        <f t="shared" si="0"/>
        <v>14</v>
      </c>
      <c r="F20" s="65">
        <f>VLOOKUP($A20,'Return Data'!$B$7:$R$1700,11,0)</f>
        <v>-10.214</v>
      </c>
      <c r="G20" s="66">
        <f t="shared" si="1"/>
        <v>5</v>
      </c>
      <c r="H20" s="65">
        <f>VLOOKUP($A20,'Return Data'!$B$7:$R$1700,12,0)</f>
        <v>-5.9260999999999999</v>
      </c>
      <c r="I20" s="66">
        <f t="shared" si="2"/>
        <v>6</v>
      </c>
      <c r="J20" s="65">
        <f>VLOOKUP($A20,'Return Data'!$B$7:$R$1700,13,0)</f>
        <v>-0.59330000000000005</v>
      </c>
      <c r="K20" s="66">
        <f t="shared" si="3"/>
        <v>5</v>
      </c>
      <c r="L20" s="65"/>
      <c r="M20" s="66"/>
      <c r="N20" s="65"/>
      <c r="O20" s="66"/>
      <c r="P20" s="65"/>
      <c r="Q20" s="66"/>
      <c r="R20" s="65">
        <f>VLOOKUP($A20,'Return Data'!$B$7:$R$1700,16,0)</f>
        <v>-3.9830999999999999</v>
      </c>
      <c r="S20" s="67">
        <f t="shared" si="7"/>
        <v>16</v>
      </c>
    </row>
    <row r="21" spans="1:19" x14ac:dyDescent="0.3">
      <c r="A21" s="63" t="s">
        <v>43</v>
      </c>
      <c r="B21" s="64">
        <f>VLOOKUP($A21,'Return Data'!$B$7:$R$1700,3,0)</f>
        <v>44032</v>
      </c>
      <c r="C21" s="65">
        <f>VLOOKUP($A21,'Return Data'!$B$7:$R$1700,4,0)</f>
        <v>204.81950000000001</v>
      </c>
      <c r="D21" s="65">
        <f>VLOOKUP($A21,'Return Data'!$B$7:$R$1700,10,0)</f>
        <v>15.476800000000001</v>
      </c>
      <c r="E21" s="66">
        <f t="shared" si="0"/>
        <v>10</v>
      </c>
      <c r="F21" s="65">
        <f>VLOOKUP($A21,'Return Data'!$B$7:$R$1700,11,0)</f>
        <v>-17.5322</v>
      </c>
      <c r="G21" s="66">
        <f t="shared" si="1"/>
        <v>15</v>
      </c>
      <c r="H21" s="65">
        <f>VLOOKUP($A21,'Return Data'!$B$7:$R$1700,12,0)</f>
        <v>-12.6821</v>
      </c>
      <c r="I21" s="66">
        <f t="shared" si="2"/>
        <v>15</v>
      </c>
      <c r="J21" s="65">
        <f>VLOOKUP($A21,'Return Data'!$B$7:$R$1700,13,0)</f>
        <v>-14.0702</v>
      </c>
      <c r="K21" s="66">
        <f t="shared" si="3"/>
        <v>14</v>
      </c>
      <c r="L21" s="65">
        <f>VLOOKUP($A21,'Return Data'!$B$7:$R$1700,17,0)</f>
        <v>-10.501200000000001</v>
      </c>
      <c r="M21" s="66">
        <f t="shared" si="4"/>
        <v>10</v>
      </c>
      <c r="N21" s="65">
        <f>VLOOKUP($A21,'Return Data'!$B$7:$R$1700,14,0)</f>
        <v>-6.7892999999999999</v>
      </c>
      <c r="O21" s="66">
        <f t="shared" si="5"/>
        <v>9</v>
      </c>
      <c r="P21" s="65">
        <f>VLOOKUP($A21,'Return Data'!$B$7:$R$1700,15,0)</f>
        <v>1.1493</v>
      </c>
      <c r="Q21" s="66">
        <f t="shared" si="6"/>
        <v>10</v>
      </c>
      <c r="R21" s="65">
        <f>VLOOKUP($A21,'Return Data'!$B$7:$R$1700,16,0)</f>
        <v>14.5748</v>
      </c>
      <c r="S21" s="67">
        <f t="shared" si="7"/>
        <v>4</v>
      </c>
    </row>
    <row r="22" spans="1:19" x14ac:dyDescent="0.3">
      <c r="A22" s="63" t="s">
        <v>44</v>
      </c>
      <c r="B22" s="64">
        <f>VLOOKUP($A22,'Return Data'!$B$7:$R$1700,3,0)</f>
        <v>44032</v>
      </c>
      <c r="C22" s="65">
        <f>VLOOKUP($A22,'Return Data'!$B$7:$R$1700,4,0)</f>
        <v>10.199999999999999</v>
      </c>
      <c r="D22" s="65">
        <f>VLOOKUP($A22,'Return Data'!$B$7:$R$1700,10,0)</f>
        <v>18.055599999999998</v>
      </c>
      <c r="E22" s="66">
        <f t="shared" si="0"/>
        <v>4</v>
      </c>
      <c r="F22" s="65">
        <f>VLOOKUP($A22,'Return Data'!$B$7:$R$1700,11,0)</f>
        <v>-7.1883999999999997</v>
      </c>
      <c r="G22" s="66">
        <f t="shared" si="1"/>
        <v>2</v>
      </c>
      <c r="H22" s="65">
        <f>VLOOKUP($A22,'Return Data'!$B$7:$R$1700,12,0)</f>
        <v>-1.1628000000000001</v>
      </c>
      <c r="I22" s="66">
        <f t="shared" si="2"/>
        <v>3</v>
      </c>
      <c r="J22" s="65">
        <f>VLOOKUP($A22,'Return Data'!$B$7:$R$1700,13,0)</f>
        <v>0.19650000000000001</v>
      </c>
      <c r="K22" s="66">
        <f t="shared" si="3"/>
        <v>2</v>
      </c>
      <c r="L22" s="65"/>
      <c r="M22" s="66"/>
      <c r="N22" s="65"/>
      <c r="O22" s="66"/>
      <c r="P22" s="65"/>
      <c r="Q22" s="66"/>
      <c r="R22" s="65">
        <f>VLOOKUP($A22,'Return Data'!$B$7:$R$1700,16,0)</f>
        <v>1.2262999999999999</v>
      </c>
      <c r="S22" s="67">
        <f t="shared" si="7"/>
        <v>13</v>
      </c>
    </row>
    <row r="23" spans="1:19" x14ac:dyDescent="0.3">
      <c r="A23" s="63" t="s">
        <v>45</v>
      </c>
      <c r="B23" s="64">
        <f>VLOOKUP($A23,'Return Data'!$B$7:$R$1700,3,0)</f>
        <v>44032</v>
      </c>
      <c r="C23" s="65">
        <f>VLOOKUP($A23,'Return Data'!$B$7:$R$1700,4,0)</f>
        <v>60.043399999999998</v>
      </c>
      <c r="D23" s="65">
        <f>VLOOKUP($A23,'Return Data'!$B$7:$R$1700,10,0)</f>
        <v>15.8283</v>
      </c>
      <c r="E23" s="66">
        <f t="shared" si="0"/>
        <v>7</v>
      </c>
      <c r="F23" s="65">
        <f>VLOOKUP($A23,'Return Data'!$B$7:$R$1700,11,0)</f>
        <v>-9.3275000000000006</v>
      </c>
      <c r="G23" s="66">
        <f t="shared" si="1"/>
        <v>4</v>
      </c>
      <c r="H23" s="65">
        <f>VLOOKUP($A23,'Return Data'!$B$7:$R$1700,12,0)</f>
        <v>-1.0881000000000001</v>
      </c>
      <c r="I23" s="66">
        <f t="shared" si="2"/>
        <v>2</v>
      </c>
      <c r="J23" s="65">
        <f>VLOOKUP($A23,'Return Data'!$B$7:$R$1700,13,0)</f>
        <v>1.3478000000000001</v>
      </c>
      <c r="K23" s="66">
        <f t="shared" si="3"/>
        <v>1</v>
      </c>
      <c r="L23" s="65">
        <f>VLOOKUP($A23,'Return Data'!$B$7:$R$1700,17,0)</f>
        <v>4.2200000000000001E-2</v>
      </c>
      <c r="M23" s="66">
        <f t="shared" si="4"/>
        <v>1</v>
      </c>
      <c r="N23" s="65">
        <f>VLOOKUP($A23,'Return Data'!$B$7:$R$1700,14,0)</f>
        <v>3.2240000000000002</v>
      </c>
      <c r="O23" s="66">
        <f t="shared" si="5"/>
        <v>1</v>
      </c>
      <c r="P23" s="65">
        <f>VLOOKUP($A23,'Return Data'!$B$7:$R$1700,15,0)</f>
        <v>4.0171999999999999</v>
      </c>
      <c r="Q23" s="66">
        <f t="shared" si="6"/>
        <v>5</v>
      </c>
      <c r="R23" s="65">
        <f>VLOOKUP($A23,'Return Data'!$B$7:$R$1700,16,0)</f>
        <v>12.683400000000001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15.53076875</v>
      </c>
      <c r="E25" s="74"/>
      <c r="F25" s="75">
        <f>AVERAGE(F8:F23)</f>
        <v>-11.708406249999999</v>
      </c>
      <c r="G25" s="74"/>
      <c r="H25" s="75">
        <f>AVERAGE(H8:H23)</f>
        <v>-6.9245437500000007</v>
      </c>
      <c r="I25" s="74"/>
      <c r="J25" s="75">
        <f>AVERAGE(J8:J23)</f>
        <v>-5.8263437500000004</v>
      </c>
      <c r="K25" s="74"/>
      <c r="L25" s="75">
        <f>AVERAGE(L8:L23)</f>
        <v>-5.7080250000000001</v>
      </c>
      <c r="M25" s="74"/>
      <c r="N25" s="75">
        <f>AVERAGE(N8:N23)</f>
        <v>-2.7680749999999996</v>
      </c>
      <c r="O25" s="74"/>
      <c r="P25" s="75">
        <f>AVERAGE(P8:P23)</f>
        <v>3.6072272727272723</v>
      </c>
      <c r="Q25" s="74"/>
      <c r="R25" s="75">
        <f>AVERAGE(R8:R23)</f>
        <v>8.9750562500000015</v>
      </c>
      <c r="S25" s="76"/>
    </row>
    <row r="26" spans="1:19" x14ac:dyDescent="0.3">
      <c r="A26" s="73" t="s">
        <v>28</v>
      </c>
      <c r="B26" s="74"/>
      <c r="C26" s="74"/>
      <c r="D26" s="75">
        <f>MIN(D8:D23)</f>
        <v>10.654</v>
      </c>
      <c r="E26" s="74"/>
      <c r="F26" s="75">
        <f>MIN(F8:F23)</f>
        <v>-20.430299999999999</v>
      </c>
      <c r="G26" s="74"/>
      <c r="H26" s="75">
        <f>MIN(H8:H23)</f>
        <v>-13.940799999999999</v>
      </c>
      <c r="I26" s="74"/>
      <c r="J26" s="75">
        <f>MIN(J8:J23)</f>
        <v>-16.147500000000001</v>
      </c>
      <c r="K26" s="74"/>
      <c r="L26" s="75">
        <f>MIN(L8:L23)</f>
        <v>-13.555400000000001</v>
      </c>
      <c r="M26" s="74"/>
      <c r="N26" s="75">
        <f>MIN(N8:N23)</f>
        <v>-9.5058000000000007</v>
      </c>
      <c r="O26" s="74"/>
      <c r="P26" s="75">
        <f>MIN(P8:P23)</f>
        <v>0.18340000000000001</v>
      </c>
      <c r="Q26" s="74"/>
      <c r="R26" s="75">
        <f>MIN(R8:R23)</f>
        <v>-3.9830999999999999</v>
      </c>
      <c r="S26" s="76"/>
    </row>
    <row r="27" spans="1:19" ht="15" thickBot="1" x14ac:dyDescent="0.35">
      <c r="A27" s="77" t="s">
        <v>29</v>
      </c>
      <c r="B27" s="78"/>
      <c r="C27" s="78"/>
      <c r="D27" s="79">
        <f>MAX(D8:D23)</f>
        <v>19.268000000000001</v>
      </c>
      <c r="E27" s="78"/>
      <c r="F27" s="79">
        <f>MAX(F8:F23)</f>
        <v>-2.5571999999999999</v>
      </c>
      <c r="G27" s="78"/>
      <c r="H27" s="79">
        <f>MAX(H8:H23)</f>
        <v>1.6931</v>
      </c>
      <c r="I27" s="78"/>
      <c r="J27" s="79">
        <f>MAX(J8:J23)</f>
        <v>1.3478000000000001</v>
      </c>
      <c r="K27" s="78"/>
      <c r="L27" s="79">
        <f>MAX(L8:L23)</f>
        <v>4.2200000000000001E-2</v>
      </c>
      <c r="M27" s="78"/>
      <c r="N27" s="79">
        <f>MAX(N8:N23)</f>
        <v>3.2240000000000002</v>
      </c>
      <c r="O27" s="78"/>
      <c r="P27" s="79">
        <f>MAX(P8:P23)</f>
        <v>7.1116000000000001</v>
      </c>
      <c r="Q27" s="78"/>
      <c r="R27" s="79">
        <f>MAX(R8:R23)</f>
        <v>18.101299999999998</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44032</v>
      </c>
      <c r="C8" s="65">
        <f>VLOOKUP($A8,'Return Data'!$B$7:$R$1700,4,0)</f>
        <v>36.767000000000003</v>
      </c>
      <c r="D8" s="65">
        <f>VLOOKUP($A8,'Return Data'!$B$7:$R$1700,9,0)</f>
        <v>30.676400000000001</v>
      </c>
      <c r="E8" s="66">
        <f t="shared" ref="E8:E35" si="0">RANK(D8,D$8:D$35,0)</f>
        <v>4</v>
      </c>
      <c r="F8" s="65">
        <f>VLOOKUP($A8,'Return Data'!$B$7:$R$1700,10,0)</f>
        <v>20.793399999999998</v>
      </c>
      <c r="G8" s="66">
        <f t="shared" ref="G8:G35" si="1">RANK(F8,F$8:F$35,0)</f>
        <v>2</v>
      </c>
      <c r="H8" s="65">
        <f>VLOOKUP($A8,'Return Data'!$B$7:$R$1700,11,0)</f>
        <v>14.637700000000001</v>
      </c>
      <c r="I8" s="66">
        <f t="shared" ref="I8:I35" si="2">RANK(H8,H$8:H$35,0)</f>
        <v>8</v>
      </c>
      <c r="J8" s="65">
        <f>VLOOKUP($A8,'Return Data'!$B$7:$R$1700,12,0)</f>
        <v>11.1645</v>
      </c>
      <c r="K8" s="66">
        <f t="shared" ref="K8:K35" si="3">RANK(J8,J$8:J$35,0)</f>
        <v>17</v>
      </c>
      <c r="L8" s="65">
        <f>VLOOKUP($A8,'Return Data'!$B$7:$R$1700,13,0)</f>
        <v>10.7179</v>
      </c>
      <c r="M8" s="66">
        <f t="shared" ref="M8:M35" si="4">RANK(L8,L$8:L$35,0)</f>
        <v>17</v>
      </c>
      <c r="N8" s="65">
        <f>VLOOKUP($A8,'Return Data'!$B$7:$R$1700,17,0)</f>
        <v>10.578099999999999</v>
      </c>
      <c r="O8" s="66">
        <f t="shared" ref="O8:O26" si="5">RANK(N8,N$8:N$35,0)</f>
        <v>9</v>
      </c>
      <c r="P8" s="65">
        <f>VLOOKUP($A8,'Return Data'!$B$7:$R$1700,14,0)</f>
        <v>8.6678999999999995</v>
      </c>
      <c r="Q8" s="66">
        <f t="shared" ref="Q8:Q26" si="6">RANK(P8,P$8:P$35,0)</f>
        <v>9</v>
      </c>
      <c r="R8" s="65">
        <f>VLOOKUP($A8,'Return Data'!$B$7:$R$1700,16,0)</f>
        <v>9.7532999999999994</v>
      </c>
      <c r="S8" s="67">
        <f t="shared" ref="S8:S35" si="7">RANK(R8,R$8:R$35,0)</f>
        <v>2</v>
      </c>
    </row>
    <row r="9" spans="1:19" x14ac:dyDescent="0.3">
      <c r="A9" s="82" t="s">
        <v>1479</v>
      </c>
      <c r="B9" s="64">
        <f>VLOOKUP($A9,'Return Data'!$B$7:$R$1700,3,0)</f>
        <v>44032</v>
      </c>
      <c r="C9" s="65">
        <f>VLOOKUP($A9,'Return Data'!$B$7:$R$1700,4,0)</f>
        <v>24.579000000000001</v>
      </c>
      <c r="D9" s="65">
        <f>VLOOKUP($A9,'Return Data'!$B$7:$R$1700,9,0)</f>
        <v>19.795300000000001</v>
      </c>
      <c r="E9" s="66">
        <f t="shared" si="0"/>
        <v>12</v>
      </c>
      <c r="F9" s="65">
        <f>VLOOKUP($A9,'Return Data'!$B$7:$R$1700,10,0)</f>
        <v>18.4557</v>
      </c>
      <c r="G9" s="66">
        <f t="shared" si="1"/>
        <v>10</v>
      </c>
      <c r="H9" s="65">
        <f>VLOOKUP($A9,'Return Data'!$B$7:$R$1700,11,0)</f>
        <v>14.4712</v>
      </c>
      <c r="I9" s="66">
        <f t="shared" si="2"/>
        <v>9</v>
      </c>
      <c r="J9" s="65">
        <f>VLOOKUP($A9,'Return Data'!$B$7:$R$1700,12,0)</f>
        <v>12.6058</v>
      </c>
      <c r="K9" s="66">
        <f t="shared" si="3"/>
        <v>5</v>
      </c>
      <c r="L9" s="65">
        <f>VLOOKUP($A9,'Return Data'!$B$7:$R$1700,13,0)</f>
        <v>12.020099999999999</v>
      </c>
      <c r="M9" s="66">
        <f t="shared" si="4"/>
        <v>5</v>
      </c>
      <c r="N9" s="65">
        <f>VLOOKUP($A9,'Return Data'!$B$7:$R$1700,17,0)</f>
        <v>11.051399999999999</v>
      </c>
      <c r="O9" s="66">
        <f t="shared" si="5"/>
        <v>3</v>
      </c>
      <c r="P9" s="65">
        <f>VLOOKUP($A9,'Return Data'!$B$7:$R$1700,14,0)</f>
        <v>9.1599000000000004</v>
      </c>
      <c r="Q9" s="66">
        <f t="shared" si="6"/>
        <v>1</v>
      </c>
      <c r="R9" s="65">
        <f>VLOOKUP($A9,'Return Data'!$B$7:$R$1700,16,0)</f>
        <v>9.3371999999999993</v>
      </c>
      <c r="S9" s="67">
        <f t="shared" si="7"/>
        <v>5</v>
      </c>
    </row>
    <row r="10" spans="1:19" x14ac:dyDescent="0.3">
      <c r="A10" s="82" t="s">
        <v>1482</v>
      </c>
      <c r="B10" s="64">
        <f>VLOOKUP($A10,'Return Data'!$B$7:$R$1700,3,0)</f>
        <v>44032</v>
      </c>
      <c r="C10" s="65">
        <f>VLOOKUP($A10,'Return Data'!$B$7:$R$1700,4,0)</f>
        <v>23.261399999999998</v>
      </c>
      <c r="D10" s="65">
        <f>VLOOKUP($A10,'Return Data'!$B$7:$R$1700,9,0)</f>
        <v>14.314299999999999</v>
      </c>
      <c r="E10" s="66">
        <f t="shared" si="0"/>
        <v>24</v>
      </c>
      <c r="F10" s="65">
        <f>VLOOKUP($A10,'Return Data'!$B$7:$R$1700,10,0)</f>
        <v>10.843400000000001</v>
      </c>
      <c r="G10" s="66">
        <f t="shared" si="1"/>
        <v>23</v>
      </c>
      <c r="H10" s="65">
        <f>VLOOKUP($A10,'Return Data'!$B$7:$R$1700,11,0)</f>
        <v>9.6651000000000007</v>
      </c>
      <c r="I10" s="66">
        <f t="shared" si="2"/>
        <v>23</v>
      </c>
      <c r="J10" s="65">
        <f>VLOOKUP($A10,'Return Data'!$B$7:$R$1700,12,0)</f>
        <v>9.3615999999999993</v>
      </c>
      <c r="K10" s="66">
        <f t="shared" si="3"/>
        <v>20</v>
      </c>
      <c r="L10" s="65">
        <f>VLOOKUP($A10,'Return Data'!$B$7:$R$1700,13,0)</f>
        <v>9.0213000000000001</v>
      </c>
      <c r="M10" s="66">
        <f t="shared" si="4"/>
        <v>20</v>
      </c>
      <c r="N10" s="65">
        <f>VLOOKUP($A10,'Return Data'!$B$7:$R$1700,17,0)</f>
        <v>9.4021000000000008</v>
      </c>
      <c r="O10" s="66">
        <f t="shared" si="5"/>
        <v>15</v>
      </c>
      <c r="P10" s="65">
        <f>VLOOKUP($A10,'Return Data'!$B$7:$R$1700,14,0)</f>
        <v>8.5748999999999995</v>
      </c>
      <c r="Q10" s="66">
        <f t="shared" si="6"/>
        <v>10</v>
      </c>
      <c r="R10" s="65">
        <f>VLOOKUP($A10,'Return Data'!$B$7:$R$1700,16,0)</f>
        <v>9.1723999999999997</v>
      </c>
      <c r="S10" s="67">
        <f t="shared" si="7"/>
        <v>7</v>
      </c>
    </row>
    <row r="11" spans="1:19" x14ac:dyDescent="0.3">
      <c r="A11" s="82" t="s">
        <v>1484</v>
      </c>
      <c r="B11" s="64">
        <f>VLOOKUP($A11,'Return Data'!$B$7:$R$1700,3,0)</f>
        <v>44032</v>
      </c>
      <c r="C11" s="65">
        <f>VLOOKUP($A11,'Return Data'!$B$7:$R$1700,4,0)</f>
        <v>24.917300000000001</v>
      </c>
      <c r="D11" s="65">
        <f>VLOOKUP($A11,'Return Data'!$B$7:$R$1700,9,0)</f>
        <v>19.356000000000002</v>
      </c>
      <c r="E11" s="66">
        <f t="shared" si="0"/>
        <v>14</v>
      </c>
      <c r="F11" s="65">
        <f>VLOOKUP($A11,'Return Data'!$B$7:$R$1700,10,0)</f>
        <v>17.757999999999999</v>
      </c>
      <c r="G11" s="66">
        <f t="shared" si="1"/>
        <v>14</v>
      </c>
      <c r="H11" s="65">
        <f>VLOOKUP($A11,'Return Data'!$B$7:$R$1700,11,0)</f>
        <v>13.932499999999999</v>
      </c>
      <c r="I11" s="66">
        <f t="shared" si="2"/>
        <v>14</v>
      </c>
      <c r="J11" s="65">
        <f>VLOOKUP($A11,'Return Data'!$B$7:$R$1700,12,0)</f>
        <v>12.459300000000001</v>
      </c>
      <c r="K11" s="66">
        <f t="shared" si="3"/>
        <v>6</v>
      </c>
      <c r="L11" s="65">
        <f>VLOOKUP($A11,'Return Data'!$B$7:$R$1700,13,0)</f>
        <v>11.932499999999999</v>
      </c>
      <c r="M11" s="66">
        <f t="shared" si="4"/>
        <v>6</v>
      </c>
      <c r="N11" s="65">
        <f>VLOOKUP($A11,'Return Data'!$B$7:$R$1700,17,0)</f>
        <v>9.6385000000000005</v>
      </c>
      <c r="O11" s="66">
        <f t="shared" si="5"/>
        <v>14</v>
      </c>
      <c r="P11" s="65">
        <f>VLOOKUP($A11,'Return Data'!$B$7:$R$1700,14,0)</f>
        <v>8.3232999999999997</v>
      </c>
      <c r="Q11" s="66">
        <f t="shared" si="6"/>
        <v>14</v>
      </c>
      <c r="R11" s="65">
        <f>VLOOKUP($A11,'Return Data'!$B$7:$R$1700,16,0)</f>
        <v>8.8324999999999996</v>
      </c>
      <c r="S11" s="67">
        <f t="shared" si="7"/>
        <v>15</v>
      </c>
    </row>
    <row r="12" spans="1:19" x14ac:dyDescent="0.3">
      <c r="A12" s="82" t="s">
        <v>1485</v>
      </c>
      <c r="B12" s="64">
        <f>VLOOKUP($A12,'Return Data'!$B$7:$R$1700,3,0)</f>
        <v>44032</v>
      </c>
      <c r="C12" s="65">
        <f>VLOOKUP($A12,'Return Data'!$B$7:$R$1700,4,0)</f>
        <v>17.688800000000001</v>
      </c>
      <c r="D12" s="65">
        <f>VLOOKUP($A12,'Return Data'!$B$7:$R$1700,9,0)</f>
        <v>11.120200000000001</v>
      </c>
      <c r="E12" s="66">
        <f t="shared" si="0"/>
        <v>26</v>
      </c>
      <c r="F12" s="65">
        <f>VLOOKUP($A12,'Return Data'!$B$7:$R$1700,10,0)</f>
        <v>-25.8492</v>
      </c>
      <c r="G12" s="66">
        <f t="shared" si="1"/>
        <v>28</v>
      </c>
      <c r="H12" s="65">
        <f>VLOOKUP($A12,'Return Data'!$B$7:$R$1700,11,0)</f>
        <v>-6.3723999999999998</v>
      </c>
      <c r="I12" s="66">
        <f t="shared" si="2"/>
        <v>27</v>
      </c>
      <c r="J12" s="65">
        <f>VLOOKUP($A12,'Return Data'!$B$7:$R$1700,12,0)</f>
        <v>-1.1576</v>
      </c>
      <c r="K12" s="66">
        <f t="shared" si="3"/>
        <v>27</v>
      </c>
      <c r="L12" s="65">
        <f>VLOOKUP($A12,'Return Data'!$B$7:$R$1700,13,0)</f>
        <v>-7.7811000000000003</v>
      </c>
      <c r="M12" s="66">
        <f t="shared" si="4"/>
        <v>28</v>
      </c>
      <c r="N12" s="65">
        <f>VLOOKUP($A12,'Return Data'!$B$7:$R$1700,17,0)</f>
        <v>-6.4916999999999998</v>
      </c>
      <c r="O12" s="66">
        <f t="shared" si="5"/>
        <v>27</v>
      </c>
      <c r="P12" s="65">
        <f>VLOOKUP($A12,'Return Data'!$B$7:$R$1700,14,0)</f>
        <v>-2.6309999999999998</v>
      </c>
      <c r="Q12" s="66">
        <f t="shared" si="6"/>
        <v>26</v>
      </c>
      <c r="R12" s="65">
        <f>VLOOKUP($A12,'Return Data'!$B$7:$R$1700,16,0)</f>
        <v>4.6605999999999996</v>
      </c>
      <c r="S12" s="67">
        <f t="shared" si="7"/>
        <v>27</v>
      </c>
    </row>
    <row r="13" spans="1:19" x14ac:dyDescent="0.3">
      <c r="A13" s="82" t="s">
        <v>1487</v>
      </c>
      <c r="B13" s="64">
        <f>VLOOKUP($A13,'Return Data'!$B$7:$R$1700,3,0)</f>
        <v>44032</v>
      </c>
      <c r="C13" s="65">
        <f>VLOOKUP($A13,'Return Data'!$B$7:$R$1700,4,0)</f>
        <v>20.975300000000001</v>
      </c>
      <c r="D13" s="65">
        <f>VLOOKUP($A13,'Return Data'!$B$7:$R$1700,9,0)</f>
        <v>18.918700000000001</v>
      </c>
      <c r="E13" s="66">
        <f t="shared" si="0"/>
        <v>16</v>
      </c>
      <c r="F13" s="65">
        <f>VLOOKUP($A13,'Return Data'!$B$7:$R$1700,10,0)</f>
        <v>17.689699999999998</v>
      </c>
      <c r="G13" s="66">
        <f t="shared" si="1"/>
        <v>16</v>
      </c>
      <c r="H13" s="65">
        <f>VLOOKUP($A13,'Return Data'!$B$7:$R$1700,11,0)</f>
        <v>13.297599999999999</v>
      </c>
      <c r="I13" s="66">
        <f t="shared" si="2"/>
        <v>17</v>
      </c>
      <c r="J13" s="65">
        <f>VLOOKUP($A13,'Return Data'!$B$7:$R$1700,12,0)</f>
        <v>11.368499999999999</v>
      </c>
      <c r="K13" s="66">
        <f t="shared" si="3"/>
        <v>15</v>
      </c>
      <c r="L13" s="65">
        <f>VLOOKUP($A13,'Return Data'!$B$7:$R$1700,13,0)</f>
        <v>10.7323</v>
      </c>
      <c r="M13" s="66">
        <f t="shared" si="4"/>
        <v>16</v>
      </c>
      <c r="N13" s="65">
        <f>VLOOKUP($A13,'Return Data'!$B$7:$R$1700,17,0)</f>
        <v>9.9877000000000002</v>
      </c>
      <c r="O13" s="66">
        <f t="shared" si="5"/>
        <v>13</v>
      </c>
      <c r="P13" s="65">
        <f>VLOOKUP($A13,'Return Data'!$B$7:$R$1700,14,0)</f>
        <v>8.3312000000000008</v>
      </c>
      <c r="Q13" s="66">
        <f t="shared" si="6"/>
        <v>13</v>
      </c>
      <c r="R13" s="65">
        <f>VLOOKUP($A13,'Return Data'!$B$7:$R$1700,16,0)</f>
        <v>8.2918000000000003</v>
      </c>
      <c r="S13" s="67">
        <f t="shared" si="7"/>
        <v>18</v>
      </c>
    </row>
    <row r="14" spans="1:19" x14ac:dyDescent="0.3">
      <c r="A14" s="82" t="s">
        <v>1489</v>
      </c>
      <c r="B14" s="64">
        <f>VLOOKUP($A14,'Return Data'!$B$7:$R$1700,3,0)</f>
        <v>44032</v>
      </c>
      <c r="C14" s="65">
        <f>VLOOKUP($A14,'Return Data'!$B$7:$R$1700,4,0)</f>
        <v>37.729500000000002</v>
      </c>
      <c r="D14" s="65">
        <f>VLOOKUP($A14,'Return Data'!$B$7:$R$1700,9,0)</f>
        <v>15.431699999999999</v>
      </c>
      <c r="E14" s="66">
        <f t="shared" si="0"/>
        <v>21</v>
      </c>
      <c r="F14" s="65">
        <f>VLOOKUP($A14,'Return Data'!$B$7:$R$1700,10,0)</f>
        <v>16.783100000000001</v>
      </c>
      <c r="G14" s="66">
        <f t="shared" si="1"/>
        <v>17</v>
      </c>
      <c r="H14" s="65">
        <f>VLOOKUP($A14,'Return Data'!$B$7:$R$1700,11,0)</f>
        <v>13.4602</v>
      </c>
      <c r="I14" s="66">
        <f t="shared" si="2"/>
        <v>16</v>
      </c>
      <c r="J14" s="65">
        <f>VLOOKUP($A14,'Return Data'!$B$7:$R$1700,12,0)</f>
        <v>11.534599999999999</v>
      </c>
      <c r="K14" s="66">
        <f t="shared" si="3"/>
        <v>14</v>
      </c>
      <c r="L14" s="65">
        <f>VLOOKUP($A14,'Return Data'!$B$7:$R$1700,13,0)</f>
        <v>11.293699999999999</v>
      </c>
      <c r="M14" s="66">
        <f t="shared" si="4"/>
        <v>13</v>
      </c>
      <c r="N14" s="65">
        <f>VLOOKUP($A14,'Return Data'!$B$7:$R$1700,17,0)</f>
        <v>10.5418</v>
      </c>
      <c r="O14" s="66">
        <f t="shared" si="5"/>
        <v>10</v>
      </c>
      <c r="P14" s="65">
        <f>VLOOKUP($A14,'Return Data'!$B$7:$R$1700,14,0)</f>
        <v>8.5197000000000003</v>
      </c>
      <c r="Q14" s="66">
        <f t="shared" si="6"/>
        <v>11</v>
      </c>
      <c r="R14" s="65">
        <f>VLOOKUP($A14,'Return Data'!$B$7:$R$1700,16,0)</f>
        <v>9.0839999999999996</v>
      </c>
      <c r="S14" s="67">
        <f t="shared" si="7"/>
        <v>11</v>
      </c>
    </row>
    <row r="15" spans="1:19" x14ac:dyDescent="0.3">
      <c r="A15" s="82" t="s">
        <v>1491</v>
      </c>
      <c r="B15" s="64">
        <f>VLOOKUP($A15,'Return Data'!$B$7:$R$1700,3,0)</f>
        <v>0</v>
      </c>
      <c r="C15" s="65">
        <f>VLOOKUP($A15,'Return Data'!$B$7:$R$1700,4,0)</f>
        <v>0</v>
      </c>
      <c r="D15" s="65">
        <f>VLOOKUP($A15,'Return Data'!$B$7:$R$1700,9,0)</f>
        <v>0</v>
      </c>
      <c r="E15" s="66">
        <f t="shared" si="0"/>
        <v>27</v>
      </c>
      <c r="F15" s="65">
        <f>VLOOKUP($A15,'Return Data'!$B$7:$R$1700,10,0)</f>
        <v>0</v>
      </c>
      <c r="G15" s="66">
        <f t="shared" si="1"/>
        <v>26</v>
      </c>
      <c r="H15" s="65">
        <f>VLOOKUP($A15,'Return Data'!$B$7:$R$1700,11,0)</f>
        <v>0</v>
      </c>
      <c r="I15" s="66">
        <f t="shared" si="2"/>
        <v>26</v>
      </c>
      <c r="J15" s="65">
        <f>VLOOKUP($A15,'Return Data'!$B$7:$R$1700,12,0)</f>
        <v>0</v>
      </c>
      <c r="K15" s="66">
        <f t="shared" si="3"/>
        <v>26</v>
      </c>
      <c r="L15" s="65">
        <f>VLOOKUP($A15,'Return Data'!$B$7:$R$1700,13,0)</f>
        <v>0</v>
      </c>
      <c r="M15" s="66">
        <f t="shared" si="4"/>
        <v>26</v>
      </c>
      <c r="N15" s="65">
        <f>VLOOKUP($A15,'Return Data'!$B$7:$R$1700,17,0)</f>
        <v>0</v>
      </c>
      <c r="O15" s="66">
        <f t="shared" si="5"/>
        <v>26</v>
      </c>
      <c r="P15" s="65">
        <f>VLOOKUP($A15,'Return Data'!$B$7:$R$1700,14,0)</f>
        <v>0</v>
      </c>
      <c r="Q15" s="66">
        <f t="shared" si="6"/>
        <v>25</v>
      </c>
      <c r="R15" s="65">
        <f>VLOOKUP($A15,'Return Data'!$B$7:$R$1700,16,0)</f>
        <v>0</v>
      </c>
      <c r="S15" s="67">
        <f t="shared" si="7"/>
        <v>28</v>
      </c>
    </row>
    <row r="16" spans="1:19" x14ac:dyDescent="0.3">
      <c r="A16" s="82" t="s">
        <v>1499</v>
      </c>
      <c r="B16" s="64">
        <f>VLOOKUP($A16,'Return Data'!$B$7:$R$1700,3,0)</f>
        <v>44032</v>
      </c>
      <c r="C16" s="65">
        <f>VLOOKUP($A16,'Return Data'!$B$7:$R$1700,4,0)</f>
        <v>3996.0346</v>
      </c>
      <c r="D16" s="65">
        <f>VLOOKUP($A16,'Return Data'!$B$7:$R$1700,9,0)</f>
        <v>-4.8894000000000002</v>
      </c>
      <c r="E16" s="66">
        <f t="shared" si="0"/>
        <v>28</v>
      </c>
      <c r="F16" s="65">
        <f>VLOOKUP($A16,'Return Data'!$B$7:$R$1700,10,0)</f>
        <v>-8.4856999999999996</v>
      </c>
      <c r="G16" s="66">
        <f t="shared" si="1"/>
        <v>27</v>
      </c>
      <c r="H16" s="65">
        <f>VLOOKUP($A16,'Return Data'!$B$7:$R$1700,11,0)</f>
        <v>-6.6185999999999998</v>
      </c>
      <c r="I16" s="66">
        <f t="shared" si="2"/>
        <v>28</v>
      </c>
      <c r="J16" s="65">
        <f>VLOOKUP($A16,'Return Data'!$B$7:$R$1700,12,0)</f>
        <v>-8.8978000000000002</v>
      </c>
      <c r="K16" s="66">
        <f t="shared" si="3"/>
        <v>28</v>
      </c>
      <c r="L16" s="65">
        <f>VLOOKUP($A16,'Return Data'!$B$7:$R$1700,13,0)</f>
        <v>-6.3220999999999998</v>
      </c>
      <c r="M16" s="66">
        <f t="shared" si="4"/>
        <v>27</v>
      </c>
      <c r="N16" s="65">
        <f>VLOOKUP($A16,'Return Data'!$B$7:$R$1700,17,0)</f>
        <v>1.3212999999999999</v>
      </c>
      <c r="O16" s="66">
        <f t="shared" si="5"/>
        <v>25</v>
      </c>
      <c r="P16" s="65">
        <f>VLOOKUP($A16,'Return Data'!$B$7:$R$1700,14,0)</f>
        <v>3.2707999999999999</v>
      </c>
      <c r="Q16" s="66">
        <f t="shared" si="6"/>
        <v>24</v>
      </c>
      <c r="R16" s="65">
        <f>VLOOKUP($A16,'Return Data'!$B$7:$R$1700,16,0)</f>
        <v>7.5651000000000002</v>
      </c>
      <c r="S16" s="67">
        <f t="shared" si="7"/>
        <v>22</v>
      </c>
    </row>
    <row r="17" spans="1:19" x14ac:dyDescent="0.3">
      <c r="A17" s="82" t="s">
        <v>1501</v>
      </c>
      <c r="B17" s="64">
        <f>VLOOKUP($A17,'Return Data'!$B$7:$R$1700,3,0)</f>
        <v>44032</v>
      </c>
      <c r="C17" s="65">
        <f>VLOOKUP($A17,'Return Data'!$B$7:$R$1700,4,0)</f>
        <v>24.087700000000002</v>
      </c>
      <c r="D17" s="65">
        <f>VLOOKUP($A17,'Return Data'!$B$7:$R$1700,9,0)</f>
        <v>25.6571</v>
      </c>
      <c r="E17" s="66">
        <f t="shared" si="0"/>
        <v>5</v>
      </c>
      <c r="F17" s="65">
        <f>VLOOKUP($A17,'Return Data'!$B$7:$R$1700,10,0)</f>
        <v>20.256399999999999</v>
      </c>
      <c r="G17" s="66">
        <f t="shared" si="1"/>
        <v>4</v>
      </c>
      <c r="H17" s="65">
        <f>VLOOKUP($A17,'Return Data'!$B$7:$R$1700,11,0)</f>
        <v>14.6854</v>
      </c>
      <c r="I17" s="66">
        <f t="shared" si="2"/>
        <v>6</v>
      </c>
      <c r="J17" s="65">
        <f>VLOOKUP($A17,'Return Data'!$B$7:$R$1700,12,0)</f>
        <v>12.816599999999999</v>
      </c>
      <c r="K17" s="66">
        <f t="shared" si="3"/>
        <v>2</v>
      </c>
      <c r="L17" s="65">
        <f>VLOOKUP($A17,'Return Data'!$B$7:$R$1700,13,0)</f>
        <v>12.0662</v>
      </c>
      <c r="M17" s="66">
        <f t="shared" si="4"/>
        <v>4</v>
      </c>
      <c r="N17" s="65">
        <f>VLOOKUP($A17,'Return Data'!$B$7:$R$1700,17,0)</f>
        <v>10.7683</v>
      </c>
      <c r="O17" s="66">
        <f t="shared" si="5"/>
        <v>6</v>
      </c>
      <c r="P17" s="65">
        <f>VLOOKUP($A17,'Return Data'!$B$7:$R$1700,14,0)</f>
        <v>9.0694999999999997</v>
      </c>
      <c r="Q17" s="66">
        <f t="shared" si="6"/>
        <v>3</v>
      </c>
      <c r="R17" s="65">
        <f>VLOOKUP($A17,'Return Data'!$B$7:$R$1700,16,0)</f>
        <v>9.1333000000000002</v>
      </c>
      <c r="S17" s="67">
        <f t="shared" si="7"/>
        <v>8</v>
      </c>
    </row>
    <row r="18" spans="1:19" x14ac:dyDescent="0.3">
      <c r="A18" s="82" t="s">
        <v>1503</v>
      </c>
      <c r="B18" s="64">
        <f>VLOOKUP($A18,'Return Data'!$B$7:$R$1700,3,0)</f>
        <v>44032</v>
      </c>
      <c r="C18" s="65">
        <f>VLOOKUP($A18,'Return Data'!$B$7:$R$1700,4,0)</f>
        <v>32.5974</v>
      </c>
      <c r="D18" s="65">
        <f>VLOOKUP($A18,'Return Data'!$B$7:$R$1700,9,0)</f>
        <v>115.19459999999999</v>
      </c>
      <c r="E18" s="66">
        <f t="shared" si="0"/>
        <v>1</v>
      </c>
      <c r="F18" s="65">
        <f>VLOOKUP($A18,'Return Data'!$B$7:$R$1700,10,0)</f>
        <v>6.5098000000000003</v>
      </c>
      <c r="G18" s="66">
        <f t="shared" si="1"/>
        <v>25</v>
      </c>
      <c r="H18" s="65">
        <f>VLOOKUP($A18,'Return Data'!$B$7:$R$1700,11,0)</f>
        <v>7.7192999999999996</v>
      </c>
      <c r="I18" s="66">
        <f t="shared" si="2"/>
        <v>25</v>
      </c>
      <c r="J18" s="65">
        <f>VLOOKUP($A18,'Return Data'!$B$7:$R$1700,12,0)</f>
        <v>7.5061</v>
      </c>
      <c r="K18" s="66">
        <f t="shared" si="3"/>
        <v>24</v>
      </c>
      <c r="L18" s="65">
        <f>VLOOKUP($A18,'Return Data'!$B$7:$R$1700,13,0)</f>
        <v>7.8442999999999996</v>
      </c>
      <c r="M18" s="66">
        <f t="shared" si="4"/>
        <v>21</v>
      </c>
      <c r="N18" s="65">
        <f>VLOOKUP($A18,'Return Data'!$B$7:$R$1700,17,0)</f>
        <v>3.9943</v>
      </c>
      <c r="O18" s="66">
        <f t="shared" si="5"/>
        <v>21</v>
      </c>
      <c r="P18" s="65">
        <f>VLOOKUP($A18,'Return Data'!$B$7:$R$1700,14,0)</f>
        <v>4.3672000000000004</v>
      </c>
      <c r="Q18" s="66">
        <f t="shared" si="6"/>
        <v>20</v>
      </c>
      <c r="R18" s="65">
        <f>VLOOKUP($A18,'Return Data'!$B$7:$R$1700,16,0)</f>
        <v>7.2228000000000003</v>
      </c>
      <c r="S18" s="67">
        <f t="shared" si="7"/>
        <v>25</v>
      </c>
    </row>
    <row r="19" spans="1:19" x14ac:dyDescent="0.3">
      <c r="A19" s="82" t="s">
        <v>1505</v>
      </c>
      <c r="B19" s="64">
        <f>VLOOKUP($A19,'Return Data'!$B$7:$R$1700,3,0)</f>
        <v>44032</v>
      </c>
      <c r="C19" s="65">
        <f>VLOOKUP($A19,'Return Data'!$B$7:$R$1700,4,0)</f>
        <v>46.808999999999997</v>
      </c>
      <c r="D19" s="65">
        <f>VLOOKUP($A19,'Return Data'!$B$7:$R$1700,9,0)</f>
        <v>24.96</v>
      </c>
      <c r="E19" s="66">
        <f t="shared" si="0"/>
        <v>6</v>
      </c>
      <c r="F19" s="65">
        <f>VLOOKUP($A19,'Return Data'!$B$7:$R$1700,10,0)</f>
        <v>20.415199999999999</v>
      </c>
      <c r="G19" s="66">
        <f t="shared" si="1"/>
        <v>3</v>
      </c>
      <c r="H19" s="65">
        <f>VLOOKUP($A19,'Return Data'!$B$7:$R$1700,11,0)</f>
        <v>14.851000000000001</v>
      </c>
      <c r="I19" s="66">
        <f t="shared" si="2"/>
        <v>5</v>
      </c>
      <c r="J19" s="65">
        <f>VLOOKUP($A19,'Return Data'!$B$7:$R$1700,12,0)</f>
        <v>13.110300000000001</v>
      </c>
      <c r="K19" s="66">
        <f t="shared" si="3"/>
        <v>1</v>
      </c>
      <c r="L19" s="65">
        <f>VLOOKUP($A19,'Return Data'!$B$7:$R$1700,13,0)</f>
        <v>12.251200000000001</v>
      </c>
      <c r="M19" s="66">
        <f t="shared" si="4"/>
        <v>2</v>
      </c>
      <c r="N19" s="65">
        <f>VLOOKUP($A19,'Return Data'!$B$7:$R$1700,17,0)</f>
        <v>11.0924</v>
      </c>
      <c r="O19" s="66">
        <f t="shared" si="5"/>
        <v>2</v>
      </c>
      <c r="P19" s="65">
        <f>VLOOKUP($A19,'Return Data'!$B$7:$R$1700,14,0)</f>
        <v>9.0122</v>
      </c>
      <c r="Q19" s="66">
        <f t="shared" si="6"/>
        <v>4</v>
      </c>
      <c r="R19" s="65">
        <f>VLOOKUP($A19,'Return Data'!$B$7:$R$1700,16,0)</f>
        <v>9.5901999999999994</v>
      </c>
      <c r="S19" s="67">
        <f t="shared" si="7"/>
        <v>3</v>
      </c>
    </row>
    <row r="20" spans="1:19" x14ac:dyDescent="0.3">
      <c r="A20" s="82" t="s">
        <v>1507</v>
      </c>
      <c r="B20" s="64">
        <f>VLOOKUP($A20,'Return Data'!$B$7:$R$1700,3,0)</f>
        <v>44032</v>
      </c>
      <c r="C20" s="65">
        <f>VLOOKUP($A20,'Return Data'!$B$7:$R$1700,4,0)</f>
        <v>20.561900000000001</v>
      </c>
      <c r="D20" s="65">
        <f>VLOOKUP($A20,'Return Data'!$B$7:$R$1700,9,0)</f>
        <v>19.447299999999998</v>
      </c>
      <c r="E20" s="66">
        <f t="shared" si="0"/>
        <v>13</v>
      </c>
      <c r="F20" s="65">
        <f>VLOOKUP($A20,'Return Data'!$B$7:$R$1700,10,0)</f>
        <v>20.082100000000001</v>
      </c>
      <c r="G20" s="66">
        <f t="shared" si="1"/>
        <v>5</v>
      </c>
      <c r="H20" s="65">
        <f>VLOOKUP($A20,'Return Data'!$B$7:$R$1700,11,0)</f>
        <v>12.1812</v>
      </c>
      <c r="I20" s="66">
        <f t="shared" si="2"/>
        <v>22</v>
      </c>
      <c r="J20" s="65">
        <f>VLOOKUP($A20,'Return Data'!$B$7:$R$1700,12,0)</f>
        <v>7.1680999999999999</v>
      </c>
      <c r="K20" s="66">
        <f t="shared" si="3"/>
        <v>25</v>
      </c>
      <c r="L20" s="65">
        <f>VLOOKUP($A20,'Return Data'!$B$7:$R$1700,13,0)</f>
        <v>6.8989000000000003</v>
      </c>
      <c r="M20" s="66">
        <f t="shared" si="4"/>
        <v>22</v>
      </c>
      <c r="N20" s="65">
        <f>VLOOKUP($A20,'Return Data'!$B$7:$R$1700,17,0)</f>
        <v>5.6528</v>
      </c>
      <c r="O20" s="66">
        <f t="shared" si="5"/>
        <v>18</v>
      </c>
      <c r="P20" s="65">
        <f>VLOOKUP($A20,'Return Data'!$B$7:$R$1700,14,0)</f>
        <v>5.9226000000000001</v>
      </c>
      <c r="Q20" s="66">
        <f t="shared" si="6"/>
        <v>17</v>
      </c>
      <c r="R20" s="65">
        <f>VLOOKUP($A20,'Return Data'!$B$7:$R$1700,16,0)</f>
        <v>7.6920000000000002</v>
      </c>
      <c r="S20" s="67">
        <f t="shared" si="7"/>
        <v>21</v>
      </c>
    </row>
    <row r="21" spans="1:19" x14ac:dyDescent="0.3">
      <c r="A21" s="82" t="s">
        <v>1508</v>
      </c>
      <c r="B21" s="64">
        <f>VLOOKUP($A21,'Return Data'!$B$7:$R$1700,3,0)</f>
        <v>44032</v>
      </c>
      <c r="C21" s="65">
        <f>VLOOKUP($A21,'Return Data'!$B$7:$R$1700,4,0)</f>
        <v>45.524900000000002</v>
      </c>
      <c r="D21" s="65">
        <f>VLOOKUP($A21,'Return Data'!$B$7:$R$1700,9,0)</f>
        <v>16.025400000000001</v>
      </c>
      <c r="E21" s="66">
        <f t="shared" si="0"/>
        <v>19</v>
      </c>
      <c r="F21" s="65">
        <f>VLOOKUP($A21,'Return Data'!$B$7:$R$1700,10,0)</f>
        <v>17.825399999999998</v>
      </c>
      <c r="G21" s="66">
        <f t="shared" si="1"/>
        <v>13</v>
      </c>
      <c r="H21" s="65">
        <f>VLOOKUP($A21,'Return Data'!$B$7:$R$1700,11,0)</f>
        <v>13.891999999999999</v>
      </c>
      <c r="I21" s="66">
        <f t="shared" si="2"/>
        <v>15</v>
      </c>
      <c r="J21" s="65">
        <f>VLOOKUP($A21,'Return Data'!$B$7:$R$1700,12,0)</f>
        <v>11.9808</v>
      </c>
      <c r="K21" s="66">
        <f t="shared" si="3"/>
        <v>12</v>
      </c>
      <c r="L21" s="65">
        <f>VLOOKUP($A21,'Return Data'!$B$7:$R$1700,13,0)</f>
        <v>11.7309</v>
      </c>
      <c r="M21" s="66">
        <f t="shared" si="4"/>
        <v>9</v>
      </c>
      <c r="N21" s="65">
        <f>VLOOKUP($A21,'Return Data'!$B$7:$R$1700,17,0)</f>
        <v>10.936999999999999</v>
      </c>
      <c r="O21" s="66">
        <f t="shared" si="5"/>
        <v>4</v>
      </c>
      <c r="P21" s="65">
        <f>VLOOKUP($A21,'Return Data'!$B$7:$R$1700,14,0)</f>
        <v>8.9276999999999997</v>
      </c>
      <c r="Q21" s="66">
        <f t="shared" si="6"/>
        <v>5</v>
      </c>
      <c r="R21" s="65">
        <f>VLOOKUP($A21,'Return Data'!$B$7:$R$1700,16,0)</f>
        <v>9.1052999999999997</v>
      </c>
      <c r="S21" s="67">
        <f t="shared" si="7"/>
        <v>10</v>
      </c>
    </row>
    <row r="22" spans="1:19" x14ac:dyDescent="0.3">
      <c r="A22" s="82" t="s">
        <v>1511</v>
      </c>
      <c r="B22" s="64">
        <f>VLOOKUP($A22,'Return Data'!$B$7:$R$1700,3,0)</f>
        <v>44032</v>
      </c>
      <c r="C22" s="65">
        <f>VLOOKUP($A22,'Return Data'!$B$7:$R$1700,4,0)</f>
        <v>1797.6593</v>
      </c>
      <c r="D22" s="65">
        <f>VLOOKUP($A22,'Return Data'!$B$7:$R$1700,9,0)</f>
        <v>15.0929</v>
      </c>
      <c r="E22" s="66">
        <f t="shared" si="0"/>
        <v>23</v>
      </c>
      <c r="F22" s="65">
        <f>VLOOKUP($A22,'Return Data'!$B$7:$R$1700,10,0)</f>
        <v>9.9826999999999995</v>
      </c>
      <c r="G22" s="66">
        <f t="shared" si="1"/>
        <v>24</v>
      </c>
      <c r="H22" s="65">
        <f>VLOOKUP($A22,'Return Data'!$B$7:$R$1700,11,0)</f>
        <v>9.4038000000000004</v>
      </c>
      <c r="I22" s="66">
        <f t="shared" si="2"/>
        <v>24</v>
      </c>
      <c r="J22" s="65">
        <f>VLOOKUP($A22,'Return Data'!$B$7:$R$1700,12,0)</f>
        <v>7.6029999999999998</v>
      </c>
      <c r="K22" s="66">
        <f t="shared" si="3"/>
        <v>23</v>
      </c>
      <c r="L22" s="65">
        <f>VLOOKUP($A22,'Return Data'!$B$7:$R$1700,13,0)</f>
        <v>5.1780999999999997</v>
      </c>
      <c r="M22" s="66">
        <f t="shared" si="4"/>
        <v>24</v>
      </c>
      <c r="N22" s="65">
        <f>VLOOKUP($A22,'Return Data'!$B$7:$R$1700,17,0)</f>
        <v>7.7491000000000003</v>
      </c>
      <c r="O22" s="66">
        <f t="shared" si="5"/>
        <v>16</v>
      </c>
      <c r="P22" s="65">
        <f>VLOOKUP($A22,'Return Data'!$B$7:$R$1700,14,0)</f>
        <v>7.4020999999999999</v>
      </c>
      <c r="Q22" s="66">
        <f t="shared" si="6"/>
        <v>15</v>
      </c>
      <c r="R22" s="65">
        <f>VLOOKUP($A22,'Return Data'!$B$7:$R$1700,16,0)</f>
        <v>8.9040999999999997</v>
      </c>
      <c r="S22" s="67">
        <f t="shared" si="7"/>
        <v>14</v>
      </c>
    </row>
    <row r="23" spans="1:19" x14ac:dyDescent="0.3">
      <c r="A23" s="82" t="s">
        <v>1513</v>
      </c>
      <c r="B23" s="64">
        <f>VLOOKUP($A23,'Return Data'!$B$7:$R$1700,3,0)</f>
        <v>44032</v>
      </c>
      <c r="C23" s="65">
        <f>VLOOKUP($A23,'Return Data'!$B$7:$R$1700,4,0)</f>
        <v>2958.1079</v>
      </c>
      <c r="D23" s="65">
        <f>VLOOKUP($A23,'Return Data'!$B$7:$R$1700,9,0)</f>
        <v>21.590699999999998</v>
      </c>
      <c r="E23" s="66">
        <f t="shared" si="0"/>
        <v>9</v>
      </c>
      <c r="F23" s="65">
        <f>VLOOKUP($A23,'Return Data'!$B$7:$R$1700,10,0)</f>
        <v>18.833300000000001</v>
      </c>
      <c r="G23" s="66">
        <f t="shared" si="1"/>
        <v>9</v>
      </c>
      <c r="H23" s="65">
        <f>VLOOKUP($A23,'Return Data'!$B$7:$R$1700,11,0)</f>
        <v>14.682</v>
      </c>
      <c r="I23" s="66">
        <f t="shared" si="2"/>
        <v>7</v>
      </c>
      <c r="J23" s="65">
        <f>VLOOKUP($A23,'Return Data'!$B$7:$R$1700,12,0)</f>
        <v>12.409800000000001</v>
      </c>
      <c r="K23" s="66">
        <f t="shared" si="3"/>
        <v>9</v>
      </c>
      <c r="L23" s="65">
        <f>VLOOKUP($A23,'Return Data'!$B$7:$R$1700,13,0)</f>
        <v>11.785600000000001</v>
      </c>
      <c r="M23" s="66">
        <f t="shared" si="4"/>
        <v>8</v>
      </c>
      <c r="N23" s="65">
        <f>VLOOKUP($A23,'Return Data'!$B$7:$R$1700,17,0)</f>
        <v>10.857799999999999</v>
      </c>
      <c r="O23" s="66">
        <f t="shared" si="5"/>
        <v>5</v>
      </c>
      <c r="P23" s="65">
        <f>VLOOKUP($A23,'Return Data'!$B$7:$R$1700,14,0)</f>
        <v>8.7365999999999993</v>
      </c>
      <c r="Q23" s="66">
        <f t="shared" si="6"/>
        <v>7</v>
      </c>
      <c r="R23" s="65">
        <f>VLOOKUP($A23,'Return Data'!$B$7:$R$1700,16,0)</f>
        <v>8.8198000000000008</v>
      </c>
      <c r="S23" s="67">
        <f t="shared" si="7"/>
        <v>16</v>
      </c>
    </row>
    <row r="24" spans="1:19" x14ac:dyDescent="0.3">
      <c r="A24" s="82" t="s">
        <v>1515</v>
      </c>
      <c r="B24" s="64">
        <f>VLOOKUP($A24,'Return Data'!$B$7:$R$1700,3,0)</f>
        <v>44032</v>
      </c>
      <c r="C24" s="65">
        <f>VLOOKUP($A24,'Return Data'!$B$7:$R$1700,4,0)</f>
        <v>26.956299999999999</v>
      </c>
      <c r="D24" s="65">
        <f>VLOOKUP($A24,'Return Data'!$B$7:$R$1700,9,0)</f>
        <v>43.198399999999999</v>
      </c>
      <c r="E24" s="66">
        <f t="shared" si="0"/>
        <v>3</v>
      </c>
      <c r="F24" s="65">
        <f>VLOOKUP($A24,'Return Data'!$B$7:$R$1700,10,0)</f>
        <v>21.823699999999999</v>
      </c>
      <c r="G24" s="66">
        <f t="shared" si="1"/>
        <v>1</v>
      </c>
      <c r="H24" s="65">
        <f>VLOOKUP($A24,'Return Data'!$B$7:$R$1700,11,0)</f>
        <v>16.299700000000001</v>
      </c>
      <c r="I24" s="66">
        <f t="shared" si="2"/>
        <v>1</v>
      </c>
      <c r="J24" s="65">
        <f>VLOOKUP($A24,'Return Data'!$B$7:$R$1700,12,0)</f>
        <v>7.6501999999999999</v>
      </c>
      <c r="K24" s="66">
        <f t="shared" si="3"/>
        <v>22</v>
      </c>
      <c r="L24" s="65">
        <f>VLOOKUP($A24,'Return Data'!$B$7:$R$1700,13,0)</f>
        <v>4.8064999999999998</v>
      </c>
      <c r="M24" s="66">
        <f t="shared" si="4"/>
        <v>25</v>
      </c>
      <c r="N24" s="65">
        <f>VLOOKUP($A24,'Return Data'!$B$7:$R$1700,17,0)</f>
        <v>3.5575999999999999</v>
      </c>
      <c r="O24" s="66">
        <f t="shared" si="5"/>
        <v>23</v>
      </c>
      <c r="P24" s="65">
        <f>VLOOKUP($A24,'Return Data'!$B$7:$R$1700,14,0)</f>
        <v>3.9727999999999999</v>
      </c>
      <c r="Q24" s="66">
        <f t="shared" si="6"/>
        <v>23</v>
      </c>
      <c r="R24" s="65">
        <f>VLOOKUP($A24,'Return Data'!$B$7:$R$1700,16,0)</f>
        <v>6.7461000000000002</v>
      </c>
      <c r="S24" s="67">
        <f t="shared" si="7"/>
        <v>26</v>
      </c>
    </row>
    <row r="25" spans="1:19" x14ac:dyDescent="0.3">
      <c r="A25" s="82" t="s">
        <v>1517</v>
      </c>
      <c r="B25" s="64">
        <f>VLOOKUP($A25,'Return Data'!$B$7:$R$1700,3,0)</f>
        <v>44032</v>
      </c>
      <c r="C25" s="65">
        <f>VLOOKUP($A25,'Return Data'!$B$7:$R$1700,4,0)</f>
        <v>42.202800000000003</v>
      </c>
      <c r="D25" s="65">
        <f>VLOOKUP($A25,'Return Data'!$B$7:$R$1700,9,0)</f>
        <v>22.0871</v>
      </c>
      <c r="E25" s="66">
        <f t="shared" si="0"/>
        <v>8</v>
      </c>
      <c r="F25" s="65">
        <f>VLOOKUP($A25,'Return Data'!$B$7:$R$1700,10,0)</f>
        <v>18.4011</v>
      </c>
      <c r="G25" s="66">
        <f t="shared" si="1"/>
        <v>12</v>
      </c>
      <c r="H25" s="65">
        <f>VLOOKUP($A25,'Return Data'!$B$7:$R$1700,11,0)</f>
        <v>14.4094</v>
      </c>
      <c r="I25" s="66">
        <f t="shared" si="2"/>
        <v>10</v>
      </c>
      <c r="J25" s="65">
        <f>VLOOKUP($A25,'Return Data'!$B$7:$R$1700,12,0)</f>
        <v>12.4244</v>
      </c>
      <c r="K25" s="66">
        <f t="shared" si="3"/>
        <v>8</v>
      </c>
      <c r="L25" s="65">
        <f>VLOOKUP($A25,'Return Data'!$B$7:$R$1700,13,0)</f>
        <v>11.795199999999999</v>
      </c>
      <c r="M25" s="66">
        <f t="shared" si="4"/>
        <v>7</v>
      </c>
      <c r="N25" s="65">
        <f>VLOOKUP($A25,'Return Data'!$B$7:$R$1700,17,0)</f>
        <v>11.129099999999999</v>
      </c>
      <c r="O25" s="66">
        <f t="shared" si="5"/>
        <v>1</v>
      </c>
      <c r="P25" s="65">
        <f>VLOOKUP($A25,'Return Data'!$B$7:$R$1700,14,0)</f>
        <v>9.1074999999999999</v>
      </c>
      <c r="Q25" s="66">
        <f t="shared" si="6"/>
        <v>2</v>
      </c>
      <c r="R25" s="65">
        <f>VLOOKUP($A25,'Return Data'!$B$7:$R$1700,16,0)</f>
        <v>9.2417999999999996</v>
      </c>
      <c r="S25" s="67">
        <f t="shared" si="7"/>
        <v>6</v>
      </c>
    </row>
    <row r="26" spans="1:19" x14ac:dyDescent="0.3">
      <c r="A26" s="82" t="s">
        <v>1518</v>
      </c>
      <c r="B26" s="64">
        <f>VLOOKUP($A26,'Return Data'!$B$7:$R$1700,3,0)</f>
        <v>44032</v>
      </c>
      <c r="C26" s="65">
        <f>VLOOKUP($A26,'Return Data'!$B$7:$R$1700,4,0)</f>
        <v>21.108000000000001</v>
      </c>
      <c r="D26" s="65">
        <f>VLOOKUP($A26,'Return Data'!$B$7:$R$1700,9,0)</f>
        <v>14.226599999999999</v>
      </c>
      <c r="E26" s="66">
        <f t="shared" si="0"/>
        <v>25</v>
      </c>
      <c r="F26" s="65">
        <f>VLOOKUP($A26,'Return Data'!$B$7:$R$1700,10,0)</f>
        <v>16.152000000000001</v>
      </c>
      <c r="G26" s="66">
        <f t="shared" si="1"/>
        <v>20</v>
      </c>
      <c r="H26" s="65">
        <f>VLOOKUP($A26,'Return Data'!$B$7:$R$1700,11,0)</f>
        <v>14.127700000000001</v>
      </c>
      <c r="I26" s="66">
        <f t="shared" si="2"/>
        <v>12</v>
      </c>
      <c r="J26" s="65">
        <f>VLOOKUP($A26,'Return Data'!$B$7:$R$1700,12,0)</f>
        <v>11.9762</v>
      </c>
      <c r="K26" s="66">
        <f t="shared" si="3"/>
        <v>13</v>
      </c>
      <c r="L26" s="65">
        <f>VLOOKUP($A26,'Return Data'!$B$7:$R$1700,13,0)</f>
        <v>11.6036</v>
      </c>
      <c r="M26" s="66">
        <f t="shared" si="4"/>
        <v>11</v>
      </c>
      <c r="N26" s="65">
        <f>VLOOKUP($A26,'Return Data'!$B$7:$R$1700,17,0)</f>
        <v>10.6372</v>
      </c>
      <c r="O26" s="66">
        <f t="shared" si="5"/>
        <v>8</v>
      </c>
      <c r="P26" s="65">
        <f>VLOOKUP($A26,'Return Data'!$B$7:$R$1700,14,0)</f>
        <v>8.8575999999999997</v>
      </c>
      <c r="Q26" s="66">
        <f t="shared" si="6"/>
        <v>6</v>
      </c>
      <c r="R26" s="65">
        <f>VLOOKUP($A26,'Return Data'!$B$7:$R$1700,16,0)</f>
        <v>8.9989000000000008</v>
      </c>
      <c r="S26" s="67">
        <f t="shared" si="7"/>
        <v>13</v>
      </c>
    </row>
    <row r="27" spans="1:19" x14ac:dyDescent="0.3">
      <c r="A27" s="82" t="s">
        <v>1520</v>
      </c>
      <c r="B27" s="64">
        <f>VLOOKUP($A27,'Return Data'!$B$7:$R$1700,3,0)</f>
        <v>44032</v>
      </c>
      <c r="C27" s="65">
        <f>VLOOKUP($A27,'Return Data'!$B$7:$R$1700,4,0)</f>
        <v>11.6899</v>
      </c>
      <c r="D27" s="65">
        <f>VLOOKUP($A27,'Return Data'!$B$7:$R$1700,9,0)</f>
        <v>15.263199999999999</v>
      </c>
      <c r="E27" s="66">
        <f t="shared" si="0"/>
        <v>22</v>
      </c>
      <c r="F27" s="65">
        <f>VLOOKUP($A27,'Return Data'!$B$7:$R$1700,10,0)</f>
        <v>16.407499999999999</v>
      </c>
      <c r="G27" s="66">
        <f t="shared" si="1"/>
        <v>18</v>
      </c>
      <c r="H27" s="65">
        <f>VLOOKUP($A27,'Return Data'!$B$7:$R$1700,11,0)</f>
        <v>12.8788</v>
      </c>
      <c r="I27" s="66">
        <f t="shared" si="2"/>
        <v>19</v>
      </c>
      <c r="J27" s="65">
        <f>VLOOKUP($A27,'Return Data'!$B$7:$R$1700,12,0)</f>
        <v>10.959199999999999</v>
      </c>
      <c r="K27" s="66">
        <f t="shared" si="3"/>
        <v>19</v>
      </c>
      <c r="L27" s="65">
        <f>VLOOKUP($A27,'Return Data'!$B$7:$R$1700,13,0)</f>
        <v>10.482200000000001</v>
      </c>
      <c r="M27" s="66">
        <f t="shared" si="4"/>
        <v>19</v>
      </c>
      <c r="N27" s="65"/>
      <c r="O27" s="66"/>
      <c r="P27" s="65"/>
      <c r="Q27" s="66"/>
      <c r="R27" s="65">
        <f>VLOOKUP($A27,'Return Data'!$B$7:$R$1700,16,0)</f>
        <v>11.240600000000001</v>
      </c>
      <c r="S27" s="67">
        <f t="shared" si="7"/>
        <v>1</v>
      </c>
    </row>
    <row r="28" spans="1:19" x14ac:dyDescent="0.3">
      <c r="A28" s="82" t="s">
        <v>1523</v>
      </c>
      <c r="B28" s="64">
        <f>VLOOKUP($A28,'Return Data'!$B$7:$R$1700,3,0)</f>
        <v>44032</v>
      </c>
      <c r="C28" s="65">
        <f>VLOOKUP($A28,'Return Data'!$B$7:$R$1700,4,0)</f>
        <v>12.357900000000001</v>
      </c>
      <c r="D28" s="65">
        <f>VLOOKUP($A28,'Return Data'!$B$7:$R$1700,9,0)</f>
        <v>16.697299999999998</v>
      </c>
      <c r="E28" s="66">
        <f t="shared" si="0"/>
        <v>18</v>
      </c>
      <c r="F28" s="65">
        <f>VLOOKUP($A28,'Return Data'!$B$7:$R$1700,10,0)</f>
        <v>14.749000000000001</v>
      </c>
      <c r="G28" s="66">
        <f t="shared" si="1"/>
        <v>22</v>
      </c>
      <c r="H28" s="65">
        <f>VLOOKUP($A28,'Return Data'!$B$7:$R$1700,11,0)</f>
        <v>12.9099</v>
      </c>
      <c r="I28" s="66">
        <f t="shared" si="2"/>
        <v>18</v>
      </c>
      <c r="J28" s="65">
        <f>VLOOKUP($A28,'Return Data'!$B$7:$R$1700,12,0)</f>
        <v>11.0305</v>
      </c>
      <c r="K28" s="66">
        <f t="shared" si="3"/>
        <v>18</v>
      </c>
      <c r="L28" s="65">
        <f>VLOOKUP($A28,'Return Data'!$B$7:$R$1700,13,0)</f>
        <v>10.4931</v>
      </c>
      <c r="M28" s="66">
        <f t="shared" si="4"/>
        <v>18</v>
      </c>
      <c r="N28" s="65">
        <f>VLOOKUP($A28,'Return Data'!$B$7:$R$1700,17,0)</f>
        <v>10.304</v>
      </c>
      <c r="O28" s="66">
        <f t="shared" ref="O28:O35" si="8">RANK(N28,N$8:N$35,0)</f>
        <v>12</v>
      </c>
      <c r="P28" s="65"/>
      <c r="Q28" s="66"/>
      <c r="R28" s="65">
        <f>VLOOKUP($A28,'Return Data'!$B$7:$R$1700,16,0)</f>
        <v>9.4359000000000002</v>
      </c>
      <c r="S28" s="67">
        <f t="shared" si="7"/>
        <v>4</v>
      </c>
    </row>
    <row r="29" spans="1:19" x14ac:dyDescent="0.3">
      <c r="A29" s="82" t="s">
        <v>1525</v>
      </c>
      <c r="B29" s="64">
        <f>VLOOKUP($A29,'Return Data'!$B$7:$R$1700,3,0)</f>
        <v>44032</v>
      </c>
      <c r="C29" s="65">
        <f>VLOOKUP($A29,'Return Data'!$B$7:$R$1700,4,0)</f>
        <v>41.381799999999998</v>
      </c>
      <c r="D29" s="65">
        <f>VLOOKUP($A29,'Return Data'!$B$7:$R$1700,9,0)</f>
        <v>19.094799999999999</v>
      </c>
      <c r="E29" s="66">
        <f t="shared" si="0"/>
        <v>15</v>
      </c>
      <c r="F29" s="65">
        <f>VLOOKUP($A29,'Return Data'!$B$7:$R$1700,10,0)</f>
        <v>15.847899999999999</v>
      </c>
      <c r="G29" s="66">
        <f t="shared" si="1"/>
        <v>21</v>
      </c>
      <c r="H29" s="65">
        <f>VLOOKUP($A29,'Return Data'!$B$7:$R$1700,11,0)</f>
        <v>12.811999999999999</v>
      </c>
      <c r="I29" s="66">
        <f t="shared" si="2"/>
        <v>20</v>
      </c>
      <c r="J29" s="65">
        <f>VLOOKUP($A29,'Return Data'!$B$7:$R$1700,12,0)</f>
        <v>11.3543</v>
      </c>
      <c r="K29" s="66">
        <f t="shared" si="3"/>
        <v>16</v>
      </c>
      <c r="L29" s="65">
        <f>VLOOKUP($A29,'Return Data'!$B$7:$R$1700,13,0)</f>
        <v>11.2525</v>
      </c>
      <c r="M29" s="66">
        <f t="shared" si="4"/>
        <v>14</v>
      </c>
      <c r="N29" s="65">
        <f>VLOOKUP($A29,'Return Data'!$B$7:$R$1700,17,0)</f>
        <v>10.357200000000001</v>
      </c>
      <c r="O29" s="66">
        <f t="shared" si="8"/>
        <v>11</v>
      </c>
      <c r="P29" s="65">
        <f>VLOOKUP($A29,'Return Data'!$B$7:$R$1700,14,0)</f>
        <v>8.3490000000000002</v>
      </c>
      <c r="Q29" s="66">
        <f t="shared" ref="Q29:Q35" si="9">RANK(P29,P$8:P$35,0)</f>
        <v>12</v>
      </c>
      <c r="R29" s="65">
        <f>VLOOKUP($A29,'Return Data'!$B$7:$R$1700,16,0)</f>
        <v>9.1119000000000003</v>
      </c>
      <c r="S29" s="67">
        <f t="shared" si="7"/>
        <v>9</v>
      </c>
    </row>
    <row r="30" spans="1:19" x14ac:dyDescent="0.3">
      <c r="A30" s="82" t="s">
        <v>1527</v>
      </c>
      <c r="B30" s="64">
        <f>VLOOKUP($A30,'Return Data'!$B$7:$R$1700,3,0)</f>
        <v>44032</v>
      </c>
      <c r="C30" s="65">
        <f>VLOOKUP($A30,'Return Data'!$B$7:$R$1700,4,0)</f>
        <v>36.919199999999996</v>
      </c>
      <c r="D30" s="65">
        <f>VLOOKUP($A30,'Return Data'!$B$7:$R$1700,9,0)</f>
        <v>15.4442</v>
      </c>
      <c r="E30" s="66">
        <f t="shared" si="0"/>
        <v>20</v>
      </c>
      <c r="F30" s="65">
        <f>VLOOKUP($A30,'Return Data'!$B$7:$R$1700,10,0)</f>
        <v>16.2395</v>
      </c>
      <c r="G30" s="66">
        <f t="shared" si="1"/>
        <v>19</v>
      </c>
      <c r="H30" s="65">
        <f>VLOOKUP($A30,'Return Data'!$B$7:$R$1700,11,0)</f>
        <v>12.6441</v>
      </c>
      <c r="I30" s="66">
        <f t="shared" si="2"/>
        <v>21</v>
      </c>
      <c r="J30" s="65">
        <f>VLOOKUP($A30,'Return Data'!$B$7:$R$1700,12,0)</f>
        <v>8.8867999999999991</v>
      </c>
      <c r="K30" s="66">
        <f t="shared" si="3"/>
        <v>21</v>
      </c>
      <c r="L30" s="65">
        <f>VLOOKUP($A30,'Return Data'!$B$7:$R$1700,13,0)</f>
        <v>14.5672</v>
      </c>
      <c r="M30" s="66">
        <f t="shared" si="4"/>
        <v>1</v>
      </c>
      <c r="N30" s="65">
        <f>VLOOKUP($A30,'Return Data'!$B$7:$R$1700,17,0)</f>
        <v>4.7621000000000002</v>
      </c>
      <c r="O30" s="66">
        <f t="shared" si="8"/>
        <v>20</v>
      </c>
      <c r="P30" s="65">
        <f>VLOOKUP($A30,'Return Data'!$B$7:$R$1700,14,0)</f>
        <v>5.0080999999999998</v>
      </c>
      <c r="Q30" s="66">
        <f t="shared" si="9"/>
        <v>19</v>
      </c>
      <c r="R30" s="65">
        <f>VLOOKUP($A30,'Return Data'!$B$7:$R$1700,16,0)</f>
        <v>8.0533000000000001</v>
      </c>
      <c r="S30" s="67">
        <f t="shared" si="7"/>
        <v>19</v>
      </c>
    </row>
    <row r="31" spans="1:19" x14ac:dyDescent="0.3">
      <c r="A31" s="82" t="s">
        <v>1529</v>
      </c>
      <c r="B31" s="64">
        <f>VLOOKUP($A31,'Return Data'!$B$7:$R$1700,3,0)</f>
        <v>44032</v>
      </c>
      <c r="C31" s="65">
        <f>VLOOKUP($A31,'Return Data'!$B$7:$R$1700,4,0)</f>
        <v>35.522799999999997</v>
      </c>
      <c r="D31" s="65">
        <f>VLOOKUP($A31,'Return Data'!$B$7:$R$1700,9,0)</f>
        <v>97.281599999999997</v>
      </c>
      <c r="E31" s="66">
        <f t="shared" si="0"/>
        <v>2</v>
      </c>
      <c r="F31" s="65">
        <f>VLOOKUP($A31,'Return Data'!$B$7:$R$1700,10,0)</f>
        <v>19.6525</v>
      </c>
      <c r="G31" s="66">
        <f t="shared" si="1"/>
        <v>6</v>
      </c>
      <c r="H31" s="65">
        <f>VLOOKUP($A31,'Return Data'!$B$7:$R$1700,11,0)</f>
        <v>15.3369</v>
      </c>
      <c r="I31" s="66">
        <f t="shared" si="2"/>
        <v>2</v>
      </c>
      <c r="J31" s="65">
        <f>VLOOKUP($A31,'Return Data'!$B$7:$R$1700,12,0)</f>
        <v>12.454599999999999</v>
      </c>
      <c r="K31" s="66">
        <f t="shared" si="3"/>
        <v>7</v>
      </c>
      <c r="L31" s="65">
        <f>VLOOKUP($A31,'Return Data'!$B$7:$R$1700,13,0)</f>
        <v>11.2036</v>
      </c>
      <c r="M31" s="66">
        <f t="shared" si="4"/>
        <v>15</v>
      </c>
      <c r="N31" s="65">
        <f>VLOOKUP($A31,'Return Data'!$B$7:$R$1700,17,0)</f>
        <v>5.2046999999999999</v>
      </c>
      <c r="O31" s="66">
        <f t="shared" si="8"/>
        <v>19</v>
      </c>
      <c r="P31" s="65">
        <f>VLOOKUP($A31,'Return Data'!$B$7:$R$1700,14,0)</f>
        <v>5.1807999999999996</v>
      </c>
      <c r="Q31" s="66">
        <f t="shared" si="9"/>
        <v>18</v>
      </c>
      <c r="R31" s="65">
        <f>VLOOKUP($A31,'Return Data'!$B$7:$R$1700,16,0)</f>
        <v>7.7499000000000002</v>
      </c>
      <c r="S31" s="67">
        <f t="shared" si="7"/>
        <v>20</v>
      </c>
    </row>
    <row r="32" spans="1:19" x14ac:dyDescent="0.3">
      <c r="A32" s="82" t="s">
        <v>1530</v>
      </c>
      <c r="B32" s="64">
        <f>VLOOKUP($A32,'Return Data'!$B$7:$R$1700,3,0)</f>
        <v>44032</v>
      </c>
      <c r="C32" s="65">
        <f>VLOOKUP($A32,'Return Data'!$B$7:$R$1700,4,0)</f>
        <v>25.393999999999998</v>
      </c>
      <c r="D32" s="65">
        <f>VLOOKUP($A32,'Return Data'!$B$7:$R$1700,9,0)</f>
        <v>18.7714</v>
      </c>
      <c r="E32" s="66">
        <f t="shared" si="0"/>
        <v>17</v>
      </c>
      <c r="F32" s="65">
        <f>VLOOKUP($A32,'Return Data'!$B$7:$R$1700,10,0)</f>
        <v>17.723299999999998</v>
      </c>
      <c r="G32" s="66">
        <f t="shared" si="1"/>
        <v>15</v>
      </c>
      <c r="H32" s="65">
        <f>VLOOKUP($A32,'Return Data'!$B$7:$R$1700,11,0)</f>
        <v>13.974399999999999</v>
      </c>
      <c r="I32" s="66">
        <f t="shared" si="2"/>
        <v>13</v>
      </c>
      <c r="J32" s="65">
        <f>VLOOKUP($A32,'Return Data'!$B$7:$R$1700,12,0)</f>
        <v>12.0313</v>
      </c>
      <c r="K32" s="66">
        <f t="shared" si="3"/>
        <v>10</v>
      </c>
      <c r="L32" s="65">
        <f>VLOOKUP($A32,'Return Data'!$B$7:$R$1700,13,0)</f>
        <v>11.5177</v>
      </c>
      <c r="M32" s="66">
        <f t="shared" si="4"/>
        <v>12</v>
      </c>
      <c r="N32" s="65">
        <f>VLOOKUP($A32,'Return Data'!$B$7:$R$1700,17,0)</f>
        <v>10.6409</v>
      </c>
      <c r="O32" s="66">
        <f t="shared" si="8"/>
        <v>7</v>
      </c>
      <c r="P32" s="65">
        <f>VLOOKUP($A32,'Return Data'!$B$7:$R$1700,14,0)</f>
        <v>8.7234999999999996</v>
      </c>
      <c r="Q32" s="66">
        <f t="shared" si="9"/>
        <v>8</v>
      </c>
      <c r="R32" s="65">
        <f>VLOOKUP($A32,'Return Data'!$B$7:$R$1700,16,0)</f>
        <v>9.0351999999999997</v>
      </c>
      <c r="S32" s="67">
        <f t="shared" si="7"/>
        <v>12</v>
      </c>
    </row>
    <row r="33" spans="1:19" x14ac:dyDescent="0.3">
      <c r="A33" s="82" t="s">
        <v>1533</v>
      </c>
      <c r="B33" s="64">
        <f>VLOOKUP($A33,'Return Data'!$B$7:$R$1700,3,0)</f>
        <v>44032</v>
      </c>
      <c r="C33" s="65">
        <f>VLOOKUP($A33,'Return Data'!$B$7:$R$1700,4,0)</f>
        <v>33.6554</v>
      </c>
      <c r="D33" s="65">
        <f>VLOOKUP($A33,'Return Data'!$B$7:$R$1700,9,0)</f>
        <v>20.574400000000001</v>
      </c>
      <c r="E33" s="66">
        <f t="shared" si="0"/>
        <v>10</v>
      </c>
      <c r="F33" s="65">
        <f>VLOOKUP($A33,'Return Data'!$B$7:$R$1700,10,0)</f>
        <v>18.415800000000001</v>
      </c>
      <c r="G33" s="66">
        <f t="shared" si="1"/>
        <v>11</v>
      </c>
      <c r="H33" s="65">
        <f>VLOOKUP($A33,'Return Data'!$B$7:$R$1700,11,0)</f>
        <v>14.193099999999999</v>
      </c>
      <c r="I33" s="66">
        <f t="shared" si="2"/>
        <v>11</v>
      </c>
      <c r="J33" s="65">
        <f>VLOOKUP($A33,'Return Data'!$B$7:$R$1700,12,0)</f>
        <v>11.9901</v>
      </c>
      <c r="K33" s="66">
        <f t="shared" si="3"/>
        <v>11</v>
      </c>
      <c r="L33" s="65">
        <f>VLOOKUP($A33,'Return Data'!$B$7:$R$1700,13,0)</f>
        <v>5.5274999999999999</v>
      </c>
      <c r="M33" s="66">
        <f t="shared" si="4"/>
        <v>23</v>
      </c>
      <c r="N33" s="65">
        <f>VLOOKUP($A33,'Return Data'!$B$7:$R$1700,17,0)</f>
        <v>3.1951000000000001</v>
      </c>
      <c r="O33" s="66">
        <f t="shared" si="8"/>
        <v>24</v>
      </c>
      <c r="P33" s="65">
        <f>VLOOKUP($A33,'Return Data'!$B$7:$R$1700,14,0)</f>
        <v>4.0412999999999997</v>
      </c>
      <c r="Q33" s="66">
        <f t="shared" si="9"/>
        <v>22</v>
      </c>
      <c r="R33" s="65">
        <f>VLOOKUP($A33,'Return Data'!$B$7:$R$1700,16,0)</f>
        <v>7.4166999999999996</v>
      </c>
      <c r="S33" s="67">
        <f t="shared" si="7"/>
        <v>24</v>
      </c>
    </row>
    <row r="34" spans="1:19" x14ac:dyDescent="0.3">
      <c r="A34" s="82" t="s">
        <v>1535</v>
      </c>
      <c r="B34" s="64">
        <f>VLOOKUP($A34,'Return Data'!$B$7:$R$1700,3,0)</f>
        <v>44032</v>
      </c>
      <c r="C34" s="65">
        <f>VLOOKUP($A34,'Return Data'!$B$7:$R$1700,4,0)</f>
        <v>39.421300000000002</v>
      </c>
      <c r="D34" s="65">
        <f>VLOOKUP($A34,'Return Data'!$B$7:$R$1700,9,0)</f>
        <v>22.093800000000002</v>
      </c>
      <c r="E34" s="66">
        <f t="shared" si="0"/>
        <v>7</v>
      </c>
      <c r="F34" s="65">
        <f>VLOOKUP($A34,'Return Data'!$B$7:$R$1700,10,0)</f>
        <v>19.642499999999998</v>
      </c>
      <c r="G34" s="66">
        <f t="shared" si="1"/>
        <v>7</v>
      </c>
      <c r="H34" s="65">
        <f>VLOOKUP($A34,'Return Data'!$B$7:$R$1700,11,0)</f>
        <v>15.0905</v>
      </c>
      <c r="I34" s="66">
        <f t="shared" si="2"/>
        <v>3</v>
      </c>
      <c r="J34" s="65">
        <f>VLOOKUP($A34,'Return Data'!$B$7:$R$1700,12,0)</f>
        <v>12.8027</v>
      </c>
      <c r="K34" s="66">
        <f t="shared" si="3"/>
        <v>3</v>
      </c>
      <c r="L34" s="65">
        <f>VLOOKUP($A34,'Return Data'!$B$7:$R$1700,13,0)</f>
        <v>11.727399999999999</v>
      </c>
      <c r="M34" s="66">
        <f t="shared" si="4"/>
        <v>10</v>
      </c>
      <c r="N34" s="65">
        <f>VLOOKUP($A34,'Return Data'!$B$7:$R$1700,17,0)</f>
        <v>7.7118000000000002</v>
      </c>
      <c r="O34" s="66">
        <f t="shared" si="8"/>
        <v>17</v>
      </c>
      <c r="P34" s="65">
        <f>VLOOKUP($A34,'Return Data'!$B$7:$R$1700,14,0)</f>
        <v>6.8085000000000004</v>
      </c>
      <c r="Q34" s="66">
        <f t="shared" si="9"/>
        <v>16</v>
      </c>
      <c r="R34" s="65">
        <f>VLOOKUP($A34,'Return Data'!$B$7:$R$1700,16,0)</f>
        <v>8.5868000000000002</v>
      </c>
      <c r="S34" s="67">
        <f t="shared" si="7"/>
        <v>17</v>
      </c>
    </row>
    <row r="35" spans="1:19" x14ac:dyDescent="0.3">
      <c r="A35" s="82" t="s">
        <v>1536</v>
      </c>
      <c r="B35" s="64">
        <f>VLOOKUP($A35,'Return Data'!$B$7:$R$1700,3,0)</f>
        <v>44032</v>
      </c>
      <c r="C35" s="65">
        <f>VLOOKUP($A35,'Return Data'!$B$7:$R$1700,4,0)</f>
        <v>23.638200000000001</v>
      </c>
      <c r="D35" s="65">
        <f>VLOOKUP($A35,'Return Data'!$B$7:$R$1700,9,0)</f>
        <v>20.091799999999999</v>
      </c>
      <c r="E35" s="66">
        <f t="shared" si="0"/>
        <v>11</v>
      </c>
      <c r="F35" s="65">
        <f>VLOOKUP($A35,'Return Data'!$B$7:$R$1700,10,0)</f>
        <v>19.303699999999999</v>
      </c>
      <c r="G35" s="66">
        <f t="shared" si="1"/>
        <v>8</v>
      </c>
      <c r="H35" s="65">
        <f>VLOOKUP($A35,'Return Data'!$B$7:$R$1700,11,0)</f>
        <v>15.013999999999999</v>
      </c>
      <c r="I35" s="66">
        <f t="shared" si="2"/>
        <v>4</v>
      </c>
      <c r="J35" s="65">
        <f>VLOOKUP($A35,'Return Data'!$B$7:$R$1700,12,0)</f>
        <v>12.6957</v>
      </c>
      <c r="K35" s="66">
        <f t="shared" si="3"/>
        <v>4</v>
      </c>
      <c r="L35" s="65">
        <f>VLOOKUP($A35,'Return Data'!$B$7:$R$1700,13,0)</f>
        <v>12.0944</v>
      </c>
      <c r="M35" s="66">
        <f t="shared" si="4"/>
        <v>3</v>
      </c>
      <c r="N35" s="65">
        <f>VLOOKUP($A35,'Return Data'!$B$7:$R$1700,17,0)</f>
        <v>3.7351000000000001</v>
      </c>
      <c r="O35" s="66">
        <f t="shared" si="8"/>
        <v>22</v>
      </c>
      <c r="P35" s="65">
        <f>VLOOKUP($A35,'Return Data'!$B$7:$R$1700,14,0)</f>
        <v>4.2175000000000002</v>
      </c>
      <c r="Q35" s="66">
        <f t="shared" si="9"/>
        <v>21</v>
      </c>
      <c r="R35" s="65">
        <f>VLOOKUP($A35,'Return Data'!$B$7:$R$1700,16,0)</f>
        <v>7.5533999999999999</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24.55413571428571</v>
      </c>
      <c r="E37" s="88"/>
      <c r="F37" s="89">
        <f>AVERAGE(F8:F35)</f>
        <v>14.151849999999998</v>
      </c>
      <c r="G37" s="88"/>
      <c r="H37" s="89">
        <f>AVERAGE(H8:H35)</f>
        <v>11.556375000000003</v>
      </c>
      <c r="I37" s="88"/>
      <c r="J37" s="89">
        <f>AVERAGE(J8:J35)</f>
        <v>9.5460571428571406</v>
      </c>
      <c r="K37" s="88"/>
      <c r="L37" s="89">
        <f>AVERAGE(L8:L35)</f>
        <v>8.8014535714285724</v>
      </c>
      <c r="M37" s="88"/>
      <c r="N37" s="89">
        <f>AVERAGE(N8:N35)</f>
        <v>7.3450259259259258</v>
      </c>
      <c r="O37" s="88"/>
      <c r="P37" s="89">
        <f>AVERAGE(P8:P35)</f>
        <v>6.5354307692307714</v>
      </c>
      <c r="Q37" s="88"/>
      <c r="R37" s="89">
        <f>AVERAGE(R8:R35)</f>
        <v>8.2262464285714305</v>
      </c>
      <c r="S37" s="90"/>
    </row>
    <row r="38" spans="1:19" x14ac:dyDescent="0.3">
      <c r="A38" s="87" t="s">
        <v>28</v>
      </c>
      <c r="B38" s="88"/>
      <c r="C38" s="88"/>
      <c r="D38" s="89">
        <f>MIN(D8:D35)</f>
        <v>-4.8894000000000002</v>
      </c>
      <c r="E38" s="88"/>
      <c r="F38" s="89">
        <f>MIN(F8:F35)</f>
        <v>-25.8492</v>
      </c>
      <c r="G38" s="88"/>
      <c r="H38" s="89">
        <f>MIN(H8:H35)</f>
        <v>-6.6185999999999998</v>
      </c>
      <c r="I38" s="88"/>
      <c r="J38" s="89">
        <f>MIN(J8:J35)</f>
        <v>-8.8978000000000002</v>
      </c>
      <c r="K38" s="88"/>
      <c r="L38" s="89">
        <f>MIN(L8:L35)</f>
        <v>-7.7811000000000003</v>
      </c>
      <c r="M38" s="88"/>
      <c r="N38" s="89">
        <f>MIN(N8:N35)</f>
        <v>-6.4916999999999998</v>
      </c>
      <c r="O38" s="88"/>
      <c r="P38" s="89">
        <f>MIN(P8:P35)</f>
        <v>-2.6309999999999998</v>
      </c>
      <c r="Q38" s="88"/>
      <c r="R38" s="89">
        <f>MIN(R8:R35)</f>
        <v>0</v>
      </c>
      <c r="S38" s="90"/>
    </row>
    <row r="39" spans="1:19" ht="15" thickBot="1" x14ac:dyDescent="0.35">
      <c r="A39" s="91" t="s">
        <v>29</v>
      </c>
      <c r="B39" s="92"/>
      <c r="C39" s="92"/>
      <c r="D39" s="93">
        <f>MAX(D8:D35)</f>
        <v>115.19459999999999</v>
      </c>
      <c r="E39" s="92"/>
      <c r="F39" s="93">
        <f>MAX(F8:F35)</f>
        <v>21.823699999999999</v>
      </c>
      <c r="G39" s="92"/>
      <c r="H39" s="93">
        <f>MAX(H8:H35)</f>
        <v>16.299700000000001</v>
      </c>
      <c r="I39" s="92"/>
      <c r="J39" s="93">
        <f>MAX(J8:J35)</f>
        <v>13.110300000000001</v>
      </c>
      <c r="K39" s="92"/>
      <c r="L39" s="93">
        <f>MAX(L8:L35)</f>
        <v>14.5672</v>
      </c>
      <c r="M39" s="92"/>
      <c r="N39" s="93">
        <f>MAX(N8:N35)</f>
        <v>11.129099999999999</v>
      </c>
      <c r="O39" s="92"/>
      <c r="P39" s="93">
        <f>MAX(P8:P35)</f>
        <v>9.1599000000000004</v>
      </c>
      <c r="Q39" s="92"/>
      <c r="R39" s="93">
        <f>MAX(R8:R35)</f>
        <v>11.240600000000001</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44032</v>
      </c>
      <c r="C8" s="65">
        <f>VLOOKUP($A8,'Return Data'!$B$7:$R$1700,4,0)</f>
        <v>35.131300000000003</v>
      </c>
      <c r="D8" s="65">
        <f>VLOOKUP($A8,'Return Data'!$B$7:$R$1700,9,0)</f>
        <v>29.968800000000002</v>
      </c>
      <c r="E8" s="66">
        <f t="shared" ref="E8:E35" si="0">RANK(D8,D$8:D$35,0)</f>
        <v>4</v>
      </c>
      <c r="F8" s="65">
        <f>VLOOKUP($A8,'Return Data'!$B$7:$R$1700,10,0)</f>
        <v>20.059699999999999</v>
      </c>
      <c r="G8" s="66">
        <f t="shared" ref="G8:G35" si="1">RANK(F8,F$8:F$35,0)</f>
        <v>2</v>
      </c>
      <c r="H8" s="65">
        <f>VLOOKUP($A8,'Return Data'!$B$7:$R$1700,11,0)</f>
        <v>13.9038</v>
      </c>
      <c r="I8" s="66">
        <f t="shared" ref="I8:I35" si="2">RANK(H8,H$8:H$35,0)</f>
        <v>7</v>
      </c>
      <c r="J8" s="65">
        <f>VLOOKUP($A8,'Return Data'!$B$7:$R$1700,12,0)</f>
        <v>10.413399999999999</v>
      </c>
      <c r="K8" s="66">
        <f t="shared" ref="K8:K35" si="3">RANK(J8,J$8:J$35,0)</f>
        <v>17</v>
      </c>
      <c r="L8" s="65">
        <f>VLOOKUP($A8,'Return Data'!$B$7:$R$1700,13,0)</f>
        <v>9.9469999999999992</v>
      </c>
      <c r="M8" s="66">
        <f t="shared" ref="M8:M35" si="4">RANK(L8,L$8:L$35,0)</f>
        <v>17</v>
      </c>
      <c r="N8" s="65">
        <f>VLOOKUP($A8,'Return Data'!$B$7:$R$1700,17,0)</f>
        <v>9.8156999999999996</v>
      </c>
      <c r="O8" s="66">
        <f t="shared" ref="O8:O26" si="5">RANK(N8,N$8:N$35,0)</f>
        <v>9</v>
      </c>
      <c r="P8" s="65">
        <f>VLOOKUP($A8,'Return Data'!$B$7:$R$1700,14,0)</f>
        <v>7.9462000000000002</v>
      </c>
      <c r="Q8" s="66">
        <f t="shared" ref="Q8:Q26" si="6">RANK(P8,P$8:P$35,0)</f>
        <v>8</v>
      </c>
      <c r="R8" s="65">
        <f>VLOOKUP($A8,'Return Data'!$B$7:$R$1700,16,0)</f>
        <v>7.5736999999999997</v>
      </c>
      <c r="S8" s="67">
        <f t="shared" ref="S8:S35" si="7">RANK(R8,R$8:R$35,0)</f>
        <v>15</v>
      </c>
    </row>
    <row r="9" spans="1:19" x14ac:dyDescent="0.3">
      <c r="A9" s="82" t="s">
        <v>1480</v>
      </c>
      <c r="B9" s="64">
        <f>VLOOKUP($A9,'Return Data'!$B$7:$R$1700,3,0)</f>
        <v>44032</v>
      </c>
      <c r="C9" s="65">
        <f>VLOOKUP($A9,'Return Data'!$B$7:$R$1700,4,0)</f>
        <v>23.231400000000001</v>
      </c>
      <c r="D9" s="65">
        <f>VLOOKUP($A9,'Return Data'!$B$7:$R$1700,9,0)</f>
        <v>19.097799999999999</v>
      </c>
      <c r="E9" s="66">
        <f t="shared" si="0"/>
        <v>12</v>
      </c>
      <c r="F9" s="65">
        <f>VLOOKUP($A9,'Return Data'!$B$7:$R$1700,10,0)</f>
        <v>17.746200000000002</v>
      </c>
      <c r="G9" s="66">
        <f t="shared" si="1"/>
        <v>10</v>
      </c>
      <c r="H9" s="65">
        <f>VLOOKUP($A9,'Return Data'!$B$7:$R$1700,11,0)</f>
        <v>13.751099999999999</v>
      </c>
      <c r="I9" s="66">
        <f t="shared" si="2"/>
        <v>9</v>
      </c>
      <c r="J9" s="65">
        <f>VLOOKUP($A9,'Return Data'!$B$7:$R$1700,12,0)</f>
        <v>11.8786</v>
      </c>
      <c r="K9" s="66">
        <f t="shared" si="3"/>
        <v>5</v>
      </c>
      <c r="L9" s="65">
        <f>VLOOKUP($A9,'Return Data'!$B$7:$R$1700,13,0)</f>
        <v>11.289199999999999</v>
      </c>
      <c r="M9" s="66">
        <f t="shared" si="4"/>
        <v>5</v>
      </c>
      <c r="N9" s="65">
        <f>VLOOKUP($A9,'Return Data'!$B$7:$R$1700,17,0)</f>
        <v>10.3375</v>
      </c>
      <c r="O9" s="66">
        <f t="shared" si="5"/>
        <v>3</v>
      </c>
      <c r="P9" s="65">
        <f>VLOOKUP($A9,'Return Data'!$B$7:$R$1700,14,0)</f>
        <v>8.4368999999999996</v>
      </c>
      <c r="Q9" s="66">
        <f t="shared" si="6"/>
        <v>2</v>
      </c>
      <c r="R9" s="65">
        <f>VLOOKUP($A9,'Return Data'!$B$7:$R$1700,16,0)</f>
        <v>8.36</v>
      </c>
      <c r="S9" s="67">
        <f t="shared" si="7"/>
        <v>5</v>
      </c>
    </row>
    <row r="10" spans="1:19" x14ac:dyDescent="0.3">
      <c r="A10" s="82" t="s">
        <v>1481</v>
      </c>
      <c r="B10" s="64">
        <f>VLOOKUP($A10,'Return Data'!$B$7:$R$1700,3,0)</f>
        <v>44032</v>
      </c>
      <c r="C10" s="65">
        <f>VLOOKUP($A10,'Return Data'!$B$7:$R$1700,4,0)</f>
        <v>22.179500000000001</v>
      </c>
      <c r="D10" s="65">
        <f>VLOOKUP($A10,'Return Data'!$B$7:$R$1700,9,0)</f>
        <v>13.5748</v>
      </c>
      <c r="E10" s="66">
        <f t="shared" si="0"/>
        <v>25</v>
      </c>
      <c r="F10" s="65">
        <f>VLOOKUP($A10,'Return Data'!$B$7:$R$1700,10,0)</f>
        <v>10.1099</v>
      </c>
      <c r="G10" s="66">
        <f t="shared" si="1"/>
        <v>23</v>
      </c>
      <c r="H10" s="65">
        <f>VLOOKUP($A10,'Return Data'!$B$7:$R$1700,11,0)</f>
        <v>8.9260000000000002</v>
      </c>
      <c r="I10" s="66">
        <f t="shared" si="2"/>
        <v>23</v>
      </c>
      <c r="J10" s="65">
        <f>VLOOKUP($A10,'Return Data'!$B$7:$R$1700,12,0)</f>
        <v>8.6178000000000008</v>
      </c>
      <c r="K10" s="66">
        <f t="shared" si="3"/>
        <v>20</v>
      </c>
      <c r="L10" s="65">
        <f>VLOOKUP($A10,'Return Data'!$B$7:$R$1700,13,0)</f>
        <v>8.2693999999999992</v>
      </c>
      <c r="M10" s="66">
        <f t="shared" si="4"/>
        <v>20</v>
      </c>
      <c r="N10" s="65">
        <f>VLOOKUP($A10,'Return Data'!$B$7:$R$1700,17,0)</f>
        <v>8.6677</v>
      </c>
      <c r="O10" s="66">
        <f t="shared" si="5"/>
        <v>15</v>
      </c>
      <c r="P10" s="65">
        <f>VLOOKUP($A10,'Return Data'!$B$7:$R$1700,14,0)</f>
        <v>7.8339999999999996</v>
      </c>
      <c r="Q10" s="66">
        <f t="shared" si="6"/>
        <v>9</v>
      </c>
      <c r="R10" s="65">
        <f>VLOOKUP($A10,'Return Data'!$B$7:$R$1700,16,0)</f>
        <v>8.2377000000000002</v>
      </c>
      <c r="S10" s="67">
        <f t="shared" si="7"/>
        <v>7</v>
      </c>
    </row>
    <row r="11" spans="1:19" x14ac:dyDescent="0.3">
      <c r="A11" s="82" t="s">
        <v>1483</v>
      </c>
      <c r="B11" s="64">
        <f>VLOOKUP($A11,'Return Data'!$B$7:$R$1700,3,0)</f>
        <v>44032</v>
      </c>
      <c r="C11" s="65">
        <f>VLOOKUP($A11,'Return Data'!$B$7:$R$1700,4,0)</f>
        <v>23.8033</v>
      </c>
      <c r="D11" s="65">
        <f>VLOOKUP($A11,'Return Data'!$B$7:$R$1700,9,0)</f>
        <v>18.738900000000001</v>
      </c>
      <c r="E11" s="66">
        <f t="shared" si="0"/>
        <v>14</v>
      </c>
      <c r="F11" s="65">
        <f>VLOOKUP($A11,'Return Data'!$B$7:$R$1700,10,0)</f>
        <v>17.1053</v>
      </c>
      <c r="G11" s="66">
        <f t="shared" si="1"/>
        <v>15</v>
      </c>
      <c r="H11" s="65">
        <f>VLOOKUP($A11,'Return Data'!$B$7:$R$1700,11,0)</f>
        <v>13.1516</v>
      </c>
      <c r="I11" s="66">
        <f t="shared" si="2"/>
        <v>15</v>
      </c>
      <c r="J11" s="65">
        <f>VLOOKUP($A11,'Return Data'!$B$7:$R$1700,12,0)</f>
        <v>11.6221</v>
      </c>
      <c r="K11" s="66">
        <f t="shared" si="3"/>
        <v>7</v>
      </c>
      <c r="L11" s="65">
        <f>VLOOKUP($A11,'Return Data'!$B$7:$R$1700,13,0)</f>
        <v>11.0556</v>
      </c>
      <c r="M11" s="66">
        <f t="shared" si="4"/>
        <v>8</v>
      </c>
      <c r="N11" s="65">
        <f>VLOOKUP($A11,'Return Data'!$B$7:$R$1700,17,0)</f>
        <v>8.7233999999999998</v>
      </c>
      <c r="O11" s="66">
        <f t="shared" si="5"/>
        <v>14</v>
      </c>
      <c r="P11" s="65">
        <f>VLOOKUP($A11,'Return Data'!$B$7:$R$1700,14,0)</f>
        <v>7.5223000000000004</v>
      </c>
      <c r="Q11" s="66">
        <f t="shared" si="6"/>
        <v>14</v>
      </c>
      <c r="R11" s="65">
        <f>VLOOKUP($A11,'Return Data'!$B$7:$R$1700,16,0)</f>
        <v>5.6203000000000003</v>
      </c>
      <c r="S11" s="67">
        <f t="shared" si="7"/>
        <v>26</v>
      </c>
    </row>
    <row r="12" spans="1:19" x14ac:dyDescent="0.3">
      <c r="A12" s="82" t="s">
        <v>1486</v>
      </c>
      <c r="B12" s="64">
        <f>VLOOKUP($A12,'Return Data'!$B$7:$R$1700,3,0)</f>
        <v>44032</v>
      </c>
      <c r="C12" s="65">
        <f>VLOOKUP($A12,'Return Data'!$B$7:$R$1700,4,0)</f>
        <v>16.644400000000001</v>
      </c>
      <c r="D12" s="65">
        <f>VLOOKUP($A12,'Return Data'!$B$7:$R$1700,9,0)</f>
        <v>10.5634</v>
      </c>
      <c r="E12" s="66">
        <f t="shared" si="0"/>
        <v>26</v>
      </c>
      <c r="F12" s="65">
        <f>VLOOKUP($A12,'Return Data'!$B$7:$R$1700,10,0)</f>
        <v>-26.361999999999998</v>
      </c>
      <c r="G12" s="66">
        <f t="shared" si="1"/>
        <v>28</v>
      </c>
      <c r="H12" s="65">
        <f>VLOOKUP($A12,'Return Data'!$B$7:$R$1700,11,0)</f>
        <v>-6.9261999999999997</v>
      </c>
      <c r="I12" s="66">
        <f t="shared" si="2"/>
        <v>27</v>
      </c>
      <c r="J12" s="65">
        <f>VLOOKUP($A12,'Return Data'!$B$7:$R$1700,12,0)</f>
        <v>-1.7142999999999999</v>
      </c>
      <c r="K12" s="66">
        <f t="shared" si="3"/>
        <v>27</v>
      </c>
      <c r="L12" s="65">
        <f>VLOOKUP($A12,'Return Data'!$B$7:$R$1700,13,0)</f>
        <v>-8.2948000000000004</v>
      </c>
      <c r="M12" s="66">
        <f t="shared" si="4"/>
        <v>28</v>
      </c>
      <c r="N12" s="65">
        <f>VLOOKUP($A12,'Return Data'!$B$7:$R$1700,17,0)</f>
        <v>-7.0054999999999996</v>
      </c>
      <c r="O12" s="66">
        <f t="shared" si="5"/>
        <v>27</v>
      </c>
      <c r="P12" s="65">
        <f>VLOOKUP($A12,'Return Data'!$B$7:$R$1700,14,0)</f>
        <v>-3.2164999999999999</v>
      </c>
      <c r="Q12" s="66">
        <f t="shared" si="6"/>
        <v>26</v>
      </c>
      <c r="R12" s="65">
        <f>VLOOKUP($A12,'Return Data'!$B$7:$R$1700,16,0)</f>
        <v>4.4922000000000004</v>
      </c>
      <c r="S12" s="67">
        <f t="shared" si="7"/>
        <v>27</v>
      </c>
    </row>
    <row r="13" spans="1:19" x14ac:dyDescent="0.3">
      <c r="A13" s="82" t="s">
        <v>1488</v>
      </c>
      <c r="B13" s="64">
        <f>VLOOKUP($A13,'Return Data'!$B$7:$R$1700,3,0)</f>
        <v>44032</v>
      </c>
      <c r="C13" s="65">
        <f>VLOOKUP($A13,'Return Data'!$B$7:$R$1700,4,0)</f>
        <v>19.815300000000001</v>
      </c>
      <c r="D13" s="65">
        <f>VLOOKUP($A13,'Return Data'!$B$7:$R$1700,9,0)</f>
        <v>18.2715</v>
      </c>
      <c r="E13" s="66">
        <f t="shared" si="0"/>
        <v>16</v>
      </c>
      <c r="F13" s="65">
        <f>VLOOKUP($A13,'Return Data'!$B$7:$R$1700,10,0)</f>
        <v>17.0001</v>
      </c>
      <c r="G13" s="66">
        <f t="shared" si="1"/>
        <v>16</v>
      </c>
      <c r="H13" s="65">
        <f>VLOOKUP($A13,'Return Data'!$B$7:$R$1700,11,0)</f>
        <v>12.629099999999999</v>
      </c>
      <c r="I13" s="66">
        <f t="shared" si="2"/>
        <v>17</v>
      </c>
      <c r="J13" s="65">
        <f>VLOOKUP($A13,'Return Data'!$B$7:$R$1700,12,0)</f>
        <v>10.6607</v>
      </c>
      <c r="K13" s="66">
        <f t="shared" si="3"/>
        <v>15</v>
      </c>
      <c r="L13" s="65">
        <f>VLOOKUP($A13,'Return Data'!$B$7:$R$1700,13,0)</f>
        <v>9.9802</v>
      </c>
      <c r="M13" s="66">
        <f t="shared" si="4"/>
        <v>16</v>
      </c>
      <c r="N13" s="65">
        <f>VLOOKUP($A13,'Return Data'!$B$7:$R$1700,17,0)</f>
        <v>9.2138000000000009</v>
      </c>
      <c r="O13" s="66">
        <f t="shared" si="5"/>
        <v>13</v>
      </c>
      <c r="P13" s="65">
        <f>VLOOKUP($A13,'Return Data'!$B$7:$R$1700,14,0)</f>
        <v>7.5594999999999999</v>
      </c>
      <c r="Q13" s="66">
        <f t="shared" si="6"/>
        <v>13</v>
      </c>
      <c r="R13" s="65">
        <f>VLOOKUP($A13,'Return Data'!$B$7:$R$1700,16,0)</f>
        <v>7.6786000000000003</v>
      </c>
      <c r="S13" s="67">
        <f t="shared" si="7"/>
        <v>12</v>
      </c>
    </row>
    <row r="14" spans="1:19" x14ac:dyDescent="0.3">
      <c r="A14" s="82" t="s">
        <v>1490</v>
      </c>
      <c r="B14" s="64">
        <f>VLOOKUP($A14,'Return Data'!$B$7:$R$1700,3,0)</f>
        <v>44032</v>
      </c>
      <c r="C14" s="65">
        <f>VLOOKUP($A14,'Return Data'!$B$7:$R$1700,4,0)</f>
        <v>35.805900000000001</v>
      </c>
      <c r="D14" s="65">
        <f>VLOOKUP($A14,'Return Data'!$B$7:$R$1700,9,0)</f>
        <v>14.793699999999999</v>
      </c>
      <c r="E14" s="66">
        <f t="shared" si="0"/>
        <v>20</v>
      </c>
      <c r="F14" s="65">
        <f>VLOOKUP($A14,'Return Data'!$B$7:$R$1700,10,0)</f>
        <v>16.125800000000002</v>
      </c>
      <c r="G14" s="66">
        <f t="shared" si="1"/>
        <v>17</v>
      </c>
      <c r="H14" s="65">
        <f>VLOOKUP($A14,'Return Data'!$B$7:$R$1700,11,0)</f>
        <v>12.7982</v>
      </c>
      <c r="I14" s="66">
        <f t="shared" si="2"/>
        <v>16</v>
      </c>
      <c r="J14" s="65">
        <f>VLOOKUP($A14,'Return Data'!$B$7:$R$1700,12,0)</f>
        <v>10.8171</v>
      </c>
      <c r="K14" s="66">
        <f t="shared" si="3"/>
        <v>14</v>
      </c>
      <c r="L14" s="65">
        <f>VLOOKUP($A14,'Return Data'!$B$7:$R$1700,13,0)</f>
        <v>10.5389</v>
      </c>
      <c r="M14" s="66">
        <f t="shared" si="4"/>
        <v>14</v>
      </c>
      <c r="N14" s="65">
        <f>VLOOKUP($A14,'Return Data'!$B$7:$R$1700,17,0)</f>
        <v>9.7515999999999998</v>
      </c>
      <c r="O14" s="66">
        <f t="shared" si="5"/>
        <v>10</v>
      </c>
      <c r="P14" s="65">
        <f>VLOOKUP($A14,'Return Data'!$B$7:$R$1700,14,0)</f>
        <v>7.7340999999999998</v>
      </c>
      <c r="Q14" s="66">
        <f t="shared" si="6"/>
        <v>11</v>
      </c>
      <c r="R14" s="65">
        <f>VLOOKUP($A14,'Return Data'!$B$7:$R$1700,16,0)</f>
        <v>7.3970000000000002</v>
      </c>
      <c r="S14" s="67">
        <f t="shared" si="7"/>
        <v>17</v>
      </c>
    </row>
    <row r="15" spans="1:19" x14ac:dyDescent="0.3">
      <c r="A15" s="82" t="s">
        <v>1492</v>
      </c>
      <c r="B15" s="64">
        <f>VLOOKUP($A15,'Return Data'!$B$7:$R$1700,3,0)</f>
        <v>0</v>
      </c>
      <c r="C15" s="65">
        <f>VLOOKUP($A15,'Return Data'!$B$7:$R$1700,4,0)</f>
        <v>0</v>
      </c>
      <c r="D15" s="65">
        <f>VLOOKUP($A15,'Return Data'!$B$7:$R$1700,9,0)</f>
        <v>0</v>
      </c>
      <c r="E15" s="66">
        <f t="shared" si="0"/>
        <v>27</v>
      </c>
      <c r="F15" s="65">
        <f>VLOOKUP($A15,'Return Data'!$B$7:$R$1700,10,0)</f>
        <v>0</v>
      </c>
      <c r="G15" s="66">
        <f t="shared" si="1"/>
        <v>26</v>
      </c>
      <c r="H15" s="65">
        <f>VLOOKUP($A15,'Return Data'!$B$7:$R$1700,11,0)</f>
        <v>0</v>
      </c>
      <c r="I15" s="66">
        <f t="shared" si="2"/>
        <v>26</v>
      </c>
      <c r="J15" s="65">
        <f>VLOOKUP($A15,'Return Data'!$B$7:$R$1700,12,0)</f>
        <v>0</v>
      </c>
      <c r="K15" s="66">
        <f t="shared" si="3"/>
        <v>26</v>
      </c>
      <c r="L15" s="65">
        <f>VLOOKUP($A15,'Return Data'!$B$7:$R$1700,13,0)</f>
        <v>0</v>
      </c>
      <c r="M15" s="66">
        <f t="shared" si="4"/>
        <v>26</v>
      </c>
      <c r="N15" s="65">
        <f>VLOOKUP($A15,'Return Data'!$B$7:$R$1700,17,0)</f>
        <v>0</v>
      </c>
      <c r="O15" s="66">
        <f t="shared" si="5"/>
        <v>26</v>
      </c>
      <c r="P15" s="65">
        <f>VLOOKUP($A15,'Return Data'!$B$7:$R$1700,14,0)</f>
        <v>0</v>
      </c>
      <c r="Q15" s="66">
        <f t="shared" si="6"/>
        <v>25</v>
      </c>
      <c r="R15" s="65">
        <f>VLOOKUP($A15,'Return Data'!$B$7:$R$1700,16,0)</f>
        <v>0</v>
      </c>
      <c r="S15" s="67">
        <f t="shared" si="7"/>
        <v>28</v>
      </c>
    </row>
    <row r="16" spans="1:19" x14ac:dyDescent="0.3">
      <c r="A16" s="82" t="s">
        <v>1498</v>
      </c>
      <c r="B16" s="64">
        <f>VLOOKUP($A16,'Return Data'!$B$7:$R$1700,3,0)</f>
        <v>44032</v>
      </c>
      <c r="C16" s="65">
        <f>VLOOKUP($A16,'Return Data'!$B$7:$R$1700,4,0)</f>
        <v>3784.9995983935701</v>
      </c>
      <c r="D16" s="65">
        <f>VLOOKUP($A16,'Return Data'!$B$7:$R$1700,9,0)</f>
        <v>-5.6360999999999999</v>
      </c>
      <c r="E16" s="66">
        <f t="shared" si="0"/>
        <v>28</v>
      </c>
      <c r="F16" s="65">
        <f>VLOOKUP($A16,'Return Data'!$B$7:$R$1700,10,0)</f>
        <v>-9.2184000000000008</v>
      </c>
      <c r="G16" s="66">
        <f t="shared" si="1"/>
        <v>27</v>
      </c>
      <c r="H16" s="65">
        <f>VLOOKUP($A16,'Return Data'!$B$7:$R$1700,11,0)</f>
        <v>-7.3185000000000002</v>
      </c>
      <c r="I16" s="66">
        <f t="shared" si="2"/>
        <v>28</v>
      </c>
      <c r="J16" s="65">
        <f>VLOOKUP($A16,'Return Data'!$B$7:$R$1700,12,0)</f>
        <v>-9.5774000000000008</v>
      </c>
      <c r="K16" s="66">
        <f t="shared" si="3"/>
        <v>28</v>
      </c>
      <c r="L16" s="65">
        <f>VLOOKUP($A16,'Return Data'!$B$7:$R$1700,13,0)</f>
        <v>-7.0124000000000004</v>
      </c>
      <c r="M16" s="66">
        <f t="shared" si="4"/>
        <v>27</v>
      </c>
      <c r="N16" s="65">
        <f>VLOOKUP($A16,'Return Data'!$B$7:$R$1700,17,0)</f>
        <v>0.55720000000000003</v>
      </c>
      <c r="O16" s="66">
        <f t="shared" si="5"/>
        <v>25</v>
      </c>
      <c r="P16" s="65">
        <f>VLOOKUP($A16,'Return Data'!$B$7:$R$1700,14,0)</f>
        <v>2.5053000000000001</v>
      </c>
      <c r="Q16" s="66">
        <f t="shared" si="6"/>
        <v>24</v>
      </c>
      <c r="R16" s="65">
        <f>VLOOKUP($A16,'Return Data'!$B$7:$R$1700,16,0)</f>
        <v>7.4686000000000003</v>
      </c>
      <c r="S16" s="67">
        <f t="shared" si="7"/>
        <v>16</v>
      </c>
    </row>
    <row r="17" spans="1:19" x14ac:dyDescent="0.3">
      <c r="A17" s="82" t="s">
        <v>1500</v>
      </c>
      <c r="B17" s="64">
        <f>VLOOKUP($A17,'Return Data'!$B$7:$R$1700,3,0)</f>
        <v>44032</v>
      </c>
      <c r="C17" s="65">
        <f>VLOOKUP($A17,'Return Data'!$B$7:$R$1700,4,0)</f>
        <v>23.806000000000001</v>
      </c>
      <c r="D17" s="65">
        <f>VLOOKUP($A17,'Return Data'!$B$7:$R$1700,9,0)</f>
        <v>25.136199999999999</v>
      </c>
      <c r="E17" s="66">
        <f t="shared" si="0"/>
        <v>5</v>
      </c>
      <c r="F17" s="65">
        <f>VLOOKUP($A17,'Return Data'!$B$7:$R$1700,10,0)</f>
        <v>19.946899999999999</v>
      </c>
      <c r="G17" s="66">
        <f t="shared" si="1"/>
        <v>3</v>
      </c>
      <c r="H17" s="65">
        <f>VLOOKUP($A17,'Return Data'!$B$7:$R$1700,11,0)</f>
        <v>14.421099999999999</v>
      </c>
      <c r="I17" s="66">
        <f t="shared" si="2"/>
        <v>4</v>
      </c>
      <c r="J17" s="65">
        <f>VLOOKUP($A17,'Return Data'!$B$7:$R$1700,12,0)</f>
        <v>12.5703</v>
      </c>
      <c r="K17" s="66">
        <f t="shared" si="3"/>
        <v>1</v>
      </c>
      <c r="L17" s="65">
        <f>VLOOKUP($A17,'Return Data'!$B$7:$R$1700,13,0)</f>
        <v>11.834899999999999</v>
      </c>
      <c r="M17" s="66">
        <f t="shared" si="4"/>
        <v>2</v>
      </c>
      <c r="N17" s="65">
        <f>VLOOKUP($A17,'Return Data'!$B$7:$R$1700,17,0)</f>
        <v>10.571099999999999</v>
      </c>
      <c r="O17" s="66">
        <f t="shared" si="5"/>
        <v>1</v>
      </c>
      <c r="P17" s="65">
        <f>VLOOKUP($A17,'Return Data'!$B$7:$R$1700,14,0)</f>
        <v>8.8854000000000006</v>
      </c>
      <c r="Q17" s="66">
        <f t="shared" si="6"/>
        <v>1</v>
      </c>
      <c r="R17" s="65">
        <f>VLOOKUP($A17,'Return Data'!$B$7:$R$1700,16,0)</f>
        <v>8.9887999999999995</v>
      </c>
      <c r="S17" s="67">
        <f t="shared" si="7"/>
        <v>2</v>
      </c>
    </row>
    <row r="18" spans="1:19" x14ac:dyDescent="0.3">
      <c r="A18" s="82" t="s">
        <v>1502</v>
      </c>
      <c r="B18" s="64">
        <f>VLOOKUP($A18,'Return Data'!$B$7:$R$1700,3,0)</f>
        <v>44032</v>
      </c>
      <c r="C18" s="65">
        <f>VLOOKUP($A18,'Return Data'!$B$7:$R$1700,4,0)</f>
        <v>30.442399999999999</v>
      </c>
      <c r="D18" s="65">
        <f>VLOOKUP($A18,'Return Data'!$B$7:$R$1700,9,0)</f>
        <v>114.05110000000001</v>
      </c>
      <c r="E18" s="66">
        <f t="shared" si="0"/>
        <v>1</v>
      </c>
      <c r="F18" s="65">
        <f>VLOOKUP($A18,'Return Data'!$B$7:$R$1700,10,0)</f>
        <v>5.4798</v>
      </c>
      <c r="G18" s="66">
        <f t="shared" si="1"/>
        <v>25</v>
      </c>
      <c r="H18" s="65">
        <f>VLOOKUP($A18,'Return Data'!$B$7:$R$1700,11,0)</f>
        <v>6.7024999999999997</v>
      </c>
      <c r="I18" s="66">
        <f t="shared" si="2"/>
        <v>25</v>
      </c>
      <c r="J18" s="65">
        <f>VLOOKUP($A18,'Return Data'!$B$7:$R$1700,12,0)</f>
        <v>6.4843999999999999</v>
      </c>
      <c r="K18" s="66">
        <f t="shared" si="3"/>
        <v>23</v>
      </c>
      <c r="L18" s="65">
        <f>VLOOKUP($A18,'Return Data'!$B$7:$R$1700,13,0)</f>
        <v>6.8080999999999996</v>
      </c>
      <c r="M18" s="66">
        <f t="shared" si="4"/>
        <v>21</v>
      </c>
      <c r="N18" s="65">
        <f>VLOOKUP($A18,'Return Data'!$B$7:$R$1700,17,0)</f>
        <v>3.0038999999999998</v>
      </c>
      <c r="O18" s="66">
        <f t="shared" si="5"/>
        <v>23</v>
      </c>
      <c r="P18" s="65">
        <f>VLOOKUP($A18,'Return Data'!$B$7:$R$1700,14,0)</f>
        <v>3.3799000000000001</v>
      </c>
      <c r="Q18" s="66">
        <f t="shared" si="6"/>
        <v>22</v>
      </c>
      <c r="R18" s="65">
        <f>VLOOKUP($A18,'Return Data'!$B$7:$R$1700,16,0)</f>
        <v>6.5212000000000003</v>
      </c>
      <c r="S18" s="67">
        <f t="shared" si="7"/>
        <v>24</v>
      </c>
    </row>
    <row r="19" spans="1:19" x14ac:dyDescent="0.3">
      <c r="A19" s="82" t="s">
        <v>1504</v>
      </c>
      <c r="B19" s="64">
        <f>VLOOKUP($A19,'Return Data'!$B$7:$R$1700,3,0)</f>
        <v>44032</v>
      </c>
      <c r="C19" s="65">
        <f>VLOOKUP($A19,'Return Data'!$B$7:$R$1700,4,0)</f>
        <v>44.389800000000001</v>
      </c>
      <c r="D19" s="65">
        <f>VLOOKUP($A19,'Return Data'!$B$7:$R$1700,9,0)</f>
        <v>24.192</v>
      </c>
      <c r="E19" s="66">
        <f t="shared" si="0"/>
        <v>6</v>
      </c>
      <c r="F19" s="65">
        <f>VLOOKUP($A19,'Return Data'!$B$7:$R$1700,10,0)</f>
        <v>19.626999999999999</v>
      </c>
      <c r="G19" s="66">
        <f t="shared" si="1"/>
        <v>4</v>
      </c>
      <c r="H19" s="65">
        <f>VLOOKUP($A19,'Return Data'!$B$7:$R$1700,11,0)</f>
        <v>14.047700000000001</v>
      </c>
      <c r="I19" s="66">
        <f t="shared" si="2"/>
        <v>6</v>
      </c>
      <c r="J19" s="65">
        <f>VLOOKUP($A19,'Return Data'!$B$7:$R$1700,12,0)</f>
        <v>12.289300000000001</v>
      </c>
      <c r="K19" s="66">
        <f t="shared" si="3"/>
        <v>2</v>
      </c>
      <c r="L19" s="65">
        <f>VLOOKUP($A19,'Return Data'!$B$7:$R$1700,13,0)</f>
        <v>11.4133</v>
      </c>
      <c r="M19" s="66">
        <f t="shared" si="4"/>
        <v>4</v>
      </c>
      <c r="N19" s="65">
        <f>VLOOKUP($A19,'Return Data'!$B$7:$R$1700,17,0)</f>
        <v>10.2567</v>
      </c>
      <c r="O19" s="66">
        <f t="shared" si="5"/>
        <v>4</v>
      </c>
      <c r="P19" s="65">
        <f>VLOOKUP($A19,'Return Data'!$B$7:$R$1700,14,0)</f>
        <v>8.1372999999999998</v>
      </c>
      <c r="Q19" s="66">
        <f t="shared" si="6"/>
        <v>6</v>
      </c>
      <c r="R19" s="65">
        <f>VLOOKUP($A19,'Return Data'!$B$7:$R$1700,16,0)</f>
        <v>8.2743000000000002</v>
      </c>
      <c r="S19" s="67">
        <f t="shared" si="7"/>
        <v>6</v>
      </c>
    </row>
    <row r="20" spans="1:19" x14ac:dyDescent="0.3">
      <c r="A20" s="82" t="s">
        <v>1506</v>
      </c>
      <c r="B20" s="64">
        <f>VLOOKUP($A20,'Return Data'!$B$7:$R$1700,3,0)</f>
        <v>44032</v>
      </c>
      <c r="C20" s="65">
        <f>VLOOKUP($A20,'Return Data'!$B$7:$R$1700,4,0)</f>
        <v>19.264399999999998</v>
      </c>
      <c r="D20" s="65">
        <f>VLOOKUP($A20,'Return Data'!$B$7:$R$1700,9,0)</f>
        <v>18.915900000000001</v>
      </c>
      <c r="E20" s="66">
        <f t="shared" si="0"/>
        <v>13</v>
      </c>
      <c r="F20" s="65">
        <f>VLOOKUP($A20,'Return Data'!$B$7:$R$1700,10,0)</f>
        <v>19.359400000000001</v>
      </c>
      <c r="G20" s="66">
        <f t="shared" si="1"/>
        <v>5</v>
      </c>
      <c r="H20" s="65">
        <f>VLOOKUP($A20,'Return Data'!$B$7:$R$1700,11,0)</f>
        <v>11.4039</v>
      </c>
      <c r="I20" s="66">
        <f t="shared" si="2"/>
        <v>22</v>
      </c>
      <c r="J20" s="65">
        <f>VLOOKUP($A20,'Return Data'!$B$7:$R$1700,12,0)</f>
        <v>6.3807</v>
      </c>
      <c r="K20" s="66">
        <f t="shared" si="3"/>
        <v>24</v>
      </c>
      <c r="L20" s="65">
        <f>VLOOKUP($A20,'Return Data'!$B$7:$R$1700,13,0)</f>
        <v>6.1653000000000002</v>
      </c>
      <c r="M20" s="66">
        <f t="shared" si="4"/>
        <v>22</v>
      </c>
      <c r="N20" s="65">
        <f>VLOOKUP($A20,'Return Data'!$B$7:$R$1700,17,0)</f>
        <v>4.7888999999999999</v>
      </c>
      <c r="O20" s="66">
        <f t="shared" si="5"/>
        <v>18</v>
      </c>
      <c r="P20" s="65">
        <f>VLOOKUP($A20,'Return Data'!$B$7:$R$1700,14,0)</f>
        <v>4.9241999999999999</v>
      </c>
      <c r="Q20" s="66">
        <f t="shared" si="6"/>
        <v>17</v>
      </c>
      <c r="R20" s="65">
        <f>VLOOKUP($A20,'Return Data'!$B$7:$R$1700,16,0)</f>
        <v>7.2770000000000001</v>
      </c>
      <c r="S20" s="67">
        <f t="shared" si="7"/>
        <v>20</v>
      </c>
    </row>
    <row r="21" spans="1:19" x14ac:dyDescent="0.3">
      <c r="A21" s="82" t="s">
        <v>1509</v>
      </c>
      <c r="B21" s="64">
        <f>VLOOKUP($A21,'Return Data'!$B$7:$R$1700,3,0)</f>
        <v>44032</v>
      </c>
      <c r="C21" s="65">
        <f>VLOOKUP($A21,'Return Data'!$B$7:$R$1700,4,0)</f>
        <v>43.5456</v>
      </c>
      <c r="D21" s="65">
        <f>VLOOKUP($A21,'Return Data'!$B$7:$R$1700,9,0)</f>
        <v>15.4999</v>
      </c>
      <c r="E21" s="66">
        <f t="shared" si="0"/>
        <v>19</v>
      </c>
      <c r="F21" s="65">
        <f>VLOOKUP($A21,'Return Data'!$B$7:$R$1700,10,0)</f>
        <v>17.282699999999998</v>
      </c>
      <c r="G21" s="66">
        <f t="shared" si="1"/>
        <v>13</v>
      </c>
      <c r="H21" s="65">
        <f>VLOOKUP($A21,'Return Data'!$B$7:$R$1700,11,0)</f>
        <v>13.341699999999999</v>
      </c>
      <c r="I21" s="66">
        <f t="shared" si="2"/>
        <v>14</v>
      </c>
      <c r="J21" s="65">
        <f>VLOOKUP($A21,'Return Data'!$B$7:$R$1700,12,0)</f>
        <v>11.4221</v>
      </c>
      <c r="K21" s="66">
        <f t="shared" si="3"/>
        <v>12</v>
      </c>
      <c r="L21" s="65">
        <f>VLOOKUP($A21,'Return Data'!$B$7:$R$1700,13,0)</f>
        <v>11.161</v>
      </c>
      <c r="M21" s="66">
        <f t="shared" si="4"/>
        <v>6</v>
      </c>
      <c r="N21" s="65">
        <f>VLOOKUP($A21,'Return Data'!$B$7:$R$1700,17,0)</f>
        <v>10.383699999999999</v>
      </c>
      <c r="O21" s="66">
        <f t="shared" si="5"/>
        <v>2</v>
      </c>
      <c r="P21" s="65">
        <f>VLOOKUP($A21,'Return Data'!$B$7:$R$1700,14,0)</f>
        <v>8.3878000000000004</v>
      </c>
      <c r="Q21" s="66">
        <f t="shared" si="6"/>
        <v>3</v>
      </c>
      <c r="R21" s="65">
        <f>VLOOKUP($A21,'Return Data'!$B$7:$R$1700,16,0)</f>
        <v>7.7906000000000004</v>
      </c>
      <c r="S21" s="67">
        <f t="shared" si="7"/>
        <v>11</v>
      </c>
    </row>
    <row r="22" spans="1:19" x14ac:dyDescent="0.3">
      <c r="A22" s="82" t="s">
        <v>1510</v>
      </c>
      <c r="B22" s="64">
        <f>VLOOKUP($A22,'Return Data'!$B$7:$R$1700,3,0)</f>
        <v>44032</v>
      </c>
      <c r="C22" s="65">
        <f>VLOOKUP($A22,'Return Data'!$B$7:$R$1700,4,0)</f>
        <v>1660.2609</v>
      </c>
      <c r="D22" s="65">
        <f>VLOOKUP($A22,'Return Data'!$B$7:$R$1700,9,0)</f>
        <v>13.7765</v>
      </c>
      <c r="E22" s="66">
        <f t="shared" si="0"/>
        <v>23</v>
      </c>
      <c r="F22" s="65">
        <f>VLOOKUP($A22,'Return Data'!$B$7:$R$1700,10,0)</f>
        <v>8.6552000000000007</v>
      </c>
      <c r="G22" s="66">
        <f t="shared" si="1"/>
        <v>24</v>
      </c>
      <c r="H22" s="65">
        <f>VLOOKUP($A22,'Return Data'!$B$7:$R$1700,11,0)</f>
        <v>8.0914999999999999</v>
      </c>
      <c r="I22" s="66">
        <f t="shared" si="2"/>
        <v>24</v>
      </c>
      <c r="J22" s="65">
        <f>VLOOKUP($A22,'Return Data'!$B$7:$R$1700,12,0)</f>
        <v>6.3696999999999999</v>
      </c>
      <c r="K22" s="66">
        <f t="shared" si="3"/>
        <v>25</v>
      </c>
      <c r="L22" s="65">
        <f>VLOOKUP($A22,'Return Data'!$B$7:$R$1700,13,0)</f>
        <v>3.9973000000000001</v>
      </c>
      <c r="M22" s="66">
        <f t="shared" si="4"/>
        <v>25</v>
      </c>
      <c r="N22" s="65">
        <f>VLOOKUP($A22,'Return Data'!$B$7:$R$1700,17,0)</f>
        <v>6.5446999999999997</v>
      </c>
      <c r="O22" s="66">
        <f t="shared" si="5"/>
        <v>17</v>
      </c>
      <c r="P22" s="65">
        <f>VLOOKUP($A22,'Return Data'!$B$7:$R$1700,14,0)</f>
        <v>6.2313000000000001</v>
      </c>
      <c r="Q22" s="66">
        <f t="shared" si="6"/>
        <v>15</v>
      </c>
      <c r="R22" s="65">
        <f>VLOOKUP($A22,'Return Data'!$B$7:$R$1700,16,0)</f>
        <v>7.6763000000000003</v>
      </c>
      <c r="S22" s="67">
        <f t="shared" si="7"/>
        <v>13</v>
      </c>
    </row>
    <row r="23" spans="1:19" x14ac:dyDescent="0.3">
      <c r="A23" s="82" t="s">
        <v>1512</v>
      </c>
      <c r="B23" s="64">
        <f>VLOOKUP($A23,'Return Data'!$B$7:$R$1700,3,0)</f>
        <v>44032</v>
      </c>
      <c r="C23" s="65">
        <f>VLOOKUP($A23,'Return Data'!$B$7:$R$1700,4,0)</f>
        <v>2775.1358</v>
      </c>
      <c r="D23" s="65">
        <f>VLOOKUP($A23,'Return Data'!$B$7:$R$1700,9,0)</f>
        <v>20.728100000000001</v>
      </c>
      <c r="E23" s="66">
        <f t="shared" si="0"/>
        <v>9</v>
      </c>
      <c r="F23" s="65">
        <f>VLOOKUP($A23,'Return Data'!$B$7:$R$1700,10,0)</f>
        <v>17.9465</v>
      </c>
      <c r="G23" s="66">
        <f t="shared" si="1"/>
        <v>9</v>
      </c>
      <c r="H23" s="65">
        <f>VLOOKUP($A23,'Return Data'!$B$7:$R$1700,11,0)</f>
        <v>13.7753</v>
      </c>
      <c r="I23" s="66">
        <f t="shared" si="2"/>
        <v>8</v>
      </c>
      <c r="J23" s="65">
        <f>VLOOKUP($A23,'Return Data'!$B$7:$R$1700,12,0)</f>
        <v>11.486800000000001</v>
      </c>
      <c r="K23" s="66">
        <f t="shared" si="3"/>
        <v>9</v>
      </c>
      <c r="L23" s="65">
        <f>VLOOKUP($A23,'Return Data'!$B$7:$R$1700,13,0)</f>
        <v>10.8424</v>
      </c>
      <c r="M23" s="66">
        <f t="shared" si="4"/>
        <v>11</v>
      </c>
      <c r="N23" s="65">
        <f>VLOOKUP($A23,'Return Data'!$B$7:$R$1700,17,0)</f>
        <v>9.9219000000000008</v>
      </c>
      <c r="O23" s="66">
        <f t="shared" si="5"/>
        <v>8</v>
      </c>
      <c r="P23" s="65">
        <f>VLOOKUP($A23,'Return Data'!$B$7:$R$1700,14,0)</f>
        <v>7.8254999999999999</v>
      </c>
      <c r="Q23" s="66">
        <f t="shared" si="6"/>
        <v>10</v>
      </c>
      <c r="R23" s="65">
        <f>VLOOKUP($A23,'Return Data'!$B$7:$R$1700,16,0)</f>
        <v>7.9553000000000003</v>
      </c>
      <c r="S23" s="67">
        <f t="shared" si="7"/>
        <v>9</v>
      </c>
    </row>
    <row r="24" spans="1:19" x14ac:dyDescent="0.3">
      <c r="A24" s="82" t="s">
        <v>1514</v>
      </c>
      <c r="B24" s="64">
        <f>VLOOKUP($A24,'Return Data'!$B$7:$R$1700,3,0)</f>
        <v>44032</v>
      </c>
      <c r="C24" s="65">
        <f>VLOOKUP($A24,'Return Data'!$B$7:$R$1700,4,0)</f>
        <v>26.4482</v>
      </c>
      <c r="D24" s="65">
        <f>VLOOKUP($A24,'Return Data'!$B$7:$R$1700,9,0)</f>
        <v>42.9392</v>
      </c>
      <c r="E24" s="66">
        <f t="shared" si="0"/>
        <v>3</v>
      </c>
      <c r="F24" s="65">
        <f>VLOOKUP($A24,'Return Data'!$B$7:$R$1700,10,0)</f>
        <v>21.547699999999999</v>
      </c>
      <c r="G24" s="66">
        <f t="shared" si="1"/>
        <v>1</v>
      </c>
      <c r="H24" s="65">
        <f>VLOOKUP($A24,'Return Data'!$B$7:$R$1700,11,0)</f>
        <v>16.0243</v>
      </c>
      <c r="I24" s="66">
        <f t="shared" si="2"/>
        <v>1</v>
      </c>
      <c r="J24" s="65">
        <f>VLOOKUP($A24,'Return Data'!$B$7:$R$1700,12,0)</f>
        <v>7.3754</v>
      </c>
      <c r="K24" s="66">
        <f t="shared" si="3"/>
        <v>22</v>
      </c>
      <c r="L24" s="65">
        <f>VLOOKUP($A24,'Return Data'!$B$7:$R$1700,13,0)</f>
        <v>4.5373999999999999</v>
      </c>
      <c r="M24" s="66">
        <f t="shared" si="4"/>
        <v>24</v>
      </c>
      <c r="N24" s="65">
        <f>VLOOKUP($A24,'Return Data'!$B$7:$R$1700,17,0)</f>
        <v>3.2961999999999998</v>
      </c>
      <c r="O24" s="66">
        <f t="shared" si="5"/>
        <v>21</v>
      </c>
      <c r="P24" s="65">
        <f>VLOOKUP($A24,'Return Data'!$B$7:$R$1700,14,0)</f>
        <v>3.7113999999999998</v>
      </c>
      <c r="Q24" s="66">
        <f t="shared" si="6"/>
        <v>21</v>
      </c>
      <c r="R24" s="65">
        <f>VLOOKUP($A24,'Return Data'!$B$7:$R$1700,16,0)</f>
        <v>5.7801</v>
      </c>
      <c r="S24" s="67">
        <f t="shared" si="7"/>
        <v>25</v>
      </c>
    </row>
    <row r="25" spans="1:19" x14ac:dyDescent="0.3">
      <c r="A25" s="82" t="s">
        <v>1516</v>
      </c>
      <c r="B25" s="64">
        <f>VLOOKUP($A25,'Return Data'!$B$7:$R$1700,3,0)</f>
        <v>44032</v>
      </c>
      <c r="C25" s="65">
        <f>VLOOKUP($A25,'Return Data'!$B$7:$R$1700,4,0)</f>
        <v>39.879899999999999</v>
      </c>
      <c r="D25" s="65">
        <f>VLOOKUP($A25,'Return Data'!$B$7:$R$1700,9,0)</f>
        <v>21.253299999999999</v>
      </c>
      <c r="E25" s="66">
        <f t="shared" si="0"/>
        <v>7</v>
      </c>
      <c r="F25" s="65">
        <f>VLOOKUP($A25,'Return Data'!$B$7:$R$1700,10,0)</f>
        <v>17.544699999999999</v>
      </c>
      <c r="G25" s="66">
        <f t="shared" si="1"/>
        <v>12</v>
      </c>
      <c r="H25" s="65">
        <f>VLOOKUP($A25,'Return Data'!$B$7:$R$1700,11,0)</f>
        <v>13.533799999999999</v>
      </c>
      <c r="I25" s="66">
        <f t="shared" si="2"/>
        <v>11</v>
      </c>
      <c r="J25" s="65">
        <f>VLOOKUP($A25,'Return Data'!$B$7:$R$1700,12,0)</f>
        <v>11.5319</v>
      </c>
      <c r="K25" s="66">
        <f t="shared" si="3"/>
        <v>8</v>
      </c>
      <c r="L25" s="65">
        <f>VLOOKUP($A25,'Return Data'!$B$7:$R$1700,13,0)</f>
        <v>10.883699999999999</v>
      </c>
      <c r="M25" s="66">
        <f t="shared" si="4"/>
        <v>10</v>
      </c>
      <c r="N25" s="65">
        <f>VLOOKUP($A25,'Return Data'!$B$7:$R$1700,17,0)</f>
        <v>10.218</v>
      </c>
      <c r="O25" s="66">
        <f t="shared" si="5"/>
        <v>5</v>
      </c>
      <c r="P25" s="65">
        <f>VLOOKUP($A25,'Return Data'!$B$7:$R$1700,14,0)</f>
        <v>8.2022999999999993</v>
      </c>
      <c r="Q25" s="66">
        <f t="shared" si="6"/>
        <v>5</v>
      </c>
      <c r="R25" s="65">
        <f>VLOOKUP($A25,'Return Data'!$B$7:$R$1700,16,0)</f>
        <v>7.8832000000000004</v>
      </c>
      <c r="S25" s="67">
        <f t="shared" si="7"/>
        <v>10</v>
      </c>
    </row>
    <row r="26" spans="1:19" x14ac:dyDescent="0.3">
      <c r="A26" s="82" t="s">
        <v>1519</v>
      </c>
      <c r="B26" s="64">
        <f>VLOOKUP($A26,'Return Data'!$B$7:$R$1700,3,0)</f>
        <v>44032</v>
      </c>
      <c r="C26" s="65">
        <f>VLOOKUP($A26,'Return Data'!$B$7:$R$1700,4,0)</f>
        <v>20.388500000000001</v>
      </c>
      <c r="D26" s="65">
        <f>VLOOKUP($A26,'Return Data'!$B$7:$R$1700,9,0)</f>
        <v>13.7234</v>
      </c>
      <c r="E26" s="66">
        <f t="shared" si="0"/>
        <v>24</v>
      </c>
      <c r="F26" s="65">
        <f>VLOOKUP($A26,'Return Data'!$B$7:$R$1700,10,0)</f>
        <v>15.6343</v>
      </c>
      <c r="G26" s="66">
        <f t="shared" si="1"/>
        <v>18</v>
      </c>
      <c r="H26" s="65">
        <f>VLOOKUP($A26,'Return Data'!$B$7:$R$1700,11,0)</f>
        <v>13.6066</v>
      </c>
      <c r="I26" s="66">
        <f t="shared" si="2"/>
        <v>10</v>
      </c>
      <c r="J26" s="65">
        <f>VLOOKUP($A26,'Return Data'!$B$7:$R$1700,12,0)</f>
        <v>11.448499999999999</v>
      </c>
      <c r="K26" s="66">
        <f t="shared" si="3"/>
        <v>11</v>
      </c>
      <c r="L26" s="65">
        <f>VLOOKUP($A26,'Return Data'!$B$7:$R$1700,13,0)</f>
        <v>11.065300000000001</v>
      </c>
      <c r="M26" s="66">
        <f t="shared" si="4"/>
        <v>7</v>
      </c>
      <c r="N26" s="65">
        <f>VLOOKUP($A26,'Return Data'!$B$7:$R$1700,17,0)</f>
        <v>10.0937</v>
      </c>
      <c r="O26" s="66">
        <f t="shared" si="5"/>
        <v>6</v>
      </c>
      <c r="P26" s="65">
        <f>VLOOKUP($A26,'Return Data'!$B$7:$R$1700,14,0)</f>
        <v>8.3155000000000001</v>
      </c>
      <c r="Q26" s="66">
        <f t="shared" si="6"/>
        <v>4</v>
      </c>
      <c r="R26" s="65">
        <f>VLOOKUP($A26,'Return Data'!$B$7:$R$1700,16,0)</f>
        <v>8.6679999999999993</v>
      </c>
      <c r="S26" s="67">
        <f t="shared" si="7"/>
        <v>3</v>
      </c>
    </row>
    <row r="27" spans="1:19" x14ac:dyDescent="0.3">
      <c r="A27" s="82" t="s">
        <v>1521</v>
      </c>
      <c r="B27" s="64">
        <f>VLOOKUP($A27,'Return Data'!$B$7:$R$1700,3,0)</f>
        <v>44032</v>
      </c>
      <c r="C27" s="65">
        <f>VLOOKUP($A27,'Return Data'!$B$7:$R$1700,4,0)</f>
        <v>11.5107</v>
      </c>
      <c r="D27" s="65">
        <f>VLOOKUP($A27,'Return Data'!$B$7:$R$1700,9,0)</f>
        <v>14.1929</v>
      </c>
      <c r="E27" s="66">
        <f t="shared" si="0"/>
        <v>21</v>
      </c>
      <c r="F27" s="65">
        <f>VLOOKUP($A27,'Return Data'!$B$7:$R$1700,10,0)</f>
        <v>15.3058</v>
      </c>
      <c r="G27" s="66">
        <f t="shared" si="1"/>
        <v>19</v>
      </c>
      <c r="H27" s="65">
        <f>VLOOKUP($A27,'Return Data'!$B$7:$R$1700,11,0)</f>
        <v>11.7563</v>
      </c>
      <c r="I27" s="66">
        <f t="shared" si="2"/>
        <v>20</v>
      </c>
      <c r="J27" s="65">
        <f>VLOOKUP($A27,'Return Data'!$B$7:$R$1700,12,0)</f>
        <v>9.8219999999999992</v>
      </c>
      <c r="K27" s="66">
        <f t="shared" si="3"/>
        <v>19</v>
      </c>
      <c r="L27" s="65">
        <f>VLOOKUP($A27,'Return Data'!$B$7:$R$1700,13,0)</f>
        <v>9.3236000000000008</v>
      </c>
      <c r="M27" s="66">
        <f t="shared" si="4"/>
        <v>19</v>
      </c>
      <c r="N27" s="65"/>
      <c r="O27" s="66"/>
      <c r="P27" s="65"/>
      <c r="Q27" s="66"/>
      <c r="R27" s="65">
        <f>VLOOKUP($A27,'Return Data'!$B$7:$R$1700,16,0)</f>
        <v>10.074400000000001</v>
      </c>
      <c r="S27" s="67">
        <f t="shared" si="7"/>
        <v>1</v>
      </c>
    </row>
    <row r="28" spans="1:19" x14ac:dyDescent="0.3">
      <c r="A28" s="82" t="s">
        <v>1522</v>
      </c>
      <c r="B28" s="64">
        <f>VLOOKUP($A28,'Return Data'!$B$7:$R$1700,3,0)</f>
        <v>44032</v>
      </c>
      <c r="C28" s="65">
        <f>VLOOKUP($A28,'Return Data'!$B$7:$R$1700,4,0)</f>
        <v>12.1388</v>
      </c>
      <c r="D28" s="65">
        <f>VLOOKUP($A28,'Return Data'!$B$7:$R$1700,9,0)</f>
        <v>15.886100000000001</v>
      </c>
      <c r="E28" s="66">
        <f t="shared" si="0"/>
        <v>18</v>
      </c>
      <c r="F28" s="65">
        <f>VLOOKUP($A28,'Return Data'!$B$7:$R$1700,10,0)</f>
        <v>13.8407</v>
      </c>
      <c r="G28" s="66">
        <f t="shared" si="1"/>
        <v>22</v>
      </c>
      <c r="H28" s="65">
        <f>VLOOKUP($A28,'Return Data'!$B$7:$R$1700,11,0)</f>
        <v>11.994</v>
      </c>
      <c r="I28" s="66">
        <f t="shared" si="2"/>
        <v>18</v>
      </c>
      <c r="J28" s="65">
        <f>VLOOKUP($A28,'Return Data'!$B$7:$R$1700,12,0)</f>
        <v>10.154400000000001</v>
      </c>
      <c r="K28" s="66">
        <f t="shared" si="3"/>
        <v>18</v>
      </c>
      <c r="L28" s="65">
        <f>VLOOKUP($A28,'Return Data'!$B$7:$R$1700,13,0)</f>
        <v>9.6229999999999993</v>
      </c>
      <c r="M28" s="66">
        <f t="shared" si="4"/>
        <v>18</v>
      </c>
      <c r="N28" s="65">
        <f>VLOOKUP($A28,'Return Data'!$B$7:$R$1700,17,0)</f>
        <v>9.468</v>
      </c>
      <c r="O28" s="66">
        <f t="shared" ref="O28:O35" si="8">RANK(N28,N$8:N$35,0)</f>
        <v>12</v>
      </c>
      <c r="P28" s="65"/>
      <c r="Q28" s="66"/>
      <c r="R28" s="65">
        <f>VLOOKUP($A28,'Return Data'!$B$7:$R$1700,16,0)</f>
        <v>8.6052</v>
      </c>
      <c r="S28" s="67">
        <f t="shared" si="7"/>
        <v>4</v>
      </c>
    </row>
    <row r="29" spans="1:19" x14ac:dyDescent="0.3">
      <c r="A29" s="82" t="s">
        <v>1524</v>
      </c>
      <c r="B29" s="64">
        <f>VLOOKUP($A29,'Return Data'!$B$7:$R$1700,3,0)</f>
        <v>44032</v>
      </c>
      <c r="C29" s="65">
        <f>VLOOKUP($A29,'Return Data'!$B$7:$R$1700,4,0)</f>
        <v>39.440100000000001</v>
      </c>
      <c r="D29" s="65">
        <f>VLOOKUP($A29,'Return Data'!$B$7:$R$1700,9,0)</f>
        <v>18.281099999999999</v>
      </c>
      <c r="E29" s="66">
        <f t="shared" si="0"/>
        <v>15</v>
      </c>
      <c r="F29" s="65">
        <f>VLOOKUP($A29,'Return Data'!$B$7:$R$1700,10,0)</f>
        <v>15.0177</v>
      </c>
      <c r="G29" s="66">
        <f t="shared" si="1"/>
        <v>21</v>
      </c>
      <c r="H29" s="65">
        <f>VLOOKUP($A29,'Return Data'!$B$7:$R$1700,11,0)</f>
        <v>11.9641</v>
      </c>
      <c r="I29" s="66">
        <f t="shared" si="2"/>
        <v>19</v>
      </c>
      <c r="J29" s="65">
        <f>VLOOKUP($A29,'Return Data'!$B$7:$R$1700,12,0)</f>
        <v>10.4899</v>
      </c>
      <c r="K29" s="66">
        <f t="shared" si="3"/>
        <v>16</v>
      </c>
      <c r="L29" s="65">
        <f>VLOOKUP($A29,'Return Data'!$B$7:$R$1700,13,0)</f>
        <v>10.367100000000001</v>
      </c>
      <c r="M29" s="66">
        <f t="shared" si="4"/>
        <v>15</v>
      </c>
      <c r="N29" s="65">
        <f>VLOOKUP($A29,'Return Data'!$B$7:$R$1700,17,0)</f>
        <v>9.5388999999999999</v>
      </c>
      <c r="O29" s="66">
        <f t="shared" si="8"/>
        <v>11</v>
      </c>
      <c r="P29" s="65">
        <f>VLOOKUP($A29,'Return Data'!$B$7:$R$1700,14,0)</f>
        <v>7.5899000000000001</v>
      </c>
      <c r="Q29" s="66">
        <f t="shared" ref="Q29:Q35" si="9">RANK(P29,P$8:P$35,0)</f>
        <v>12</v>
      </c>
      <c r="R29" s="65">
        <f>VLOOKUP($A29,'Return Data'!$B$7:$R$1700,16,0)</f>
        <v>8.1085999999999991</v>
      </c>
      <c r="S29" s="67">
        <f t="shared" si="7"/>
        <v>8</v>
      </c>
    </row>
    <row r="30" spans="1:19" x14ac:dyDescent="0.3">
      <c r="A30" s="82" t="s">
        <v>1526</v>
      </c>
      <c r="B30" s="64">
        <f>VLOOKUP($A30,'Return Data'!$B$7:$R$1700,3,0)</f>
        <v>44032</v>
      </c>
      <c r="C30" s="65">
        <f>VLOOKUP($A30,'Return Data'!$B$7:$R$1700,4,0)</f>
        <v>34.630000000000003</v>
      </c>
      <c r="D30" s="65">
        <f>VLOOKUP($A30,'Return Data'!$B$7:$R$1700,9,0)</f>
        <v>13.887700000000001</v>
      </c>
      <c r="E30" s="66">
        <f t="shared" si="0"/>
        <v>22</v>
      </c>
      <c r="F30" s="65">
        <f>VLOOKUP($A30,'Return Data'!$B$7:$R$1700,10,0)</f>
        <v>15.171099999999999</v>
      </c>
      <c r="G30" s="66">
        <f t="shared" si="1"/>
        <v>20</v>
      </c>
      <c r="H30" s="65">
        <f>VLOOKUP($A30,'Return Data'!$B$7:$R$1700,11,0)</f>
        <v>11.688700000000001</v>
      </c>
      <c r="I30" s="66">
        <f t="shared" si="2"/>
        <v>21</v>
      </c>
      <c r="J30" s="65">
        <f>VLOOKUP($A30,'Return Data'!$B$7:$R$1700,12,0)</f>
        <v>7.9851000000000001</v>
      </c>
      <c r="K30" s="66">
        <f t="shared" si="3"/>
        <v>21</v>
      </c>
      <c r="L30" s="65">
        <f>VLOOKUP($A30,'Return Data'!$B$7:$R$1700,13,0)</f>
        <v>13.696099999999999</v>
      </c>
      <c r="M30" s="66">
        <f t="shared" si="4"/>
        <v>1</v>
      </c>
      <c r="N30" s="65">
        <f>VLOOKUP($A30,'Return Data'!$B$7:$R$1700,17,0)</f>
        <v>3.8864000000000001</v>
      </c>
      <c r="O30" s="66">
        <f t="shared" si="8"/>
        <v>20</v>
      </c>
      <c r="P30" s="65">
        <f>VLOOKUP($A30,'Return Data'!$B$7:$R$1700,14,0)</f>
        <v>4.1178999999999997</v>
      </c>
      <c r="Q30" s="66">
        <f t="shared" si="9"/>
        <v>19</v>
      </c>
      <c r="R30" s="65">
        <f>VLOOKUP($A30,'Return Data'!$B$7:$R$1700,16,0)</f>
        <v>7.3601000000000001</v>
      </c>
      <c r="S30" s="67">
        <f t="shared" si="7"/>
        <v>18</v>
      </c>
    </row>
    <row r="31" spans="1:19" x14ac:dyDescent="0.3">
      <c r="A31" s="82" t="s">
        <v>1528</v>
      </c>
      <c r="B31" s="64">
        <f>VLOOKUP($A31,'Return Data'!$B$7:$R$1700,3,0)</f>
        <v>44032</v>
      </c>
      <c r="C31" s="65">
        <f>VLOOKUP($A31,'Return Data'!$B$7:$R$1700,4,0)</f>
        <v>33.693300000000001</v>
      </c>
      <c r="D31" s="65">
        <f>VLOOKUP($A31,'Return Data'!$B$7:$R$1700,9,0)</f>
        <v>96.860799999999998</v>
      </c>
      <c r="E31" s="66">
        <f t="shared" si="0"/>
        <v>2</v>
      </c>
      <c r="F31" s="65">
        <f>VLOOKUP($A31,'Return Data'!$B$7:$R$1700,10,0)</f>
        <v>19.188600000000001</v>
      </c>
      <c r="G31" s="66">
        <f t="shared" si="1"/>
        <v>6</v>
      </c>
      <c r="H31" s="65">
        <f>VLOOKUP($A31,'Return Data'!$B$7:$R$1700,11,0)</f>
        <v>14.862500000000001</v>
      </c>
      <c r="I31" s="66">
        <f t="shared" si="2"/>
        <v>2</v>
      </c>
      <c r="J31" s="65">
        <f>VLOOKUP($A31,'Return Data'!$B$7:$R$1700,12,0)</f>
        <v>12.009</v>
      </c>
      <c r="K31" s="66">
        <f t="shared" si="3"/>
        <v>4</v>
      </c>
      <c r="L31" s="65">
        <f>VLOOKUP($A31,'Return Data'!$B$7:$R$1700,13,0)</f>
        <v>10.7408</v>
      </c>
      <c r="M31" s="66">
        <f t="shared" si="4"/>
        <v>12</v>
      </c>
      <c r="N31" s="65">
        <f>VLOOKUP($A31,'Return Data'!$B$7:$R$1700,17,0)</f>
        <v>4.6223999999999998</v>
      </c>
      <c r="O31" s="66">
        <f t="shared" si="8"/>
        <v>19</v>
      </c>
      <c r="P31" s="65">
        <f>VLOOKUP($A31,'Return Data'!$B$7:$R$1700,14,0)</f>
        <v>4.4908999999999999</v>
      </c>
      <c r="Q31" s="66">
        <f t="shared" si="9"/>
        <v>18</v>
      </c>
      <c r="R31" s="65">
        <f>VLOOKUP($A31,'Return Data'!$B$7:$R$1700,16,0)</f>
        <v>7.3082000000000003</v>
      </c>
      <c r="S31" s="67">
        <f t="shared" si="7"/>
        <v>19</v>
      </c>
    </row>
    <row r="32" spans="1:19" x14ac:dyDescent="0.3">
      <c r="A32" s="82" t="s">
        <v>1531</v>
      </c>
      <c r="B32" s="64">
        <f>VLOOKUP($A32,'Return Data'!$B$7:$R$1700,3,0)</f>
        <v>44032</v>
      </c>
      <c r="C32" s="65">
        <f>VLOOKUP($A32,'Return Data'!$B$7:$R$1700,4,0)</f>
        <v>24.4971</v>
      </c>
      <c r="D32" s="65">
        <f>VLOOKUP($A32,'Return Data'!$B$7:$R$1700,9,0)</f>
        <v>18.264399999999998</v>
      </c>
      <c r="E32" s="66">
        <f t="shared" si="0"/>
        <v>17</v>
      </c>
      <c r="F32" s="65">
        <f>VLOOKUP($A32,'Return Data'!$B$7:$R$1700,10,0)</f>
        <v>17.200099999999999</v>
      </c>
      <c r="G32" s="66">
        <f t="shared" si="1"/>
        <v>14</v>
      </c>
      <c r="H32" s="65">
        <f>VLOOKUP($A32,'Return Data'!$B$7:$R$1700,11,0)</f>
        <v>13.436400000000001</v>
      </c>
      <c r="I32" s="66">
        <f t="shared" si="2"/>
        <v>13</v>
      </c>
      <c r="J32" s="65">
        <f>VLOOKUP($A32,'Return Data'!$B$7:$R$1700,12,0)</f>
        <v>11.485200000000001</v>
      </c>
      <c r="K32" s="66">
        <f t="shared" si="3"/>
        <v>10</v>
      </c>
      <c r="L32" s="65">
        <f>VLOOKUP($A32,'Return Data'!$B$7:$R$1700,13,0)</f>
        <v>10.960900000000001</v>
      </c>
      <c r="M32" s="66">
        <f t="shared" si="4"/>
        <v>9</v>
      </c>
      <c r="N32" s="65">
        <f>VLOOKUP($A32,'Return Data'!$B$7:$R$1700,17,0)</f>
        <v>10.0632</v>
      </c>
      <c r="O32" s="66">
        <f t="shared" si="8"/>
        <v>7</v>
      </c>
      <c r="P32" s="65">
        <f>VLOOKUP($A32,'Return Data'!$B$7:$R$1700,14,0)</f>
        <v>8.1173000000000002</v>
      </c>
      <c r="Q32" s="66">
        <f t="shared" si="9"/>
        <v>7</v>
      </c>
      <c r="R32" s="65">
        <f>VLOOKUP($A32,'Return Data'!$B$7:$R$1700,16,0)</f>
        <v>7.1382000000000003</v>
      </c>
      <c r="S32" s="67">
        <f t="shared" si="7"/>
        <v>21</v>
      </c>
    </row>
    <row r="33" spans="1:19" x14ac:dyDescent="0.3">
      <c r="A33" s="82" t="s">
        <v>1532</v>
      </c>
      <c r="B33" s="64">
        <f>VLOOKUP($A33,'Return Data'!$B$7:$R$1700,3,0)</f>
        <v>44032</v>
      </c>
      <c r="C33" s="65">
        <f>VLOOKUP($A33,'Return Data'!$B$7:$R$1700,4,0)</f>
        <v>31.6387</v>
      </c>
      <c r="D33" s="65">
        <f>VLOOKUP($A33,'Return Data'!$B$7:$R$1700,9,0)</f>
        <v>19.832699999999999</v>
      </c>
      <c r="E33" s="66">
        <f t="shared" si="0"/>
        <v>10</v>
      </c>
      <c r="F33" s="65">
        <f>VLOOKUP($A33,'Return Data'!$B$7:$R$1700,10,0)</f>
        <v>17.682500000000001</v>
      </c>
      <c r="G33" s="66">
        <f t="shared" si="1"/>
        <v>11</v>
      </c>
      <c r="H33" s="65">
        <f>VLOOKUP($A33,'Return Data'!$B$7:$R$1700,11,0)</f>
        <v>13.4939</v>
      </c>
      <c r="I33" s="66">
        <f t="shared" si="2"/>
        <v>12</v>
      </c>
      <c r="J33" s="65">
        <f>VLOOKUP($A33,'Return Data'!$B$7:$R$1700,12,0)</f>
        <v>11.2768</v>
      </c>
      <c r="K33" s="66">
        <f t="shared" si="3"/>
        <v>13</v>
      </c>
      <c r="L33" s="65">
        <f>VLOOKUP($A33,'Return Data'!$B$7:$R$1700,13,0)</f>
        <v>4.8371000000000004</v>
      </c>
      <c r="M33" s="66">
        <f t="shared" si="4"/>
        <v>23</v>
      </c>
      <c r="N33" s="65">
        <f>VLOOKUP($A33,'Return Data'!$B$7:$R$1700,17,0)</f>
        <v>2.4885000000000002</v>
      </c>
      <c r="O33" s="66">
        <f t="shared" si="8"/>
        <v>24</v>
      </c>
      <c r="P33" s="65">
        <f>VLOOKUP($A33,'Return Data'!$B$7:$R$1700,14,0)</f>
        <v>3.2237</v>
      </c>
      <c r="Q33" s="66">
        <f t="shared" si="9"/>
        <v>23</v>
      </c>
      <c r="R33" s="65">
        <f>VLOOKUP($A33,'Return Data'!$B$7:$R$1700,16,0)</f>
        <v>6.6509</v>
      </c>
      <c r="S33" s="67">
        <f t="shared" si="7"/>
        <v>22</v>
      </c>
    </row>
    <row r="34" spans="1:19" x14ac:dyDescent="0.3">
      <c r="A34" s="82" t="s">
        <v>1534</v>
      </c>
      <c r="B34" s="64">
        <f>VLOOKUP($A34,'Return Data'!$B$7:$R$1700,3,0)</f>
        <v>44032</v>
      </c>
      <c r="C34" s="65">
        <f>VLOOKUP($A34,'Return Data'!$B$7:$R$1700,4,0)</f>
        <v>37.183399999999999</v>
      </c>
      <c r="D34" s="65">
        <f>VLOOKUP($A34,'Return Data'!$B$7:$R$1700,9,0)</f>
        <v>21.165099999999999</v>
      </c>
      <c r="E34" s="66">
        <f t="shared" si="0"/>
        <v>8</v>
      </c>
      <c r="F34" s="65">
        <f>VLOOKUP($A34,'Return Data'!$B$7:$R$1700,10,0)</f>
        <v>18.6724</v>
      </c>
      <c r="G34" s="66">
        <f t="shared" si="1"/>
        <v>8</v>
      </c>
      <c r="H34" s="65">
        <f>VLOOKUP($A34,'Return Data'!$B$7:$R$1700,11,0)</f>
        <v>14.091799999999999</v>
      </c>
      <c r="I34" s="66">
        <f t="shared" si="2"/>
        <v>5</v>
      </c>
      <c r="J34" s="65">
        <f>VLOOKUP($A34,'Return Data'!$B$7:$R$1700,12,0)</f>
        <v>11.789099999999999</v>
      </c>
      <c r="K34" s="66">
        <f t="shared" si="3"/>
        <v>6</v>
      </c>
      <c r="L34" s="65">
        <f>VLOOKUP($A34,'Return Data'!$B$7:$R$1700,13,0)</f>
        <v>10.6936</v>
      </c>
      <c r="M34" s="66">
        <f t="shared" si="4"/>
        <v>13</v>
      </c>
      <c r="N34" s="65">
        <f>VLOOKUP($A34,'Return Data'!$B$7:$R$1700,17,0)</f>
        <v>6.7512999999999996</v>
      </c>
      <c r="O34" s="66">
        <f t="shared" si="8"/>
        <v>16</v>
      </c>
      <c r="P34" s="65">
        <f>VLOOKUP($A34,'Return Data'!$B$7:$R$1700,14,0)</f>
        <v>5.8724999999999996</v>
      </c>
      <c r="Q34" s="66">
        <f t="shared" si="9"/>
        <v>16</v>
      </c>
      <c r="R34" s="65">
        <f>VLOOKUP($A34,'Return Data'!$B$7:$R$1700,16,0)</f>
        <v>7.5854999999999997</v>
      </c>
      <c r="S34" s="67">
        <f t="shared" si="7"/>
        <v>14</v>
      </c>
    </row>
    <row r="35" spans="1:19" x14ac:dyDescent="0.3">
      <c r="A35" s="82" t="s">
        <v>1537</v>
      </c>
      <c r="B35" s="64">
        <f>VLOOKUP($A35,'Return Data'!$B$7:$R$1700,3,0)</f>
        <v>44032</v>
      </c>
      <c r="C35" s="65">
        <f>VLOOKUP($A35,'Return Data'!$B$7:$R$1700,4,0)</f>
        <v>22.839200000000002</v>
      </c>
      <c r="D35" s="65">
        <f>VLOOKUP($A35,'Return Data'!$B$7:$R$1700,9,0)</f>
        <v>19.644300000000001</v>
      </c>
      <c r="E35" s="66">
        <f t="shared" si="0"/>
        <v>11</v>
      </c>
      <c r="F35" s="65">
        <f>VLOOKUP($A35,'Return Data'!$B$7:$R$1700,10,0)</f>
        <v>18.890999999999998</v>
      </c>
      <c r="G35" s="66">
        <f t="shared" si="1"/>
        <v>7</v>
      </c>
      <c r="H35" s="65">
        <f>VLOOKUP($A35,'Return Data'!$B$7:$R$1700,11,0)</f>
        <v>14.5983</v>
      </c>
      <c r="I35" s="66">
        <f t="shared" si="2"/>
        <v>3</v>
      </c>
      <c r="J35" s="65">
        <f>VLOOKUP($A35,'Return Data'!$B$7:$R$1700,12,0)</f>
        <v>12.271800000000001</v>
      </c>
      <c r="K35" s="66">
        <f t="shared" si="3"/>
        <v>3</v>
      </c>
      <c r="L35" s="65">
        <f>VLOOKUP($A35,'Return Data'!$B$7:$R$1700,13,0)</f>
        <v>11.659700000000001</v>
      </c>
      <c r="M35" s="66">
        <f t="shared" si="4"/>
        <v>3</v>
      </c>
      <c r="N35" s="65">
        <f>VLOOKUP($A35,'Return Data'!$B$7:$R$1700,17,0)</f>
        <v>3.2831000000000001</v>
      </c>
      <c r="O35" s="66">
        <f t="shared" si="8"/>
        <v>22</v>
      </c>
      <c r="P35" s="65">
        <f>VLOOKUP($A35,'Return Data'!$B$7:$R$1700,14,0)</f>
        <v>3.7431000000000001</v>
      </c>
      <c r="Q35" s="66">
        <f t="shared" si="9"/>
        <v>20</v>
      </c>
      <c r="R35" s="65">
        <f>VLOOKUP($A35,'Return Data'!$B$7:$R$1700,16,0)</f>
        <v>6.6401000000000003</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23.842982142857153</v>
      </c>
      <c r="E37" s="88"/>
      <c r="F37" s="89">
        <f>AVERAGE(F8:F35)</f>
        <v>13.448596428571431</v>
      </c>
      <c r="G37" s="88"/>
      <c r="H37" s="89">
        <f>AVERAGE(H8:H35)</f>
        <v>10.848196428571429</v>
      </c>
      <c r="I37" s="88"/>
      <c r="J37" s="89">
        <f>AVERAGE(J8:J35)</f>
        <v>8.8343000000000007</v>
      </c>
      <c r="K37" s="88"/>
      <c r="L37" s="89">
        <f>AVERAGE(L8:L35)</f>
        <v>8.0851321428571428</v>
      </c>
      <c r="M37" s="88"/>
      <c r="N37" s="89">
        <f>AVERAGE(N8:N35)</f>
        <v>6.6385925925925919</v>
      </c>
      <c r="O37" s="88"/>
      <c r="P37" s="89">
        <f>AVERAGE(P8:P35)</f>
        <v>5.8260653846153856</v>
      </c>
      <c r="Q37" s="88"/>
      <c r="R37" s="89">
        <f>AVERAGE(R8:R35)</f>
        <v>7.2540749999999994</v>
      </c>
      <c r="S37" s="90"/>
    </row>
    <row r="38" spans="1:19" x14ac:dyDescent="0.3">
      <c r="A38" s="87" t="s">
        <v>28</v>
      </c>
      <c r="B38" s="88"/>
      <c r="C38" s="88"/>
      <c r="D38" s="89">
        <f>MIN(D8:D35)</f>
        <v>-5.6360999999999999</v>
      </c>
      <c r="E38" s="88"/>
      <c r="F38" s="89">
        <f>MIN(F8:F35)</f>
        <v>-26.361999999999998</v>
      </c>
      <c r="G38" s="88"/>
      <c r="H38" s="89">
        <f>MIN(H8:H35)</f>
        <v>-7.3185000000000002</v>
      </c>
      <c r="I38" s="88"/>
      <c r="J38" s="89">
        <f>MIN(J8:J35)</f>
        <v>-9.5774000000000008</v>
      </c>
      <c r="K38" s="88"/>
      <c r="L38" s="89">
        <f>MIN(L8:L35)</f>
        <v>-8.2948000000000004</v>
      </c>
      <c r="M38" s="88"/>
      <c r="N38" s="89">
        <f>MIN(N8:N35)</f>
        <v>-7.0054999999999996</v>
      </c>
      <c r="O38" s="88"/>
      <c r="P38" s="89">
        <f>MIN(P8:P35)</f>
        <v>-3.2164999999999999</v>
      </c>
      <c r="Q38" s="88"/>
      <c r="R38" s="89">
        <f>MIN(R8:R35)</f>
        <v>0</v>
      </c>
      <c r="S38" s="90"/>
    </row>
    <row r="39" spans="1:19" ht="15" thickBot="1" x14ac:dyDescent="0.35">
      <c r="A39" s="91" t="s">
        <v>29</v>
      </c>
      <c r="B39" s="92"/>
      <c r="C39" s="92"/>
      <c r="D39" s="93">
        <f>MAX(D8:D35)</f>
        <v>114.05110000000001</v>
      </c>
      <c r="E39" s="92"/>
      <c r="F39" s="93">
        <f>MAX(F8:F35)</f>
        <v>21.547699999999999</v>
      </c>
      <c r="G39" s="92"/>
      <c r="H39" s="93">
        <f>MAX(H8:H35)</f>
        <v>16.0243</v>
      </c>
      <c r="I39" s="92"/>
      <c r="J39" s="93">
        <f>MAX(J8:J35)</f>
        <v>12.5703</v>
      </c>
      <c r="K39" s="92"/>
      <c r="L39" s="93">
        <f>MAX(L8:L35)</f>
        <v>13.696099999999999</v>
      </c>
      <c r="M39" s="92"/>
      <c r="N39" s="93">
        <f>MAX(N8:N35)</f>
        <v>10.571099999999999</v>
      </c>
      <c r="O39" s="92"/>
      <c r="P39" s="93">
        <f>MAX(P8:P35)</f>
        <v>8.8854000000000006</v>
      </c>
      <c r="Q39" s="92"/>
      <c r="R39" s="93">
        <f>MAX(R8:R35)</f>
        <v>10.074400000000001</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44032</v>
      </c>
      <c r="C8" s="65">
        <f>VLOOKUP($A8,'Return Data'!$B$7:$R$1700,4,0)</f>
        <v>23.695399999999999</v>
      </c>
      <c r="D8" s="65">
        <f>VLOOKUP($A8,'Return Data'!$B$7:$R$1700,9,0)</f>
        <v>70.999799999999993</v>
      </c>
      <c r="E8" s="66">
        <f t="shared" ref="E8:E43" si="0">RANK(D8,D$8:D$43,0)</f>
        <v>1</v>
      </c>
      <c r="F8" s="65">
        <f>VLOOKUP($A8,'Return Data'!$B$7:$R$1700,10,0)</f>
        <v>13.8283</v>
      </c>
      <c r="G8" s="66">
        <f t="shared" ref="G8:G43" si="1">RANK(F8,F$8:F$43,0)</f>
        <v>24</v>
      </c>
      <c r="H8" s="65">
        <f>VLOOKUP($A8,'Return Data'!$B$7:$R$1700,11,0)</f>
        <v>7.6521999999999997</v>
      </c>
      <c r="I8" s="66">
        <f t="shared" ref="I8:I20" si="2">RANK(H8,H$8:H$43,0)</f>
        <v>27</v>
      </c>
      <c r="J8" s="65">
        <f>VLOOKUP($A8,'Return Data'!$B$7:$R$1700,12,0)</f>
        <v>-3.1335999999999999</v>
      </c>
      <c r="K8" s="66">
        <f>RANK(J8,J$8:J$43,0)</f>
        <v>29</v>
      </c>
      <c r="L8" s="65">
        <f>VLOOKUP($A8,'Return Data'!$B$7:$R$1700,13,0)</f>
        <v>-2.5055999999999998</v>
      </c>
      <c r="M8" s="66">
        <f>RANK(L8,L$8:L$43,0)</f>
        <v>29</v>
      </c>
      <c r="N8" s="65">
        <f>VLOOKUP($A8,'Return Data'!$B$7:$R$1700,17,0)</f>
        <v>1.3360000000000001</v>
      </c>
      <c r="O8" s="66">
        <f>RANK(N8,N$8:N$43,0)</f>
        <v>28</v>
      </c>
      <c r="P8" s="65">
        <f>VLOOKUP($A8,'Return Data'!$B$7:$R$1700,14,0)</f>
        <v>2.8401999999999998</v>
      </c>
      <c r="Q8" s="66">
        <f>RANK(P8,P$8:P$43,0)</f>
        <v>27</v>
      </c>
      <c r="R8" s="65">
        <f>VLOOKUP($A8,'Return Data'!$B$7:$R$1700,16,0)</f>
        <v>7.7788000000000004</v>
      </c>
      <c r="S8" s="67">
        <f t="shared" ref="S8:S43" si="3">RANK(R8,R$8:R$43,0)</f>
        <v>28</v>
      </c>
    </row>
    <row r="9" spans="1:19" x14ac:dyDescent="0.3">
      <c r="A9" s="82" t="s">
        <v>1109</v>
      </c>
      <c r="B9" s="64">
        <f>VLOOKUP($A9,'Return Data'!$B$7:$R$1700,3,0)</f>
        <v>44032</v>
      </c>
      <c r="C9" s="65">
        <f>VLOOKUP($A9,'Return Data'!$B$7:$R$1700,4,0)</f>
        <v>1.3931</v>
      </c>
      <c r="D9" s="65">
        <f>VLOOKUP($A9,'Return Data'!$B$7:$R$1700,9,0)</f>
        <v>0</v>
      </c>
      <c r="E9" s="66">
        <f t="shared" si="0"/>
        <v>33</v>
      </c>
      <c r="F9" s="65">
        <f>VLOOKUP($A9,'Return Data'!$B$7:$R$1700,10,0)</f>
        <v>0</v>
      </c>
      <c r="G9" s="66">
        <f t="shared" si="1"/>
        <v>32</v>
      </c>
      <c r="H9" s="65">
        <f>VLOOKUP($A9,'Return Data'!$B$7:$R$1700,11,0)</f>
        <v>-50.164400000000001</v>
      </c>
      <c r="I9" s="66">
        <f t="shared" si="2"/>
        <v>32</v>
      </c>
      <c r="J9" s="65"/>
      <c r="K9" s="66"/>
      <c r="L9" s="65"/>
      <c r="M9" s="66"/>
      <c r="N9" s="65"/>
      <c r="O9" s="66"/>
      <c r="P9" s="65"/>
      <c r="Q9" s="66"/>
      <c r="R9" s="65">
        <f>VLOOKUP($A9,'Return Data'!$B$7:$R$1700,16,0)</f>
        <v>-36.709600000000002</v>
      </c>
      <c r="S9" s="67">
        <f t="shared" si="3"/>
        <v>35</v>
      </c>
    </row>
    <row r="10" spans="1:19" x14ac:dyDescent="0.3">
      <c r="A10" s="82" t="s">
        <v>1111</v>
      </c>
      <c r="B10" s="64">
        <f>VLOOKUP($A10,'Return Data'!$B$7:$R$1700,3,0)</f>
        <v>44032</v>
      </c>
      <c r="C10" s="65">
        <f>VLOOKUP($A10,'Return Data'!$B$7:$R$1700,4,0)</f>
        <v>21.4467</v>
      </c>
      <c r="D10" s="65">
        <f>VLOOKUP($A10,'Return Data'!$B$7:$R$1700,9,0)</f>
        <v>22.1892</v>
      </c>
      <c r="E10" s="66">
        <f t="shared" si="0"/>
        <v>12</v>
      </c>
      <c r="F10" s="65">
        <f>VLOOKUP($A10,'Return Data'!$B$7:$R$1700,10,0)</f>
        <v>12.8688</v>
      </c>
      <c r="G10" s="66">
        <f t="shared" si="1"/>
        <v>26</v>
      </c>
      <c r="H10" s="65">
        <f>VLOOKUP($A10,'Return Data'!$B$7:$R$1700,11,0)</f>
        <v>12.344799999999999</v>
      </c>
      <c r="I10" s="66">
        <f t="shared" si="2"/>
        <v>20</v>
      </c>
      <c r="J10" s="65">
        <f>VLOOKUP($A10,'Return Data'!$B$7:$R$1700,12,0)</f>
        <v>11.513299999999999</v>
      </c>
      <c r="K10" s="66">
        <f t="shared" ref="K10:K20" si="4">RANK(J10,J$8:J$43,0)</f>
        <v>19</v>
      </c>
      <c r="L10" s="65">
        <f>VLOOKUP($A10,'Return Data'!$B$7:$R$1700,13,0)</f>
        <v>10.759499999999999</v>
      </c>
      <c r="M10" s="66">
        <f t="shared" ref="M10:M20" si="5">RANK(L10,L$8:L$43,0)</f>
        <v>14</v>
      </c>
      <c r="N10" s="65">
        <f>VLOOKUP($A10,'Return Data'!$B$7:$R$1700,17,0)</f>
        <v>9.266</v>
      </c>
      <c r="O10" s="66">
        <f t="shared" ref="O10:O20" si="6">RANK(N10,N$8:N$43,0)</f>
        <v>18</v>
      </c>
      <c r="P10" s="65">
        <f>VLOOKUP($A10,'Return Data'!$B$7:$R$1700,14,0)</f>
        <v>8.2227999999999994</v>
      </c>
      <c r="Q10" s="66">
        <f t="shared" ref="Q10:Q20" si="7">RANK(P10,P$8:P$43,0)</f>
        <v>12</v>
      </c>
      <c r="R10" s="65">
        <f>VLOOKUP($A10,'Return Data'!$B$7:$R$1700,16,0)</f>
        <v>9.4497</v>
      </c>
      <c r="S10" s="67">
        <f t="shared" si="3"/>
        <v>6</v>
      </c>
    </row>
    <row r="11" spans="1:19" x14ac:dyDescent="0.3">
      <c r="A11" s="82" t="s">
        <v>1114</v>
      </c>
      <c r="B11" s="64">
        <f>VLOOKUP($A11,'Return Data'!$B$7:$R$1700,3,0)</f>
        <v>44032</v>
      </c>
      <c r="C11" s="65">
        <f>VLOOKUP($A11,'Return Data'!$B$7:$R$1700,4,0)</f>
        <v>15.3935</v>
      </c>
      <c r="D11" s="65">
        <f>VLOOKUP($A11,'Return Data'!$B$7:$R$1700,9,0)</f>
        <v>14.424300000000001</v>
      </c>
      <c r="E11" s="66">
        <f t="shared" si="0"/>
        <v>29</v>
      </c>
      <c r="F11" s="65">
        <f>VLOOKUP($A11,'Return Data'!$B$7:$R$1700,10,0)</f>
        <v>13.9337</v>
      </c>
      <c r="G11" s="66">
        <f t="shared" si="1"/>
        <v>23</v>
      </c>
      <c r="H11" s="65">
        <f>VLOOKUP($A11,'Return Data'!$B$7:$R$1700,11,0)</f>
        <v>11.479200000000001</v>
      </c>
      <c r="I11" s="66">
        <f t="shared" si="2"/>
        <v>21</v>
      </c>
      <c r="J11" s="65">
        <f>VLOOKUP($A11,'Return Data'!$B$7:$R$1700,12,0)</f>
        <v>9.6334999999999997</v>
      </c>
      <c r="K11" s="66">
        <f t="shared" si="4"/>
        <v>22</v>
      </c>
      <c r="L11" s="65">
        <f>VLOOKUP($A11,'Return Data'!$B$7:$R$1700,13,0)</f>
        <v>8.0449999999999999</v>
      </c>
      <c r="M11" s="66">
        <f t="shared" si="5"/>
        <v>24</v>
      </c>
      <c r="N11" s="65">
        <f>VLOOKUP($A11,'Return Data'!$B$7:$R$1700,17,0)</f>
        <v>3.3849</v>
      </c>
      <c r="O11" s="66">
        <f t="shared" si="6"/>
        <v>25</v>
      </c>
      <c r="P11" s="65">
        <f>VLOOKUP($A11,'Return Data'!$B$7:$R$1700,14,0)</f>
        <v>3.6309999999999998</v>
      </c>
      <c r="Q11" s="66">
        <f t="shared" si="7"/>
        <v>25</v>
      </c>
      <c r="R11" s="65">
        <f>VLOOKUP($A11,'Return Data'!$B$7:$R$1700,16,0)</f>
        <v>6.9833999999999996</v>
      </c>
      <c r="S11" s="67">
        <f t="shared" si="3"/>
        <v>29</v>
      </c>
    </row>
    <row r="12" spans="1:19" x14ac:dyDescent="0.3">
      <c r="A12" s="82" t="s">
        <v>1115</v>
      </c>
      <c r="B12" s="64">
        <f>VLOOKUP($A12,'Return Data'!$B$7:$R$1700,3,0)</f>
        <v>44032</v>
      </c>
      <c r="C12" s="65">
        <f>VLOOKUP($A12,'Return Data'!$B$7:$R$1700,4,0)</f>
        <v>64.744699999999995</v>
      </c>
      <c r="D12" s="65">
        <f>VLOOKUP($A12,'Return Data'!$B$7:$R$1700,9,0)</f>
        <v>15.4244</v>
      </c>
      <c r="E12" s="66">
        <f t="shared" si="0"/>
        <v>28</v>
      </c>
      <c r="F12" s="65">
        <f>VLOOKUP($A12,'Return Data'!$B$7:$R$1700,10,0)</f>
        <v>19.3568</v>
      </c>
      <c r="G12" s="66">
        <f t="shared" si="1"/>
        <v>13</v>
      </c>
      <c r="H12" s="65">
        <f>VLOOKUP($A12,'Return Data'!$B$7:$R$1700,11,0)</f>
        <v>14.5039</v>
      </c>
      <c r="I12" s="66">
        <f t="shared" si="2"/>
        <v>17</v>
      </c>
      <c r="J12" s="65">
        <f>VLOOKUP($A12,'Return Data'!$B$7:$R$1700,12,0)</f>
        <v>11.998100000000001</v>
      </c>
      <c r="K12" s="66">
        <f t="shared" si="4"/>
        <v>15</v>
      </c>
      <c r="L12" s="65">
        <f>VLOOKUP($A12,'Return Data'!$B$7:$R$1700,13,0)</f>
        <v>9.9451999999999998</v>
      </c>
      <c r="M12" s="66">
        <f t="shared" si="5"/>
        <v>17</v>
      </c>
      <c r="N12" s="65">
        <f>VLOOKUP($A12,'Return Data'!$B$7:$R$1700,17,0)</f>
        <v>6.1978999999999997</v>
      </c>
      <c r="O12" s="66">
        <f t="shared" si="6"/>
        <v>22</v>
      </c>
      <c r="P12" s="65">
        <f>VLOOKUP($A12,'Return Data'!$B$7:$R$1700,14,0)</f>
        <v>5.6938000000000004</v>
      </c>
      <c r="Q12" s="66">
        <f t="shared" si="7"/>
        <v>22</v>
      </c>
      <c r="R12" s="65">
        <f>VLOOKUP($A12,'Return Data'!$B$7:$R$1700,16,0)</f>
        <v>7.8647999999999998</v>
      </c>
      <c r="S12" s="67">
        <f t="shared" si="3"/>
        <v>27</v>
      </c>
    </row>
    <row r="13" spans="1:19" x14ac:dyDescent="0.3">
      <c r="A13" s="82" t="s">
        <v>1122</v>
      </c>
      <c r="B13" s="64">
        <f>VLOOKUP($A13,'Return Data'!$B$7:$R$1700,3,0)</f>
        <v>44032</v>
      </c>
      <c r="C13" s="65">
        <f>VLOOKUP($A13,'Return Data'!$B$7:$R$1700,4,0)</f>
        <v>23.279900000000001</v>
      </c>
      <c r="D13" s="65">
        <f>VLOOKUP($A13,'Return Data'!$B$7:$R$1700,9,0)</f>
        <v>17.3155</v>
      </c>
      <c r="E13" s="66">
        <f t="shared" si="0"/>
        <v>24</v>
      </c>
      <c r="F13" s="65">
        <f>VLOOKUP($A13,'Return Data'!$B$7:$R$1700,10,0)</f>
        <v>-5.0324999999999998</v>
      </c>
      <c r="G13" s="66">
        <f t="shared" si="1"/>
        <v>35</v>
      </c>
      <c r="H13" s="65">
        <f>VLOOKUP($A13,'Return Data'!$B$7:$R$1700,11,0)</f>
        <v>0.55889999999999995</v>
      </c>
      <c r="I13" s="66">
        <f t="shared" si="2"/>
        <v>29</v>
      </c>
      <c r="J13" s="65">
        <f>VLOOKUP($A13,'Return Data'!$B$7:$R$1700,12,0)</f>
        <v>-3.7361</v>
      </c>
      <c r="K13" s="66">
        <f t="shared" si="4"/>
        <v>30</v>
      </c>
      <c r="L13" s="65">
        <f>VLOOKUP($A13,'Return Data'!$B$7:$R$1700,13,0)</f>
        <v>-2.6221999999999999</v>
      </c>
      <c r="M13" s="66">
        <f t="shared" si="5"/>
        <v>30</v>
      </c>
      <c r="N13" s="65">
        <f>VLOOKUP($A13,'Return Data'!$B$7:$R$1700,17,0)</f>
        <v>3.0316000000000001</v>
      </c>
      <c r="O13" s="66">
        <f t="shared" si="6"/>
        <v>26</v>
      </c>
      <c r="P13" s="65">
        <f>VLOOKUP($A13,'Return Data'!$B$7:$R$1700,14,0)</f>
        <v>4.5098000000000003</v>
      </c>
      <c r="Q13" s="66">
        <f t="shared" si="7"/>
        <v>23</v>
      </c>
      <c r="R13" s="65">
        <f>VLOOKUP($A13,'Return Data'!$B$7:$R$1700,16,0)</f>
        <v>8.0518000000000001</v>
      </c>
      <c r="S13" s="67">
        <f t="shared" si="3"/>
        <v>26</v>
      </c>
    </row>
    <row r="14" spans="1:19" x14ac:dyDescent="0.3">
      <c r="A14" s="82" t="s">
        <v>1124</v>
      </c>
      <c r="B14" s="64">
        <f>VLOOKUP($A14,'Return Data'!$B$7:$R$1700,3,0)</f>
        <v>44032</v>
      </c>
      <c r="C14" s="65">
        <f>VLOOKUP($A14,'Return Data'!$B$7:$R$1700,4,0)</f>
        <v>43.395699999999998</v>
      </c>
      <c r="D14" s="65">
        <f>VLOOKUP($A14,'Return Data'!$B$7:$R$1700,9,0)</f>
        <v>26.392199999999999</v>
      </c>
      <c r="E14" s="66">
        <f t="shared" si="0"/>
        <v>9</v>
      </c>
      <c r="F14" s="65">
        <f>VLOOKUP($A14,'Return Data'!$B$7:$R$1700,10,0)</f>
        <v>12.760300000000001</v>
      </c>
      <c r="G14" s="66">
        <f t="shared" si="1"/>
        <v>27</v>
      </c>
      <c r="H14" s="65">
        <f>VLOOKUP($A14,'Return Data'!$B$7:$R$1700,11,0)</f>
        <v>10.7727</v>
      </c>
      <c r="I14" s="66">
        <f t="shared" si="2"/>
        <v>23</v>
      </c>
      <c r="J14" s="65">
        <f>VLOOKUP($A14,'Return Data'!$B$7:$R$1700,12,0)</f>
        <v>10.678599999999999</v>
      </c>
      <c r="K14" s="66">
        <f t="shared" si="4"/>
        <v>20</v>
      </c>
      <c r="L14" s="65">
        <f>VLOOKUP($A14,'Return Data'!$B$7:$R$1700,13,0)</f>
        <v>9.5823999999999998</v>
      </c>
      <c r="M14" s="66">
        <f t="shared" si="5"/>
        <v>19</v>
      </c>
      <c r="N14" s="65">
        <f>VLOOKUP($A14,'Return Data'!$B$7:$R$1700,17,0)</f>
        <v>9.7759999999999998</v>
      </c>
      <c r="O14" s="66">
        <f t="shared" si="6"/>
        <v>15</v>
      </c>
      <c r="P14" s="65">
        <f>VLOOKUP($A14,'Return Data'!$B$7:$R$1700,14,0)</f>
        <v>8.1592000000000002</v>
      </c>
      <c r="Q14" s="66">
        <f t="shared" si="7"/>
        <v>13</v>
      </c>
      <c r="R14" s="65">
        <f>VLOOKUP($A14,'Return Data'!$B$7:$R$1700,16,0)</f>
        <v>8.9710999999999999</v>
      </c>
      <c r="S14" s="67">
        <f t="shared" si="3"/>
        <v>16</v>
      </c>
    </row>
    <row r="15" spans="1:19" x14ac:dyDescent="0.3">
      <c r="A15" s="82" t="s">
        <v>1126</v>
      </c>
      <c r="B15" s="64">
        <f>VLOOKUP($A15,'Return Data'!$B$7:$R$1700,3,0)</f>
        <v>44032</v>
      </c>
      <c r="C15" s="65">
        <f>VLOOKUP($A15,'Return Data'!$B$7:$R$1700,4,0)</f>
        <v>34.285299999999999</v>
      </c>
      <c r="D15" s="65">
        <f>VLOOKUP($A15,'Return Data'!$B$7:$R$1700,9,0)</f>
        <v>26.569299999999998</v>
      </c>
      <c r="E15" s="66">
        <f t="shared" si="0"/>
        <v>7</v>
      </c>
      <c r="F15" s="65">
        <f>VLOOKUP($A15,'Return Data'!$B$7:$R$1700,10,0)</f>
        <v>14.8697</v>
      </c>
      <c r="G15" s="66">
        <f t="shared" si="1"/>
        <v>21</v>
      </c>
      <c r="H15" s="65">
        <f>VLOOKUP($A15,'Return Data'!$B$7:$R$1700,11,0)</f>
        <v>11.2995</v>
      </c>
      <c r="I15" s="66">
        <f t="shared" si="2"/>
        <v>22</v>
      </c>
      <c r="J15" s="65">
        <f>VLOOKUP($A15,'Return Data'!$B$7:$R$1700,12,0)</f>
        <v>11.8284</v>
      </c>
      <c r="K15" s="66">
        <f t="shared" si="4"/>
        <v>17</v>
      </c>
      <c r="L15" s="65">
        <f>VLOOKUP($A15,'Return Data'!$B$7:$R$1700,13,0)</f>
        <v>11.218299999999999</v>
      </c>
      <c r="M15" s="66">
        <f t="shared" si="5"/>
        <v>12</v>
      </c>
      <c r="N15" s="65">
        <f>VLOOKUP($A15,'Return Data'!$B$7:$R$1700,17,0)</f>
        <v>9.6024999999999991</v>
      </c>
      <c r="O15" s="66">
        <f t="shared" si="6"/>
        <v>16</v>
      </c>
      <c r="P15" s="65">
        <f>VLOOKUP($A15,'Return Data'!$B$7:$R$1700,14,0)</f>
        <v>8.01</v>
      </c>
      <c r="Q15" s="66">
        <f t="shared" si="7"/>
        <v>15</v>
      </c>
      <c r="R15" s="65">
        <f>VLOOKUP($A15,'Return Data'!$B$7:$R$1700,16,0)</f>
        <v>9.2401999999999997</v>
      </c>
      <c r="S15" s="67">
        <f t="shared" si="3"/>
        <v>13</v>
      </c>
    </row>
    <row r="16" spans="1:19" x14ac:dyDescent="0.3">
      <c r="A16" s="82" t="s">
        <v>1127</v>
      </c>
      <c r="B16" s="64">
        <f>VLOOKUP($A16,'Return Data'!$B$7:$R$1700,3,0)</f>
        <v>44032</v>
      </c>
      <c r="C16" s="65">
        <f>VLOOKUP($A16,'Return Data'!$B$7:$R$1700,4,0)</f>
        <v>37.960700000000003</v>
      </c>
      <c r="D16" s="65">
        <f>VLOOKUP($A16,'Return Data'!$B$7:$R$1700,9,0)</f>
        <v>19.8992</v>
      </c>
      <c r="E16" s="66">
        <f t="shared" si="0"/>
        <v>16</v>
      </c>
      <c r="F16" s="65">
        <f>VLOOKUP($A16,'Return Data'!$B$7:$R$1700,10,0)</f>
        <v>18.509499999999999</v>
      </c>
      <c r="G16" s="66">
        <f t="shared" si="1"/>
        <v>14</v>
      </c>
      <c r="H16" s="65">
        <f>VLOOKUP($A16,'Return Data'!$B$7:$R$1700,11,0)</f>
        <v>16.681699999999999</v>
      </c>
      <c r="I16" s="66">
        <f t="shared" si="2"/>
        <v>11</v>
      </c>
      <c r="J16" s="65">
        <f>VLOOKUP($A16,'Return Data'!$B$7:$R$1700,12,0)</f>
        <v>13.132899999999999</v>
      </c>
      <c r="K16" s="66">
        <f t="shared" si="4"/>
        <v>13</v>
      </c>
      <c r="L16" s="65">
        <f>VLOOKUP($A16,'Return Data'!$B$7:$R$1700,13,0)</f>
        <v>11.7462</v>
      </c>
      <c r="M16" s="66">
        <f t="shared" si="5"/>
        <v>8</v>
      </c>
      <c r="N16" s="65">
        <f>VLOOKUP($A16,'Return Data'!$B$7:$R$1700,17,0)</f>
        <v>11.581200000000001</v>
      </c>
      <c r="O16" s="66">
        <f t="shared" si="6"/>
        <v>12</v>
      </c>
      <c r="P16" s="65">
        <f>VLOOKUP($A16,'Return Data'!$B$7:$R$1700,14,0)</f>
        <v>8.9833999999999996</v>
      </c>
      <c r="Q16" s="66">
        <f t="shared" si="7"/>
        <v>7</v>
      </c>
      <c r="R16" s="65">
        <f>VLOOKUP($A16,'Return Data'!$B$7:$R$1700,16,0)</f>
        <v>9.0945</v>
      </c>
      <c r="S16" s="67">
        <f t="shared" si="3"/>
        <v>15</v>
      </c>
    </row>
    <row r="17" spans="1:19" x14ac:dyDescent="0.3">
      <c r="A17" s="82" t="s">
        <v>1129</v>
      </c>
      <c r="B17" s="64">
        <f>VLOOKUP($A17,'Return Data'!$B$7:$R$1700,3,0)</f>
        <v>44032</v>
      </c>
      <c r="C17" s="65">
        <f>VLOOKUP($A17,'Return Data'!$B$7:$R$1700,4,0)</f>
        <v>18.494900000000001</v>
      </c>
      <c r="D17" s="65">
        <f>VLOOKUP($A17,'Return Data'!$B$7:$R$1700,9,0)</f>
        <v>17.286000000000001</v>
      </c>
      <c r="E17" s="66">
        <f t="shared" si="0"/>
        <v>25</v>
      </c>
      <c r="F17" s="65">
        <f>VLOOKUP($A17,'Return Data'!$B$7:$R$1700,10,0)</f>
        <v>13.510999999999999</v>
      </c>
      <c r="G17" s="66">
        <f t="shared" si="1"/>
        <v>25</v>
      </c>
      <c r="H17" s="65">
        <f>VLOOKUP($A17,'Return Data'!$B$7:$R$1700,11,0)</f>
        <v>13.5128</v>
      </c>
      <c r="I17" s="66">
        <f t="shared" si="2"/>
        <v>19</v>
      </c>
      <c r="J17" s="65">
        <f>VLOOKUP($A17,'Return Data'!$B$7:$R$1700,12,0)</f>
        <v>10.587300000000001</v>
      </c>
      <c r="K17" s="66">
        <f t="shared" si="4"/>
        <v>21</v>
      </c>
      <c r="L17" s="65">
        <f>VLOOKUP($A17,'Return Data'!$B$7:$R$1700,13,0)</f>
        <v>8.6762999999999995</v>
      </c>
      <c r="M17" s="66">
        <f t="shared" si="5"/>
        <v>22</v>
      </c>
      <c r="N17" s="65">
        <f>VLOOKUP($A17,'Return Data'!$B$7:$R$1700,17,0)</f>
        <v>9.5256000000000007</v>
      </c>
      <c r="O17" s="66">
        <f t="shared" si="6"/>
        <v>17</v>
      </c>
      <c r="P17" s="65">
        <f>VLOOKUP($A17,'Return Data'!$B$7:$R$1700,14,0)</f>
        <v>9.0495999999999999</v>
      </c>
      <c r="Q17" s="66">
        <f t="shared" si="7"/>
        <v>5</v>
      </c>
      <c r="R17" s="65">
        <f>VLOOKUP($A17,'Return Data'!$B$7:$R$1700,16,0)</f>
        <v>8.6846999999999994</v>
      </c>
      <c r="S17" s="67">
        <f t="shared" si="3"/>
        <v>20</v>
      </c>
    </row>
    <row r="18" spans="1:19" x14ac:dyDescent="0.3">
      <c r="A18" s="82" t="s">
        <v>1132</v>
      </c>
      <c r="B18" s="64">
        <f>VLOOKUP($A18,'Return Data'!$B$7:$R$1700,3,0)</f>
        <v>44032</v>
      </c>
      <c r="C18" s="65">
        <f>VLOOKUP($A18,'Return Data'!$B$7:$R$1700,4,0)</f>
        <v>17.558</v>
      </c>
      <c r="D18" s="65">
        <f>VLOOKUP($A18,'Return Data'!$B$7:$R$1700,9,0)</f>
        <v>17.1173</v>
      </c>
      <c r="E18" s="66">
        <f t="shared" si="0"/>
        <v>26</v>
      </c>
      <c r="F18" s="65">
        <f>VLOOKUP($A18,'Return Data'!$B$7:$R$1700,10,0)</f>
        <v>13.985900000000001</v>
      </c>
      <c r="G18" s="66">
        <f t="shared" si="1"/>
        <v>22</v>
      </c>
      <c r="H18" s="65">
        <f>VLOOKUP($A18,'Return Data'!$B$7:$R$1700,11,0)</f>
        <v>6.9843999999999999</v>
      </c>
      <c r="I18" s="66">
        <f t="shared" si="2"/>
        <v>28</v>
      </c>
      <c r="J18" s="65">
        <f>VLOOKUP($A18,'Return Data'!$B$7:$R$1700,12,0)</f>
        <v>8.6369000000000007</v>
      </c>
      <c r="K18" s="66">
        <f t="shared" si="4"/>
        <v>25</v>
      </c>
      <c r="L18" s="65">
        <f>VLOOKUP($A18,'Return Data'!$B$7:$R$1700,13,0)</f>
        <v>8.7068999999999992</v>
      </c>
      <c r="M18" s="66">
        <f t="shared" si="5"/>
        <v>21</v>
      </c>
      <c r="N18" s="65">
        <f>VLOOKUP($A18,'Return Data'!$B$7:$R$1700,17,0)</f>
        <v>7.6703999999999999</v>
      </c>
      <c r="O18" s="66">
        <f t="shared" si="6"/>
        <v>21</v>
      </c>
      <c r="P18" s="65">
        <f>VLOOKUP($A18,'Return Data'!$B$7:$R$1700,14,0)</f>
        <v>6.9467999999999996</v>
      </c>
      <c r="Q18" s="66">
        <f t="shared" si="7"/>
        <v>19</v>
      </c>
      <c r="R18" s="65">
        <f>VLOOKUP($A18,'Return Data'!$B$7:$R$1700,16,0)</f>
        <v>9.2896999999999998</v>
      </c>
      <c r="S18" s="67">
        <f t="shared" si="3"/>
        <v>10</v>
      </c>
    </row>
    <row r="19" spans="1:19" x14ac:dyDescent="0.3">
      <c r="A19" s="82" t="s">
        <v>1133</v>
      </c>
      <c r="B19" s="64">
        <f>VLOOKUP($A19,'Return Data'!$B$7:$R$1700,3,0)</f>
        <v>44032</v>
      </c>
      <c r="C19" s="65">
        <f>VLOOKUP($A19,'Return Data'!$B$7:$R$1700,4,0)</f>
        <v>15.666600000000001</v>
      </c>
      <c r="D19" s="65">
        <f>VLOOKUP($A19,'Return Data'!$B$7:$R$1700,9,0)</f>
        <v>26.496500000000001</v>
      </c>
      <c r="E19" s="66">
        <f t="shared" si="0"/>
        <v>8</v>
      </c>
      <c r="F19" s="65">
        <f>VLOOKUP($A19,'Return Data'!$B$7:$R$1700,10,0)</f>
        <v>8.6599000000000004</v>
      </c>
      <c r="G19" s="66">
        <f t="shared" si="1"/>
        <v>30</v>
      </c>
      <c r="H19" s="65">
        <f>VLOOKUP($A19,'Return Data'!$B$7:$R$1700,11,0)</f>
        <v>8.4776000000000007</v>
      </c>
      <c r="I19" s="66">
        <f t="shared" si="2"/>
        <v>26</v>
      </c>
      <c r="J19" s="65">
        <f>VLOOKUP($A19,'Return Data'!$B$7:$R$1700,12,0)</f>
        <v>9.5892999999999997</v>
      </c>
      <c r="K19" s="66">
        <f t="shared" si="4"/>
        <v>23</v>
      </c>
      <c r="L19" s="65">
        <f>VLOOKUP($A19,'Return Data'!$B$7:$R$1700,13,0)</f>
        <v>8.3712999999999997</v>
      </c>
      <c r="M19" s="66">
        <f t="shared" si="5"/>
        <v>23</v>
      </c>
      <c r="N19" s="65">
        <f>VLOOKUP($A19,'Return Data'!$B$7:$R$1700,17,0)</f>
        <v>8.1946999999999992</v>
      </c>
      <c r="O19" s="66">
        <f t="shared" si="6"/>
        <v>20</v>
      </c>
      <c r="P19" s="65">
        <f>VLOOKUP($A19,'Return Data'!$B$7:$R$1700,14,0)</f>
        <v>6.7618</v>
      </c>
      <c r="Q19" s="66">
        <f t="shared" si="7"/>
        <v>20</v>
      </c>
      <c r="R19" s="65">
        <f>VLOOKUP($A19,'Return Data'!$B$7:$R$1700,16,0)</f>
        <v>8.5606000000000009</v>
      </c>
      <c r="S19" s="67">
        <f t="shared" si="3"/>
        <v>21</v>
      </c>
    </row>
    <row r="20" spans="1:19" x14ac:dyDescent="0.3">
      <c r="A20" s="82" t="s">
        <v>1136</v>
      </c>
      <c r="B20" s="64">
        <f>VLOOKUP($A20,'Return Data'!$B$7:$R$1700,3,0)</f>
        <v>44032</v>
      </c>
      <c r="C20" s="65">
        <f>VLOOKUP($A20,'Return Data'!$B$7:$R$1700,4,0)</f>
        <v>11.023</v>
      </c>
      <c r="D20" s="65">
        <f>VLOOKUP($A20,'Return Data'!$B$7:$R$1700,9,0)</f>
        <v>-10.9315</v>
      </c>
      <c r="E20" s="66">
        <f t="shared" si="0"/>
        <v>35</v>
      </c>
      <c r="F20" s="65">
        <f>VLOOKUP($A20,'Return Data'!$B$7:$R$1700,10,0)</f>
        <v>-3.5417000000000001</v>
      </c>
      <c r="G20" s="66">
        <f t="shared" si="1"/>
        <v>34</v>
      </c>
      <c r="H20" s="65">
        <f>VLOOKUP($A20,'Return Data'!$B$7:$R$1700,11,0)</f>
        <v>-49.709000000000003</v>
      </c>
      <c r="I20" s="66">
        <f t="shared" si="2"/>
        <v>31</v>
      </c>
      <c r="J20" s="65">
        <f>VLOOKUP($A20,'Return Data'!$B$7:$R$1700,12,0)</f>
        <v>-33.0242</v>
      </c>
      <c r="K20" s="66">
        <f t="shared" si="4"/>
        <v>31</v>
      </c>
      <c r="L20" s="65">
        <f>VLOOKUP($A20,'Return Data'!$B$7:$R$1700,13,0)</f>
        <v>-24.611000000000001</v>
      </c>
      <c r="M20" s="66">
        <f t="shared" si="5"/>
        <v>31</v>
      </c>
      <c r="N20" s="65">
        <f>VLOOKUP($A20,'Return Data'!$B$7:$R$1700,17,0)</f>
        <v>-13.0839</v>
      </c>
      <c r="O20" s="66">
        <f t="shared" si="6"/>
        <v>30</v>
      </c>
      <c r="P20" s="65">
        <f>VLOOKUP($A20,'Return Data'!$B$7:$R$1700,14,0)</f>
        <v>-7.4568000000000003</v>
      </c>
      <c r="Q20" s="66">
        <f t="shared" si="7"/>
        <v>30</v>
      </c>
      <c r="R20" s="65">
        <f>VLOOKUP($A20,'Return Data'!$B$7:$R$1700,16,0)</f>
        <v>1.6172</v>
      </c>
      <c r="S20" s="67">
        <f t="shared" si="3"/>
        <v>34</v>
      </c>
    </row>
    <row r="21" spans="1:19" x14ac:dyDescent="0.3">
      <c r="A21" s="82" t="s">
        <v>1138</v>
      </c>
      <c r="B21" s="64">
        <f>VLOOKUP($A21,'Return Data'!$B$7:$R$1700,3,0)</f>
        <v>44032</v>
      </c>
      <c r="C21" s="65">
        <f>VLOOKUP($A21,'Return Data'!$B$7:$R$1700,4,0)</f>
        <v>5.7000000000000002E-2</v>
      </c>
      <c r="D21" s="65">
        <f>VLOOKUP($A21,'Return Data'!$B$7:$R$1700,9,0)</f>
        <v>8.3209999999999997</v>
      </c>
      <c r="E21" s="66">
        <f t="shared" si="0"/>
        <v>31</v>
      </c>
      <c r="F21" s="65">
        <f>VLOOKUP($A21,'Return Data'!$B$7:$R$1700,10,0)</f>
        <v>9.3613999999999997</v>
      </c>
      <c r="G21" s="66">
        <f t="shared" si="1"/>
        <v>28</v>
      </c>
      <c r="H21" s="65"/>
      <c r="I21" s="66"/>
      <c r="J21" s="65"/>
      <c r="K21" s="66"/>
      <c r="L21" s="65"/>
      <c r="M21" s="66"/>
      <c r="N21" s="65"/>
      <c r="O21" s="66"/>
      <c r="P21" s="65"/>
      <c r="Q21" s="66"/>
      <c r="R21" s="65">
        <f>VLOOKUP($A21,'Return Data'!$B$7:$R$1700,16,0)</f>
        <v>9.5151000000000003</v>
      </c>
      <c r="S21" s="67">
        <f t="shared" si="3"/>
        <v>5</v>
      </c>
    </row>
    <row r="22" spans="1:19" x14ac:dyDescent="0.3">
      <c r="A22" s="82" t="s">
        <v>1141</v>
      </c>
      <c r="B22" s="64">
        <f>VLOOKUP($A22,'Return Data'!$B$7:$R$1700,3,0)</f>
        <v>44032</v>
      </c>
      <c r="C22" s="65">
        <f>VLOOKUP($A22,'Return Data'!$B$7:$R$1700,4,0)</f>
        <v>39.785899999999998</v>
      </c>
      <c r="D22" s="65">
        <f>VLOOKUP($A22,'Return Data'!$B$7:$R$1700,9,0)</f>
        <v>19.3598</v>
      </c>
      <c r="E22" s="66">
        <f t="shared" si="0"/>
        <v>20</v>
      </c>
      <c r="F22" s="65">
        <f>VLOOKUP($A22,'Return Data'!$B$7:$R$1700,10,0)</f>
        <v>17.869299999999999</v>
      </c>
      <c r="G22" s="66">
        <f t="shared" si="1"/>
        <v>15</v>
      </c>
      <c r="H22" s="65">
        <f>VLOOKUP($A22,'Return Data'!$B$7:$R$1700,11,0)</f>
        <v>15.110799999999999</v>
      </c>
      <c r="I22" s="66">
        <f>RANK(H22,H$8:H$43,0)</f>
        <v>16</v>
      </c>
      <c r="J22" s="65">
        <f>VLOOKUP($A22,'Return Data'!$B$7:$R$1700,12,0)</f>
        <v>13.921799999999999</v>
      </c>
      <c r="K22" s="66">
        <f>RANK(J22,J$8:J$43,0)</f>
        <v>9</v>
      </c>
      <c r="L22" s="65">
        <f>VLOOKUP($A22,'Return Data'!$B$7:$R$1700,13,0)</f>
        <v>12.585000000000001</v>
      </c>
      <c r="M22" s="66">
        <f>RANK(L22,L$8:L$43,0)</f>
        <v>3</v>
      </c>
      <c r="N22" s="65">
        <f>VLOOKUP($A22,'Return Data'!$B$7:$R$1700,17,0)</f>
        <v>11.7781</v>
      </c>
      <c r="O22" s="66">
        <f>RANK(N22,N$8:N$43,0)</f>
        <v>11</v>
      </c>
      <c r="P22" s="65">
        <f>VLOOKUP($A22,'Return Data'!$B$7:$R$1700,14,0)</f>
        <v>9.5911000000000008</v>
      </c>
      <c r="Q22" s="66">
        <f>RANK(P22,P$8:P$43,0)</f>
        <v>1</v>
      </c>
      <c r="R22" s="65">
        <f>VLOOKUP($A22,'Return Data'!$B$7:$R$1700,16,0)</f>
        <v>10.435700000000001</v>
      </c>
      <c r="S22" s="67">
        <f t="shared" si="3"/>
        <v>2</v>
      </c>
    </row>
    <row r="23" spans="1:19" x14ac:dyDescent="0.3">
      <c r="A23" s="82" t="s">
        <v>1144</v>
      </c>
      <c r="B23" s="64">
        <f>VLOOKUP($A23,'Return Data'!$B$7:$R$1700,3,0)</f>
        <v>44032</v>
      </c>
      <c r="C23" s="65">
        <f>VLOOKUP($A23,'Return Data'!$B$7:$R$1700,4,0)</f>
        <v>60.943600000000004</v>
      </c>
      <c r="D23" s="65">
        <f>VLOOKUP($A23,'Return Data'!$B$7:$R$1700,9,0)</f>
        <v>20.371500000000001</v>
      </c>
      <c r="E23" s="66">
        <f t="shared" si="0"/>
        <v>15</v>
      </c>
      <c r="F23" s="65">
        <f>VLOOKUP($A23,'Return Data'!$B$7:$R$1700,10,0)</f>
        <v>17.573699999999999</v>
      </c>
      <c r="G23" s="66">
        <f t="shared" si="1"/>
        <v>17</v>
      </c>
      <c r="H23" s="65">
        <f>VLOOKUP($A23,'Return Data'!$B$7:$R$1700,11,0)</f>
        <v>9.8481000000000005</v>
      </c>
      <c r="I23" s="66">
        <f>RANK(H23,H$8:H$43,0)</f>
        <v>24</v>
      </c>
      <c r="J23" s="65">
        <f>VLOOKUP($A23,'Return Data'!$B$7:$R$1700,12,0)</f>
        <v>8.9420000000000002</v>
      </c>
      <c r="K23" s="66">
        <f>RANK(J23,J$8:J$43,0)</f>
        <v>24</v>
      </c>
      <c r="L23" s="65">
        <f>VLOOKUP($A23,'Return Data'!$B$7:$R$1700,13,0)</f>
        <v>7.9957000000000003</v>
      </c>
      <c r="M23" s="66">
        <f>RANK(L23,L$8:L$43,0)</f>
        <v>25</v>
      </c>
      <c r="N23" s="65">
        <f>VLOOKUP($A23,'Return Data'!$B$7:$R$1700,17,0)</f>
        <v>8.7149999999999999</v>
      </c>
      <c r="O23" s="66">
        <f>RANK(N23,N$8:N$43,0)</f>
        <v>19</v>
      </c>
      <c r="P23" s="65">
        <f>VLOOKUP($A23,'Return Data'!$B$7:$R$1700,14,0)</f>
        <v>7.2747999999999999</v>
      </c>
      <c r="Q23" s="66">
        <f>RANK(P23,P$8:P$43,0)</f>
        <v>18</v>
      </c>
      <c r="R23" s="65">
        <f>VLOOKUP($A23,'Return Data'!$B$7:$R$1700,16,0)</f>
        <v>8.3165999999999993</v>
      </c>
      <c r="S23" s="67">
        <f t="shared" si="3"/>
        <v>23</v>
      </c>
    </row>
    <row r="24" spans="1:19" x14ac:dyDescent="0.3">
      <c r="A24" s="82" t="s">
        <v>1145</v>
      </c>
      <c r="B24" s="64">
        <f>VLOOKUP($A24,'Return Data'!$B$7:$R$1700,3,0)</f>
        <v>44032</v>
      </c>
      <c r="C24" s="65">
        <f>VLOOKUP($A24,'Return Data'!$B$7:$R$1700,4,0)</f>
        <v>29.4055</v>
      </c>
      <c r="D24" s="65">
        <f>VLOOKUP($A24,'Return Data'!$B$7:$R$1700,9,0)</f>
        <v>24.207899999999999</v>
      </c>
      <c r="E24" s="66">
        <f t="shared" si="0"/>
        <v>10</v>
      </c>
      <c r="F24" s="65">
        <f>VLOOKUP($A24,'Return Data'!$B$7:$R$1700,10,0)</f>
        <v>19.529800000000002</v>
      </c>
      <c r="G24" s="66">
        <f t="shared" si="1"/>
        <v>10</v>
      </c>
      <c r="H24" s="65">
        <f>VLOOKUP($A24,'Return Data'!$B$7:$R$1700,11,0)</f>
        <v>16.525600000000001</v>
      </c>
      <c r="I24" s="66">
        <f>RANK(H24,H$8:H$43,0)</f>
        <v>12</v>
      </c>
      <c r="J24" s="65">
        <f>VLOOKUP($A24,'Return Data'!$B$7:$R$1700,12,0)</f>
        <v>13.895300000000001</v>
      </c>
      <c r="K24" s="66">
        <f>RANK(J24,J$8:J$43,0)</f>
        <v>11</v>
      </c>
      <c r="L24" s="65">
        <f>VLOOKUP($A24,'Return Data'!$B$7:$R$1700,13,0)</f>
        <v>12.207700000000001</v>
      </c>
      <c r="M24" s="66">
        <f>RANK(L24,L$8:L$43,0)</f>
        <v>5</v>
      </c>
      <c r="N24" s="65">
        <f>VLOOKUP($A24,'Return Data'!$B$7:$R$1700,17,0)</f>
        <v>1.5578000000000001</v>
      </c>
      <c r="O24" s="66">
        <f>RANK(N24,N$8:N$43,0)</f>
        <v>27</v>
      </c>
      <c r="P24" s="65">
        <f>VLOOKUP($A24,'Return Data'!$B$7:$R$1700,14,0)</f>
        <v>2.0992999999999999</v>
      </c>
      <c r="Q24" s="66">
        <f>RANK(P24,P$8:P$43,0)</f>
        <v>28</v>
      </c>
      <c r="R24" s="65">
        <f>VLOOKUP($A24,'Return Data'!$B$7:$R$1700,16,0)</f>
        <v>6.8288000000000002</v>
      </c>
      <c r="S24" s="67">
        <f t="shared" si="3"/>
        <v>31</v>
      </c>
    </row>
    <row r="25" spans="1:19" x14ac:dyDescent="0.3">
      <c r="A25" s="82" t="s">
        <v>1146</v>
      </c>
      <c r="B25" s="64">
        <f>VLOOKUP($A25,'Return Data'!$B$7:$R$1700,3,0)</f>
        <v>44032</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33</v>
      </c>
      <c r="J25" s="65">
        <f>VLOOKUP($A25,'Return Data'!$B$7:$R$1700,12,0)</f>
        <v>-52.898600000000002</v>
      </c>
      <c r="K25" s="66">
        <f>RANK(J25,J$8:J$43,0)</f>
        <v>32</v>
      </c>
      <c r="L25" s="65">
        <f>VLOOKUP($A25,'Return Data'!$B$7:$R$1700,13,0)</f>
        <v>-40.4375</v>
      </c>
      <c r="M25" s="66">
        <f>RANK(L25,L$8:L$43,0)</f>
        <v>32</v>
      </c>
      <c r="N25" s="65"/>
      <c r="O25" s="66"/>
      <c r="P25" s="65"/>
      <c r="Q25" s="66"/>
      <c r="R25" s="65">
        <f>VLOOKUP($A25,'Return Data'!$B$7:$R$1700,16,0)</f>
        <v>-37.523000000000003</v>
      </c>
      <c r="S25" s="67">
        <f t="shared" si="3"/>
        <v>36</v>
      </c>
    </row>
    <row r="26" spans="1:19" x14ac:dyDescent="0.3">
      <c r="A26" s="82" t="s">
        <v>1151</v>
      </c>
      <c r="B26" s="64">
        <f>VLOOKUP($A26,'Return Data'!$B$7:$R$1700,3,0)</f>
        <v>44032</v>
      </c>
      <c r="C26" s="65">
        <f>VLOOKUP($A26,'Return Data'!$B$7:$R$1700,4,0)</f>
        <v>0.10539999999999999</v>
      </c>
      <c r="D26" s="65">
        <f>VLOOKUP($A26,'Return Data'!$B$7:$R$1700,9,0)</f>
        <v>7.8719999999999999</v>
      </c>
      <c r="E26" s="66">
        <f t="shared" si="0"/>
        <v>32</v>
      </c>
      <c r="F26" s="65">
        <f>VLOOKUP($A26,'Return Data'!$B$7:$R$1700,10,0)</f>
        <v>8.5505999999999993</v>
      </c>
      <c r="G26" s="66">
        <f t="shared" si="1"/>
        <v>31</v>
      </c>
      <c r="H26" s="65"/>
      <c r="I26" s="66"/>
      <c r="J26" s="65"/>
      <c r="K26" s="66"/>
      <c r="L26" s="65"/>
      <c r="M26" s="66"/>
      <c r="N26" s="65"/>
      <c r="O26" s="66"/>
      <c r="P26" s="65"/>
      <c r="Q26" s="66"/>
      <c r="R26" s="65">
        <f>VLOOKUP($A26,'Return Data'!$B$7:$R$1700,16,0)</f>
        <v>8.8646999999999991</v>
      </c>
      <c r="S26" s="67">
        <f t="shared" si="3"/>
        <v>18</v>
      </c>
    </row>
    <row r="27" spans="1:19" x14ac:dyDescent="0.3">
      <c r="A27" s="82" t="s">
        <v>1153</v>
      </c>
      <c r="B27" s="64">
        <f>VLOOKUP($A27,'Return Data'!$B$7:$R$1700,3,0)</f>
        <v>44032</v>
      </c>
      <c r="C27" s="65">
        <f>VLOOKUP($A27,'Return Data'!$B$7:$R$1700,4,0)</f>
        <v>14.2461</v>
      </c>
      <c r="D27" s="65">
        <f>VLOOKUP($A27,'Return Data'!$B$7:$R$1700,9,0)</f>
        <v>-23.847000000000001</v>
      </c>
      <c r="E27" s="66">
        <f t="shared" si="0"/>
        <v>36</v>
      </c>
      <c r="F27" s="65">
        <f>VLOOKUP($A27,'Return Data'!$B$7:$R$1700,10,0)</f>
        <v>-0.59319999999999995</v>
      </c>
      <c r="G27" s="66">
        <f t="shared" si="1"/>
        <v>33</v>
      </c>
      <c r="H27" s="65">
        <f>VLOOKUP($A27,'Return Data'!$B$7:$R$1700,11,0)</f>
        <v>-3.5945</v>
      </c>
      <c r="I27" s="66">
        <f t="shared" ref="I27:I39" si="8">RANK(H27,H$8:H$43,0)</f>
        <v>30</v>
      </c>
      <c r="J27" s="65">
        <f>VLOOKUP($A27,'Return Data'!$B$7:$R$1700,12,0)</f>
        <v>-1.6555</v>
      </c>
      <c r="K27" s="66">
        <f t="shared" ref="K27:K39" si="9">RANK(J27,J$8:J$43,0)</f>
        <v>28</v>
      </c>
      <c r="L27" s="65">
        <f>VLOOKUP($A27,'Return Data'!$B$7:$R$1700,13,0)</f>
        <v>0.70730000000000004</v>
      </c>
      <c r="M27" s="66">
        <f t="shared" ref="M27:M39" si="10">RANK(L27,L$8:L$43,0)</f>
        <v>27</v>
      </c>
      <c r="N27" s="65">
        <f>VLOOKUP($A27,'Return Data'!$B$7:$R$1700,17,0)</f>
        <v>3.8187000000000002</v>
      </c>
      <c r="O27" s="66">
        <f t="shared" ref="O27:O39" si="11">RANK(N27,N$8:N$43,0)</f>
        <v>23</v>
      </c>
      <c r="P27" s="65">
        <f>VLOOKUP($A27,'Return Data'!$B$7:$R$1700,14,0)</f>
        <v>4.4474</v>
      </c>
      <c r="Q27" s="66">
        <f t="shared" ref="Q27:Q39" si="12">RANK(P27,P$8:P$43,0)</f>
        <v>24</v>
      </c>
      <c r="R27" s="65">
        <f>VLOOKUP($A27,'Return Data'!$B$7:$R$1700,16,0)</f>
        <v>6.8924000000000003</v>
      </c>
      <c r="S27" s="67">
        <f t="shared" si="3"/>
        <v>30</v>
      </c>
    </row>
    <row r="28" spans="1:19" x14ac:dyDescent="0.3">
      <c r="A28" s="82" t="s">
        <v>1158</v>
      </c>
      <c r="B28" s="64">
        <f>VLOOKUP($A28,'Return Data'!$B$7:$R$1700,3,0)</f>
        <v>44032</v>
      </c>
      <c r="C28" s="65">
        <f>VLOOKUP($A28,'Return Data'!$B$7:$R$1700,4,0)</f>
        <v>101.05670000000001</v>
      </c>
      <c r="D28" s="65">
        <f>VLOOKUP($A28,'Return Data'!$B$7:$R$1700,9,0)</f>
        <v>31.067</v>
      </c>
      <c r="E28" s="66">
        <f t="shared" si="0"/>
        <v>5</v>
      </c>
      <c r="F28" s="65">
        <f>VLOOKUP($A28,'Return Data'!$B$7:$R$1700,10,0)</f>
        <v>25.220600000000001</v>
      </c>
      <c r="G28" s="66">
        <f t="shared" si="1"/>
        <v>2</v>
      </c>
      <c r="H28" s="65">
        <f>VLOOKUP($A28,'Return Data'!$B$7:$R$1700,11,0)</f>
        <v>20.2165</v>
      </c>
      <c r="I28" s="66">
        <f t="shared" si="8"/>
        <v>2</v>
      </c>
      <c r="J28" s="65">
        <f>VLOOKUP($A28,'Return Data'!$B$7:$R$1700,12,0)</f>
        <v>15.4533</v>
      </c>
      <c r="K28" s="66">
        <f t="shared" si="9"/>
        <v>4</v>
      </c>
      <c r="L28" s="65">
        <f>VLOOKUP($A28,'Return Data'!$B$7:$R$1700,13,0)</f>
        <v>11.6873</v>
      </c>
      <c r="M28" s="66">
        <f t="shared" si="10"/>
        <v>9</v>
      </c>
      <c r="N28" s="65">
        <f>VLOOKUP($A28,'Return Data'!$B$7:$R$1700,17,0)</f>
        <v>13.2028</v>
      </c>
      <c r="O28" s="66">
        <f t="shared" si="11"/>
        <v>4</v>
      </c>
      <c r="P28" s="65">
        <f>VLOOKUP($A28,'Return Data'!$B$7:$R$1700,14,0)</f>
        <v>8.6737000000000002</v>
      </c>
      <c r="Q28" s="66">
        <f t="shared" si="12"/>
        <v>10</v>
      </c>
      <c r="R28" s="65">
        <f>VLOOKUP($A28,'Return Data'!$B$7:$R$1700,16,0)</f>
        <v>9.2272999999999996</v>
      </c>
      <c r="S28" s="67">
        <f t="shared" si="3"/>
        <v>14</v>
      </c>
    </row>
    <row r="29" spans="1:19" x14ac:dyDescent="0.3">
      <c r="A29" s="82" t="s">
        <v>1159</v>
      </c>
      <c r="B29" s="64">
        <f>VLOOKUP($A29,'Return Data'!$B$7:$R$1700,3,0)</f>
        <v>44032</v>
      </c>
      <c r="C29" s="65">
        <f>VLOOKUP($A29,'Return Data'!$B$7:$R$1700,4,0)</f>
        <v>47.478099999999998</v>
      </c>
      <c r="D29" s="65">
        <f>VLOOKUP($A29,'Return Data'!$B$7:$R$1700,9,0)</f>
        <v>21.270800000000001</v>
      </c>
      <c r="E29" s="66">
        <f t="shared" si="0"/>
        <v>13</v>
      </c>
      <c r="F29" s="65">
        <f>VLOOKUP($A29,'Return Data'!$B$7:$R$1700,10,0)</f>
        <v>20.4086</v>
      </c>
      <c r="G29" s="66">
        <f t="shared" si="1"/>
        <v>6</v>
      </c>
      <c r="H29" s="65">
        <f>VLOOKUP($A29,'Return Data'!$B$7:$R$1700,11,0)</f>
        <v>17.599699999999999</v>
      </c>
      <c r="I29" s="66">
        <f t="shared" si="8"/>
        <v>9</v>
      </c>
      <c r="J29" s="65">
        <f>VLOOKUP($A29,'Return Data'!$B$7:$R$1700,12,0)</f>
        <v>13.8733</v>
      </c>
      <c r="K29" s="66">
        <f t="shared" si="9"/>
        <v>12</v>
      </c>
      <c r="L29" s="65">
        <f>VLOOKUP($A29,'Return Data'!$B$7:$R$1700,13,0)</f>
        <v>11.324</v>
      </c>
      <c r="M29" s="66">
        <f t="shared" si="10"/>
        <v>11</v>
      </c>
      <c r="N29" s="65">
        <f>VLOOKUP($A29,'Return Data'!$B$7:$R$1700,17,0)</f>
        <v>12.458600000000001</v>
      </c>
      <c r="O29" s="66">
        <f t="shared" si="11"/>
        <v>6</v>
      </c>
      <c r="P29" s="65">
        <f>VLOOKUP($A29,'Return Data'!$B$7:$R$1700,14,0)</f>
        <v>8.8181999999999992</v>
      </c>
      <c r="Q29" s="66">
        <f t="shared" si="12"/>
        <v>9</v>
      </c>
      <c r="R29" s="65">
        <f>VLOOKUP($A29,'Return Data'!$B$7:$R$1700,16,0)</f>
        <v>9.3643000000000001</v>
      </c>
      <c r="S29" s="67">
        <f t="shared" si="3"/>
        <v>9</v>
      </c>
    </row>
    <row r="30" spans="1:19" x14ac:dyDescent="0.3">
      <c r="A30" s="82" t="s">
        <v>1162</v>
      </c>
      <c r="B30" s="64">
        <f>VLOOKUP($A30,'Return Data'!$B$7:$R$1700,3,0)</f>
        <v>44032</v>
      </c>
      <c r="C30" s="65">
        <f>VLOOKUP($A30,'Return Data'!$B$7:$R$1700,4,0)</f>
        <v>48.355800000000002</v>
      </c>
      <c r="D30" s="65">
        <f>VLOOKUP($A30,'Return Data'!$B$7:$R$1700,9,0)</f>
        <v>20.706399999999999</v>
      </c>
      <c r="E30" s="66">
        <f t="shared" si="0"/>
        <v>14</v>
      </c>
      <c r="F30" s="65">
        <f>VLOOKUP($A30,'Return Data'!$B$7:$R$1700,10,0)</f>
        <v>15.8544</v>
      </c>
      <c r="G30" s="66">
        <f t="shared" si="1"/>
        <v>18</v>
      </c>
      <c r="H30" s="65">
        <f>VLOOKUP($A30,'Return Data'!$B$7:$R$1700,11,0)</f>
        <v>13.9878</v>
      </c>
      <c r="I30" s="66">
        <f t="shared" si="8"/>
        <v>18</v>
      </c>
      <c r="J30" s="65">
        <f>VLOOKUP($A30,'Return Data'!$B$7:$R$1700,12,0)</f>
        <v>11.686199999999999</v>
      </c>
      <c r="K30" s="66">
        <f t="shared" si="9"/>
        <v>18</v>
      </c>
      <c r="L30" s="65">
        <f>VLOOKUP($A30,'Return Data'!$B$7:$R$1700,13,0)</f>
        <v>9.6922999999999995</v>
      </c>
      <c r="M30" s="66">
        <f t="shared" si="10"/>
        <v>18</v>
      </c>
      <c r="N30" s="65">
        <f>VLOOKUP($A30,'Return Data'!$B$7:$R$1700,17,0)</f>
        <v>10.1334</v>
      </c>
      <c r="O30" s="66">
        <f t="shared" si="11"/>
        <v>14</v>
      </c>
      <c r="P30" s="65">
        <f>VLOOKUP($A30,'Return Data'!$B$7:$R$1700,14,0)</f>
        <v>6.3373999999999997</v>
      </c>
      <c r="Q30" s="66">
        <f t="shared" si="12"/>
        <v>21</v>
      </c>
      <c r="R30" s="65">
        <f>VLOOKUP($A30,'Return Data'!$B$7:$R$1700,16,0)</f>
        <v>8.3033999999999999</v>
      </c>
      <c r="S30" s="67">
        <f t="shared" si="3"/>
        <v>24</v>
      </c>
    </row>
    <row r="31" spans="1:19" x14ac:dyDescent="0.3">
      <c r="A31" s="82" t="s">
        <v>1164</v>
      </c>
      <c r="B31" s="64">
        <f>VLOOKUP($A31,'Return Data'!$B$7:$R$1700,3,0)</f>
        <v>44032</v>
      </c>
      <c r="C31" s="65">
        <f>VLOOKUP($A31,'Return Data'!$B$7:$R$1700,4,0)</f>
        <v>36.302100000000003</v>
      </c>
      <c r="D31" s="65">
        <f>VLOOKUP($A31,'Return Data'!$B$7:$R$1700,9,0)</f>
        <v>16.023399999999999</v>
      </c>
      <c r="E31" s="66">
        <f t="shared" si="0"/>
        <v>27</v>
      </c>
      <c r="F31" s="65">
        <f>VLOOKUP($A31,'Return Data'!$B$7:$R$1700,10,0)</f>
        <v>15.141999999999999</v>
      </c>
      <c r="G31" s="66">
        <f t="shared" si="1"/>
        <v>20</v>
      </c>
      <c r="H31" s="65">
        <f>VLOOKUP($A31,'Return Data'!$B$7:$R$1700,11,0)</f>
        <v>15.35</v>
      </c>
      <c r="I31" s="66">
        <f t="shared" si="8"/>
        <v>15</v>
      </c>
      <c r="J31" s="65">
        <f>VLOOKUP($A31,'Return Data'!$B$7:$R$1700,12,0)</f>
        <v>11.923299999999999</v>
      </c>
      <c r="K31" s="66">
        <f t="shared" si="9"/>
        <v>16</v>
      </c>
      <c r="L31" s="65">
        <f>VLOOKUP($A31,'Return Data'!$B$7:$R$1700,13,0)</f>
        <v>9.2024000000000008</v>
      </c>
      <c r="M31" s="66">
        <f t="shared" si="10"/>
        <v>20</v>
      </c>
      <c r="N31" s="65">
        <f>VLOOKUP($A31,'Return Data'!$B$7:$R$1700,17,0)</f>
        <v>12.184100000000001</v>
      </c>
      <c r="O31" s="66">
        <f t="shared" si="11"/>
        <v>9</v>
      </c>
      <c r="P31" s="65">
        <f>VLOOKUP($A31,'Return Data'!$B$7:$R$1700,14,0)</f>
        <v>7.7150999999999996</v>
      </c>
      <c r="Q31" s="66">
        <f t="shared" si="12"/>
        <v>17</v>
      </c>
      <c r="R31" s="65">
        <f>VLOOKUP($A31,'Return Data'!$B$7:$R$1700,16,0)</f>
        <v>8.2035</v>
      </c>
      <c r="S31" s="67">
        <f t="shared" si="3"/>
        <v>25</v>
      </c>
    </row>
    <row r="32" spans="1:19" x14ac:dyDescent="0.3">
      <c r="A32" s="82" t="s">
        <v>1166</v>
      </c>
      <c r="B32" s="64">
        <f>VLOOKUP($A32,'Return Data'!$B$7:$R$1700,3,0)</f>
        <v>44032</v>
      </c>
      <c r="C32" s="65">
        <f>VLOOKUP($A32,'Return Data'!$B$7:$R$1700,4,0)</f>
        <v>31.200399999999998</v>
      </c>
      <c r="D32" s="65">
        <f>VLOOKUP($A32,'Return Data'!$B$7:$R$1700,9,0)</f>
        <v>27.789000000000001</v>
      </c>
      <c r="E32" s="66">
        <f t="shared" si="0"/>
        <v>6</v>
      </c>
      <c r="F32" s="65">
        <f>VLOOKUP($A32,'Return Data'!$B$7:$R$1700,10,0)</f>
        <v>22.245699999999999</v>
      </c>
      <c r="G32" s="66">
        <f t="shared" si="1"/>
        <v>4</v>
      </c>
      <c r="H32" s="65">
        <f>VLOOKUP($A32,'Return Data'!$B$7:$R$1700,11,0)</f>
        <v>17.3735</v>
      </c>
      <c r="I32" s="66">
        <f t="shared" si="8"/>
        <v>10</v>
      </c>
      <c r="J32" s="65">
        <f>VLOOKUP($A32,'Return Data'!$B$7:$R$1700,12,0)</f>
        <v>14.7509</v>
      </c>
      <c r="K32" s="66">
        <f t="shared" si="9"/>
        <v>8</v>
      </c>
      <c r="L32" s="65">
        <f>VLOOKUP($A32,'Return Data'!$B$7:$R$1700,13,0)</f>
        <v>13.3367</v>
      </c>
      <c r="M32" s="66">
        <f t="shared" si="10"/>
        <v>2</v>
      </c>
      <c r="N32" s="65">
        <f>VLOOKUP($A32,'Return Data'!$B$7:$R$1700,17,0)</f>
        <v>12.267799999999999</v>
      </c>
      <c r="O32" s="66">
        <f t="shared" si="11"/>
        <v>8</v>
      </c>
      <c r="P32" s="65">
        <f>VLOOKUP($A32,'Return Data'!$B$7:$R$1700,14,0)</f>
        <v>8.9083000000000006</v>
      </c>
      <c r="Q32" s="66">
        <f t="shared" si="12"/>
        <v>8</v>
      </c>
      <c r="R32" s="65">
        <f>VLOOKUP($A32,'Return Data'!$B$7:$R$1700,16,0)</f>
        <v>9.3892000000000007</v>
      </c>
      <c r="S32" s="67">
        <f t="shared" si="3"/>
        <v>8</v>
      </c>
    </row>
    <row r="33" spans="1:19" x14ac:dyDescent="0.3">
      <c r="A33" s="82" t="s">
        <v>1167</v>
      </c>
      <c r="B33" s="64">
        <f>VLOOKUP($A33,'Return Data'!$B$7:$R$1700,3,0)</f>
        <v>44032</v>
      </c>
      <c r="C33" s="65">
        <f>VLOOKUP($A33,'Return Data'!$B$7:$R$1700,4,0)</f>
        <v>55.9375</v>
      </c>
      <c r="D33" s="65">
        <f>VLOOKUP($A33,'Return Data'!$B$7:$R$1700,9,0)</f>
        <v>19.462499999999999</v>
      </c>
      <c r="E33" s="66">
        <f t="shared" si="0"/>
        <v>18</v>
      </c>
      <c r="F33" s="65">
        <f>VLOOKUP($A33,'Return Data'!$B$7:$R$1700,10,0)</f>
        <v>19.7288</v>
      </c>
      <c r="G33" s="66">
        <f t="shared" si="1"/>
        <v>8</v>
      </c>
      <c r="H33" s="65">
        <f>VLOOKUP($A33,'Return Data'!$B$7:$R$1700,11,0)</f>
        <v>20.079599999999999</v>
      </c>
      <c r="I33" s="66">
        <f t="shared" si="8"/>
        <v>3</v>
      </c>
      <c r="J33" s="65">
        <f>VLOOKUP($A33,'Return Data'!$B$7:$R$1700,12,0)</f>
        <v>14.8087</v>
      </c>
      <c r="K33" s="66">
        <f t="shared" si="9"/>
        <v>7</v>
      </c>
      <c r="L33" s="65">
        <f>VLOOKUP($A33,'Return Data'!$B$7:$R$1700,13,0)</f>
        <v>11.824299999999999</v>
      </c>
      <c r="M33" s="66">
        <f t="shared" si="10"/>
        <v>7</v>
      </c>
      <c r="N33" s="65">
        <f>VLOOKUP($A33,'Return Data'!$B$7:$R$1700,17,0)</f>
        <v>13.658799999999999</v>
      </c>
      <c r="O33" s="66">
        <f t="shared" si="11"/>
        <v>3</v>
      </c>
      <c r="P33" s="65">
        <f>VLOOKUP($A33,'Return Data'!$B$7:$R$1700,14,0)</f>
        <v>8.9914000000000005</v>
      </c>
      <c r="Q33" s="66">
        <f t="shared" si="12"/>
        <v>6</v>
      </c>
      <c r="R33" s="65">
        <f>VLOOKUP($A33,'Return Data'!$B$7:$R$1700,16,0)</f>
        <v>9.8041</v>
      </c>
      <c r="S33" s="67">
        <f t="shared" si="3"/>
        <v>4</v>
      </c>
    </row>
    <row r="34" spans="1:19" x14ac:dyDescent="0.3">
      <c r="A34" s="82" t="s">
        <v>1170</v>
      </c>
      <c r="B34" s="64">
        <f>VLOOKUP($A34,'Return Data'!$B$7:$R$1700,3,0)</f>
        <v>44032</v>
      </c>
      <c r="C34" s="65">
        <f>VLOOKUP($A34,'Return Data'!$B$7:$R$1700,4,0)</f>
        <v>53.5685</v>
      </c>
      <c r="D34" s="65">
        <f>VLOOKUP($A34,'Return Data'!$B$7:$R$1700,9,0)</f>
        <v>36.710500000000003</v>
      </c>
      <c r="E34" s="66">
        <f t="shared" si="0"/>
        <v>2</v>
      </c>
      <c r="F34" s="65">
        <f>VLOOKUP($A34,'Return Data'!$B$7:$R$1700,10,0)</f>
        <v>20.4741</v>
      </c>
      <c r="G34" s="66">
        <f t="shared" si="1"/>
        <v>5</v>
      </c>
      <c r="H34" s="65">
        <f>VLOOKUP($A34,'Return Data'!$B$7:$R$1700,11,0)</f>
        <v>18.690100000000001</v>
      </c>
      <c r="I34" s="66">
        <f t="shared" si="8"/>
        <v>6</v>
      </c>
      <c r="J34" s="65">
        <f>VLOOKUP($A34,'Return Data'!$B$7:$R$1700,12,0)</f>
        <v>8.0709</v>
      </c>
      <c r="K34" s="66">
        <f t="shared" si="9"/>
        <v>26</v>
      </c>
      <c r="L34" s="65">
        <f>VLOOKUP($A34,'Return Data'!$B$7:$R$1700,13,0)</f>
        <v>6.5603999999999996</v>
      </c>
      <c r="M34" s="66">
        <f t="shared" si="10"/>
        <v>26</v>
      </c>
      <c r="N34" s="65">
        <f>VLOOKUP($A34,'Return Data'!$B$7:$R$1700,17,0)</f>
        <v>3.3858999999999999</v>
      </c>
      <c r="O34" s="66">
        <f t="shared" si="11"/>
        <v>24</v>
      </c>
      <c r="P34" s="65">
        <f>VLOOKUP($A34,'Return Data'!$B$7:$R$1700,14,0)</f>
        <v>3.0749</v>
      </c>
      <c r="Q34" s="66">
        <f t="shared" si="12"/>
        <v>26</v>
      </c>
      <c r="R34" s="65">
        <f>VLOOKUP($A34,'Return Data'!$B$7:$R$1700,16,0)</f>
        <v>6.1245000000000003</v>
      </c>
      <c r="S34" s="67">
        <f t="shared" si="3"/>
        <v>32</v>
      </c>
    </row>
    <row r="35" spans="1:19" x14ac:dyDescent="0.3">
      <c r="A35" s="82" t="s">
        <v>1171</v>
      </c>
      <c r="B35" s="64">
        <f>VLOOKUP($A35,'Return Data'!$B$7:$R$1700,3,0)</f>
        <v>44032</v>
      </c>
      <c r="C35" s="65">
        <f>VLOOKUP($A35,'Return Data'!$B$7:$R$1700,4,0)</f>
        <v>63.344099999999997</v>
      </c>
      <c r="D35" s="65">
        <f>VLOOKUP($A35,'Return Data'!$B$7:$R$1700,9,0)</f>
        <v>19.8614</v>
      </c>
      <c r="E35" s="66">
        <f t="shared" si="0"/>
        <v>17</v>
      </c>
      <c r="F35" s="65">
        <f>VLOOKUP($A35,'Return Data'!$B$7:$R$1700,10,0)</f>
        <v>19.937100000000001</v>
      </c>
      <c r="G35" s="66">
        <f t="shared" si="1"/>
        <v>7</v>
      </c>
      <c r="H35" s="65">
        <f>VLOOKUP($A35,'Return Data'!$B$7:$R$1700,11,0)</f>
        <v>19.385200000000001</v>
      </c>
      <c r="I35" s="66">
        <f t="shared" si="8"/>
        <v>4</v>
      </c>
      <c r="J35" s="65">
        <f>VLOOKUP($A35,'Return Data'!$B$7:$R$1700,12,0)</f>
        <v>15.100099999999999</v>
      </c>
      <c r="K35" s="66">
        <f t="shared" si="9"/>
        <v>6</v>
      </c>
      <c r="L35" s="65">
        <f>VLOOKUP($A35,'Return Data'!$B$7:$R$1700,13,0)</f>
        <v>11.9278</v>
      </c>
      <c r="M35" s="66">
        <f t="shared" si="10"/>
        <v>6</v>
      </c>
      <c r="N35" s="65">
        <f>VLOOKUP($A35,'Return Data'!$B$7:$R$1700,17,0)</f>
        <v>12.857699999999999</v>
      </c>
      <c r="O35" s="66">
        <f t="shared" si="11"/>
        <v>5</v>
      </c>
      <c r="P35" s="65">
        <f>VLOOKUP($A35,'Return Data'!$B$7:$R$1700,14,0)</f>
        <v>8.4529999999999994</v>
      </c>
      <c r="Q35" s="66">
        <f t="shared" si="12"/>
        <v>11</v>
      </c>
      <c r="R35" s="65">
        <f>VLOOKUP($A35,'Return Data'!$B$7:$R$1700,16,0)</f>
        <v>8.8793000000000006</v>
      </c>
      <c r="S35" s="67">
        <f t="shared" si="3"/>
        <v>17</v>
      </c>
    </row>
    <row r="36" spans="1:19" x14ac:dyDescent="0.3">
      <c r="A36" s="82" t="s">
        <v>1174</v>
      </c>
      <c r="B36" s="64">
        <f>VLOOKUP($A36,'Return Data'!$B$7:$R$1700,3,0)</f>
        <v>44032</v>
      </c>
      <c r="C36" s="65">
        <f>VLOOKUP($A36,'Return Data'!$B$7:$R$1700,4,0)</f>
        <v>59.062600000000003</v>
      </c>
      <c r="D36" s="65">
        <f>VLOOKUP($A36,'Return Data'!$B$7:$R$1700,9,0)</f>
        <v>19.379799999999999</v>
      </c>
      <c r="E36" s="66">
        <f t="shared" si="0"/>
        <v>19</v>
      </c>
      <c r="F36" s="65">
        <f>VLOOKUP($A36,'Return Data'!$B$7:$R$1700,10,0)</f>
        <v>19.673400000000001</v>
      </c>
      <c r="G36" s="66">
        <f t="shared" si="1"/>
        <v>9</v>
      </c>
      <c r="H36" s="65">
        <f>VLOOKUP($A36,'Return Data'!$B$7:$R$1700,11,0)</f>
        <v>16.252099999999999</v>
      </c>
      <c r="I36" s="66">
        <f t="shared" si="8"/>
        <v>14</v>
      </c>
      <c r="J36" s="65">
        <f>VLOOKUP($A36,'Return Data'!$B$7:$R$1700,12,0)</f>
        <v>12.8835</v>
      </c>
      <c r="K36" s="66">
        <f t="shared" si="9"/>
        <v>14</v>
      </c>
      <c r="L36" s="65">
        <f>VLOOKUP($A36,'Return Data'!$B$7:$R$1700,13,0)</f>
        <v>10.6915</v>
      </c>
      <c r="M36" s="66">
        <f t="shared" si="10"/>
        <v>15</v>
      </c>
      <c r="N36" s="65">
        <f>VLOOKUP($A36,'Return Data'!$B$7:$R$1700,17,0)</f>
        <v>11.7789</v>
      </c>
      <c r="O36" s="66">
        <f t="shared" si="11"/>
        <v>10</v>
      </c>
      <c r="P36" s="65">
        <f>VLOOKUP($A36,'Return Data'!$B$7:$R$1700,14,0)</f>
        <v>7.9702999999999999</v>
      </c>
      <c r="Q36" s="66">
        <f t="shared" si="12"/>
        <v>16</v>
      </c>
      <c r="R36" s="65">
        <f>VLOOKUP($A36,'Return Data'!$B$7:$R$1700,16,0)</f>
        <v>8.3401999999999994</v>
      </c>
      <c r="S36" s="67">
        <f t="shared" si="3"/>
        <v>22</v>
      </c>
    </row>
    <row r="37" spans="1:19" x14ac:dyDescent="0.3">
      <c r="A37" s="82" t="s">
        <v>1176</v>
      </c>
      <c r="B37" s="64">
        <f>VLOOKUP($A37,'Return Data'!$B$7:$R$1700,3,0)</f>
        <v>44032</v>
      </c>
      <c r="C37" s="65">
        <f>VLOOKUP($A37,'Return Data'!$B$7:$R$1700,4,0)</f>
        <v>74.672700000000006</v>
      </c>
      <c r="D37" s="65">
        <f>VLOOKUP($A37,'Return Data'!$B$7:$R$1700,9,0)</f>
        <v>17.397600000000001</v>
      </c>
      <c r="E37" s="66">
        <f t="shared" si="0"/>
        <v>23</v>
      </c>
      <c r="F37" s="65">
        <f>VLOOKUP($A37,'Return Data'!$B$7:$R$1700,10,0)</f>
        <v>15.5778</v>
      </c>
      <c r="G37" s="66">
        <f t="shared" si="1"/>
        <v>19</v>
      </c>
      <c r="H37" s="65">
        <f>VLOOKUP($A37,'Return Data'!$B$7:$R$1700,11,0)</f>
        <v>18.5031</v>
      </c>
      <c r="I37" s="66">
        <f t="shared" si="8"/>
        <v>7</v>
      </c>
      <c r="J37" s="65">
        <f>VLOOKUP($A37,'Return Data'!$B$7:$R$1700,12,0)</f>
        <v>13.896699999999999</v>
      </c>
      <c r="K37" s="66">
        <f t="shared" si="9"/>
        <v>10</v>
      </c>
      <c r="L37" s="65">
        <f>VLOOKUP($A37,'Return Data'!$B$7:$R$1700,13,0)</f>
        <v>11.3874</v>
      </c>
      <c r="M37" s="66">
        <f t="shared" si="10"/>
        <v>10</v>
      </c>
      <c r="N37" s="65">
        <f>VLOOKUP($A37,'Return Data'!$B$7:$R$1700,17,0)</f>
        <v>13.7735</v>
      </c>
      <c r="O37" s="66">
        <f t="shared" si="11"/>
        <v>2</v>
      </c>
      <c r="P37" s="65">
        <f>VLOOKUP($A37,'Return Data'!$B$7:$R$1700,14,0)</f>
        <v>9.1381999999999994</v>
      </c>
      <c r="Q37" s="66">
        <f t="shared" si="12"/>
        <v>4</v>
      </c>
      <c r="R37" s="65">
        <f>VLOOKUP($A37,'Return Data'!$B$7:$R$1700,16,0)</f>
        <v>9.4007000000000005</v>
      </c>
      <c r="S37" s="67">
        <f t="shared" si="3"/>
        <v>7</v>
      </c>
    </row>
    <row r="38" spans="1:19" x14ac:dyDescent="0.3">
      <c r="A38" s="82" t="s">
        <v>1177</v>
      </c>
      <c r="B38" s="64">
        <f>VLOOKUP($A38,'Return Data'!$B$7:$R$1700,3,0)</f>
        <v>44032</v>
      </c>
      <c r="C38" s="65">
        <f>VLOOKUP($A38,'Return Data'!$B$7:$R$1700,4,0)</f>
        <v>55.429400000000001</v>
      </c>
      <c r="D38" s="65">
        <f>VLOOKUP($A38,'Return Data'!$B$7:$R$1700,9,0)</f>
        <v>23.0105</v>
      </c>
      <c r="E38" s="66">
        <f t="shared" si="0"/>
        <v>11</v>
      </c>
      <c r="F38" s="65">
        <f>VLOOKUP($A38,'Return Data'!$B$7:$R$1700,10,0)</f>
        <v>19.4344</v>
      </c>
      <c r="G38" s="66">
        <f t="shared" si="1"/>
        <v>12</v>
      </c>
      <c r="H38" s="65">
        <f>VLOOKUP($A38,'Return Data'!$B$7:$R$1700,11,0)</f>
        <v>16.291599999999999</v>
      </c>
      <c r="I38" s="66">
        <f t="shared" si="8"/>
        <v>13</v>
      </c>
      <c r="J38" s="65">
        <f>VLOOKUP($A38,'Return Data'!$B$7:$R$1700,12,0)</f>
        <v>15.7393</v>
      </c>
      <c r="K38" s="66">
        <f t="shared" si="9"/>
        <v>2</v>
      </c>
      <c r="L38" s="65">
        <f>VLOOKUP($A38,'Return Data'!$B$7:$R$1700,13,0)</f>
        <v>13.3645</v>
      </c>
      <c r="M38" s="66">
        <f t="shared" si="10"/>
        <v>1</v>
      </c>
      <c r="N38" s="65">
        <f>VLOOKUP($A38,'Return Data'!$B$7:$R$1700,17,0)</f>
        <v>12.4361</v>
      </c>
      <c r="O38" s="66">
        <f t="shared" si="11"/>
        <v>7</v>
      </c>
      <c r="P38" s="65">
        <f>VLOOKUP($A38,'Return Data'!$B$7:$R$1700,14,0)</f>
        <v>9.1796000000000006</v>
      </c>
      <c r="Q38" s="66">
        <f t="shared" si="12"/>
        <v>3</v>
      </c>
      <c r="R38" s="65">
        <f>VLOOKUP($A38,'Return Data'!$B$7:$R$1700,16,0)</f>
        <v>9.2594999999999992</v>
      </c>
      <c r="S38" s="67">
        <f t="shared" si="3"/>
        <v>12</v>
      </c>
    </row>
    <row r="39" spans="1:19" x14ac:dyDescent="0.3">
      <c r="A39" s="82" t="s">
        <v>1179</v>
      </c>
      <c r="B39" s="64">
        <f>VLOOKUP($A39,'Return Data'!$B$7:$R$1700,3,0)</f>
        <v>44032</v>
      </c>
      <c r="C39" s="65">
        <f>VLOOKUP($A39,'Return Data'!$B$7:$R$1700,4,0)</f>
        <v>68.128900000000002</v>
      </c>
      <c r="D39" s="65">
        <f>VLOOKUP($A39,'Return Data'!$B$7:$R$1700,9,0)</f>
        <v>32.258600000000001</v>
      </c>
      <c r="E39" s="66">
        <f t="shared" si="0"/>
        <v>4</v>
      </c>
      <c r="F39" s="65">
        <f>VLOOKUP($A39,'Return Data'!$B$7:$R$1700,10,0)</f>
        <v>23.255500000000001</v>
      </c>
      <c r="G39" s="66">
        <f t="shared" si="1"/>
        <v>3</v>
      </c>
      <c r="H39" s="65">
        <f>VLOOKUP($A39,'Return Data'!$B$7:$R$1700,11,0)</f>
        <v>18.8782</v>
      </c>
      <c r="I39" s="66">
        <f t="shared" si="8"/>
        <v>5</v>
      </c>
      <c r="J39" s="65">
        <f>VLOOKUP($A39,'Return Data'!$B$7:$R$1700,12,0)</f>
        <v>15.6373</v>
      </c>
      <c r="K39" s="66">
        <f t="shared" si="9"/>
        <v>3</v>
      </c>
      <c r="L39" s="65">
        <f>VLOOKUP($A39,'Return Data'!$B$7:$R$1700,13,0)</f>
        <v>12.446099999999999</v>
      </c>
      <c r="M39" s="66">
        <f t="shared" si="10"/>
        <v>4</v>
      </c>
      <c r="N39" s="65">
        <f>VLOOKUP($A39,'Return Data'!$B$7:$R$1700,17,0)</f>
        <v>11.555199999999999</v>
      </c>
      <c r="O39" s="66">
        <f t="shared" si="11"/>
        <v>13</v>
      </c>
      <c r="P39" s="65">
        <f>VLOOKUP($A39,'Return Data'!$B$7:$R$1700,14,0)</f>
        <v>8.0847999999999995</v>
      </c>
      <c r="Q39" s="66">
        <f t="shared" si="12"/>
        <v>14</v>
      </c>
      <c r="R39" s="65">
        <f>VLOOKUP($A39,'Return Data'!$B$7:$R$1700,16,0)</f>
        <v>9.2751000000000001</v>
      </c>
      <c r="S39" s="67">
        <f t="shared" si="3"/>
        <v>11</v>
      </c>
    </row>
    <row r="40" spans="1:19" x14ac:dyDescent="0.3">
      <c r="A40" s="82" t="s">
        <v>1181</v>
      </c>
      <c r="B40" s="64">
        <f>VLOOKUP($A40,'Return Data'!$B$7:$R$1700,3,0)</f>
        <v>44032</v>
      </c>
      <c r="C40" s="65">
        <f>VLOOKUP($A40,'Return Data'!$B$7:$R$1700,4,0)</f>
        <v>2.1150000000000002</v>
      </c>
      <c r="D40" s="65">
        <f>VLOOKUP($A40,'Return Data'!$B$7:$R$1700,9,0)</f>
        <v>8.6925000000000008</v>
      </c>
      <c r="E40" s="66">
        <f t="shared" si="0"/>
        <v>30</v>
      </c>
      <c r="F40" s="65">
        <f>VLOOKUP($A40,'Return Data'!$B$7:$R$1700,10,0)</f>
        <v>8.7789000000000001</v>
      </c>
      <c r="G40" s="66">
        <f t="shared" si="1"/>
        <v>29</v>
      </c>
      <c r="H40" s="65"/>
      <c r="I40" s="66"/>
      <c r="J40" s="65"/>
      <c r="K40" s="66"/>
      <c r="L40" s="65"/>
      <c r="M40" s="66"/>
      <c r="N40" s="65"/>
      <c r="O40" s="66"/>
      <c r="P40" s="65"/>
      <c r="Q40" s="66"/>
      <c r="R40" s="65">
        <f>VLOOKUP($A40,'Return Data'!$B$7:$R$1700,16,0)</f>
        <v>8.8582999999999998</v>
      </c>
      <c r="S40" s="67">
        <f t="shared" si="3"/>
        <v>19</v>
      </c>
    </row>
    <row r="41" spans="1:19" x14ac:dyDescent="0.3">
      <c r="A41" s="82" t="s">
        <v>1183</v>
      </c>
      <c r="B41" s="64">
        <f>VLOOKUP($A41,'Return Data'!$B$7:$R$1700,3,0)</f>
        <v>44032</v>
      </c>
      <c r="C41" s="65">
        <f>VLOOKUP($A41,'Return Data'!$B$7:$R$1700,4,0)</f>
        <v>53.495100000000001</v>
      </c>
      <c r="D41" s="65">
        <f>VLOOKUP($A41,'Return Data'!$B$7:$R$1700,9,0)</f>
        <v>18.721900000000002</v>
      </c>
      <c r="E41" s="66">
        <f t="shared" si="0"/>
        <v>22</v>
      </c>
      <c r="F41" s="65">
        <f>VLOOKUP($A41,'Return Data'!$B$7:$R$1700,10,0)</f>
        <v>19.5044</v>
      </c>
      <c r="G41" s="66">
        <f t="shared" si="1"/>
        <v>11</v>
      </c>
      <c r="H41" s="65">
        <f>VLOOKUP($A41,'Return Data'!$B$7:$R$1700,11,0)</f>
        <v>8.4949999999999992</v>
      </c>
      <c r="I41" s="66">
        <f>RANK(H41,H$8:H$43,0)</f>
        <v>25</v>
      </c>
      <c r="J41" s="65">
        <f>VLOOKUP($A41,'Return Data'!$B$7:$R$1700,12,0)</f>
        <v>0.86639999999999995</v>
      </c>
      <c r="K41" s="66">
        <f>RANK(J41,J$8:J$43,0)</f>
        <v>27</v>
      </c>
      <c r="L41" s="65">
        <f>VLOOKUP($A41,'Return Data'!$B$7:$R$1700,13,0)</f>
        <v>-0.46389999999999998</v>
      </c>
      <c r="M41" s="66">
        <f>RANK(L41,L$8:L$43,0)</f>
        <v>28</v>
      </c>
      <c r="N41" s="65">
        <f>VLOOKUP($A41,'Return Data'!$B$7:$R$1700,17,0)</f>
        <v>-0.98009999999999997</v>
      </c>
      <c r="O41" s="66">
        <f>RANK(N41,N$8:N$43,0)</f>
        <v>29</v>
      </c>
      <c r="P41" s="65">
        <f>VLOOKUP($A41,'Return Data'!$B$7:$R$1700,14,0)</f>
        <v>-0.30120000000000002</v>
      </c>
      <c r="Q41" s="66">
        <f>RANK(P41,P$8:P$43,0)</f>
        <v>29</v>
      </c>
      <c r="R41" s="65">
        <f>VLOOKUP($A41,'Return Data'!$B$7:$R$1700,16,0)</f>
        <v>6.1208999999999998</v>
      </c>
      <c r="S41" s="67">
        <f t="shared" si="3"/>
        <v>33</v>
      </c>
    </row>
    <row r="42" spans="1:19" x14ac:dyDescent="0.3">
      <c r="A42" s="82" t="s">
        <v>1040</v>
      </c>
      <c r="B42" s="64">
        <f>VLOOKUP($A42,'Return Data'!$B$7:$R$1700,3,0)</f>
        <v>44032</v>
      </c>
      <c r="C42" s="65">
        <f>VLOOKUP($A42,'Return Data'!$B$7:$R$1700,4,0)</f>
        <v>75.151499999999999</v>
      </c>
      <c r="D42" s="65">
        <f>VLOOKUP($A42,'Return Data'!$B$7:$R$1700,9,0)</f>
        <v>18.922999999999998</v>
      </c>
      <c r="E42" s="66">
        <f t="shared" si="0"/>
        <v>21</v>
      </c>
      <c r="F42" s="65">
        <f>VLOOKUP($A42,'Return Data'!$B$7:$R$1700,10,0)</f>
        <v>17.611699999999999</v>
      </c>
      <c r="G42" s="66">
        <f t="shared" si="1"/>
        <v>16</v>
      </c>
      <c r="H42" s="65">
        <f>VLOOKUP($A42,'Return Data'!$B$7:$R$1700,11,0)</f>
        <v>18.502600000000001</v>
      </c>
      <c r="I42" s="66">
        <f>RANK(H42,H$8:H$43,0)</f>
        <v>8</v>
      </c>
      <c r="J42" s="65">
        <f>VLOOKUP($A42,'Return Data'!$B$7:$R$1700,12,0)</f>
        <v>15.392899999999999</v>
      </c>
      <c r="K42" s="66">
        <f>RANK(J42,J$8:J$43,0)</f>
        <v>5</v>
      </c>
      <c r="L42" s="65">
        <f>VLOOKUP($A42,'Return Data'!$B$7:$R$1700,13,0)</f>
        <v>10.5191</v>
      </c>
      <c r="M42" s="66">
        <f>RANK(L42,L$8:L$43,0)</f>
        <v>16</v>
      </c>
      <c r="N42" s="65">
        <f>VLOOKUP($A42,'Return Data'!$B$7:$R$1700,17,0)</f>
        <v>14.1769</v>
      </c>
      <c r="O42" s="66">
        <f>RANK(N42,N$8:N$43,0)</f>
        <v>1</v>
      </c>
      <c r="P42" s="65">
        <f>VLOOKUP($A42,'Return Data'!$B$7:$R$1700,14,0)</f>
        <v>9.5481999999999996</v>
      </c>
      <c r="Q42" s="66">
        <f>RANK(P42,P$8:P$43,0)</f>
        <v>2</v>
      </c>
      <c r="R42" s="65">
        <f>VLOOKUP($A42,'Return Data'!$B$7:$R$1700,16,0)</f>
        <v>10.0617</v>
      </c>
      <c r="S42" s="67">
        <f t="shared" si="3"/>
        <v>3</v>
      </c>
    </row>
    <row r="43" spans="1:19" x14ac:dyDescent="0.3">
      <c r="A43" s="82" t="s">
        <v>1042</v>
      </c>
      <c r="B43" s="64">
        <f>VLOOKUP($A43,'Return Data'!$B$7:$R$1700,3,0)</f>
        <v>44032</v>
      </c>
      <c r="C43" s="65">
        <f>VLOOKUP($A43,'Return Data'!$B$7:$R$1700,4,0)</f>
        <v>13.883599999999999</v>
      </c>
      <c r="D43" s="65">
        <f>VLOOKUP($A43,'Return Data'!$B$7:$R$1700,9,0)</f>
        <v>34.641300000000001</v>
      </c>
      <c r="E43" s="66">
        <f t="shared" si="0"/>
        <v>3</v>
      </c>
      <c r="F43" s="65">
        <f>VLOOKUP($A43,'Return Data'!$B$7:$R$1700,10,0)</f>
        <v>28.737100000000002</v>
      </c>
      <c r="G43" s="66">
        <f t="shared" si="1"/>
        <v>1</v>
      </c>
      <c r="H43" s="65">
        <f>VLOOKUP($A43,'Return Data'!$B$7:$R$1700,11,0)</f>
        <v>24.393899999999999</v>
      </c>
      <c r="I43" s="66">
        <f>RANK(H43,H$8:H$43,0)</f>
        <v>1</v>
      </c>
      <c r="J43" s="65">
        <f>VLOOKUP($A43,'Return Data'!$B$7:$R$1700,12,0)</f>
        <v>19.026199999999999</v>
      </c>
      <c r="K43" s="66">
        <f>RANK(J43,J$8:J$43,0)</f>
        <v>1</v>
      </c>
      <c r="L43" s="65">
        <f>VLOOKUP($A43,'Return Data'!$B$7:$R$1700,13,0)</f>
        <v>11.0076</v>
      </c>
      <c r="M43" s="66">
        <f>RANK(L43,L$8:L$43,0)</f>
        <v>13</v>
      </c>
      <c r="N43" s="65"/>
      <c r="O43" s="66"/>
      <c r="P43" s="65"/>
      <c r="Q43" s="66"/>
      <c r="R43" s="65">
        <f>VLOOKUP($A43,'Return Data'!$B$7:$R$1700,16,0)</f>
        <v>17.440100000000001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19.038433333333337</v>
      </c>
      <c r="E45" s="88"/>
      <c r="F45" s="89">
        <f>AVERAGE(F8:F43)</f>
        <v>11.588980555555557</v>
      </c>
      <c r="G45" s="88"/>
      <c r="H45" s="89">
        <f>AVERAGE(H8:H43)</f>
        <v>8.0633939393939364</v>
      </c>
      <c r="I45" s="88"/>
      <c r="J45" s="89">
        <f>AVERAGE(J8:J43)</f>
        <v>7.4693249999999995</v>
      </c>
      <c r="K45" s="88"/>
      <c r="L45" s="89">
        <f>AVERAGE(L8:L43)</f>
        <v>6.4024374999999996</v>
      </c>
      <c r="M45" s="88"/>
      <c r="N45" s="89">
        <f>AVERAGE(N8:N43)</f>
        <v>8.1747366666666661</v>
      </c>
      <c r="O45" s="88"/>
      <c r="P45" s="89">
        <f>AVERAGE(P8:P43)</f>
        <v>6.4452033333333345</v>
      </c>
      <c r="Q45" s="88"/>
      <c r="R45" s="89">
        <f>AVERAGE(R8:R43)</f>
        <v>6.1183138888888884</v>
      </c>
      <c r="S45" s="90"/>
    </row>
    <row r="46" spans="1:19" x14ac:dyDescent="0.3">
      <c r="A46" s="87" t="s">
        <v>28</v>
      </c>
      <c r="B46" s="88"/>
      <c r="C46" s="88"/>
      <c r="D46" s="89">
        <f>MIN(D8:D43)</f>
        <v>-23.847000000000001</v>
      </c>
      <c r="E46" s="88"/>
      <c r="F46" s="89">
        <f>MIN(F8:F43)</f>
        <v>-100.38249999999999</v>
      </c>
      <c r="G46" s="88"/>
      <c r="H46" s="89">
        <f>MIN(H8:H43)</f>
        <v>-50.191200000000002</v>
      </c>
      <c r="I46" s="88"/>
      <c r="J46" s="89">
        <f>MIN(J8:J43)</f>
        <v>-52.898600000000002</v>
      </c>
      <c r="K46" s="88"/>
      <c r="L46" s="89">
        <f>MIN(L8:L43)</f>
        <v>-40.4375</v>
      </c>
      <c r="M46" s="88"/>
      <c r="N46" s="89">
        <f>MIN(N8:N43)</f>
        <v>-13.0839</v>
      </c>
      <c r="O46" s="88"/>
      <c r="P46" s="89">
        <f>MIN(P8:P43)</f>
        <v>-7.4568000000000003</v>
      </c>
      <c r="Q46" s="88"/>
      <c r="R46" s="89">
        <f>MIN(R8:R43)</f>
        <v>-37.523000000000003</v>
      </c>
      <c r="S46" s="90"/>
    </row>
    <row r="47" spans="1:19" ht="15" thickBot="1" x14ac:dyDescent="0.35">
      <c r="A47" s="91" t="s">
        <v>29</v>
      </c>
      <c r="B47" s="92"/>
      <c r="C47" s="92"/>
      <c r="D47" s="93">
        <f>MAX(D8:D43)</f>
        <v>70.999799999999993</v>
      </c>
      <c r="E47" s="92"/>
      <c r="F47" s="93">
        <f>MAX(F8:F43)</f>
        <v>28.737100000000002</v>
      </c>
      <c r="G47" s="92"/>
      <c r="H47" s="93">
        <f>MAX(H8:H43)</f>
        <v>24.393899999999999</v>
      </c>
      <c r="I47" s="92"/>
      <c r="J47" s="93">
        <f>MAX(J8:J43)</f>
        <v>19.026199999999999</v>
      </c>
      <c r="K47" s="92"/>
      <c r="L47" s="93">
        <f>MAX(L8:L43)</f>
        <v>13.3645</v>
      </c>
      <c r="M47" s="92"/>
      <c r="N47" s="93">
        <f>MAX(N8:N43)</f>
        <v>14.1769</v>
      </c>
      <c r="O47" s="92"/>
      <c r="P47" s="93">
        <f>MAX(P8:P43)</f>
        <v>9.5911000000000008</v>
      </c>
      <c r="Q47" s="92"/>
      <c r="R47" s="93">
        <f>MAX(R8:R43)</f>
        <v>17.440100000000001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44032</v>
      </c>
      <c r="C8" s="65">
        <f>VLOOKUP($A8,'Return Data'!$B$7:$R$1700,4,0)</f>
        <v>22.5441</v>
      </c>
      <c r="D8" s="65">
        <f>VLOOKUP($A8,'Return Data'!$B$7:$R$1700,9,0)</f>
        <v>70.001099999999994</v>
      </c>
      <c r="E8" s="66">
        <f t="shared" ref="E8:E43" si="0">RANK(D8,D$8:D$43,0)</f>
        <v>1</v>
      </c>
      <c r="F8" s="65">
        <f>VLOOKUP($A8,'Return Data'!$B$7:$R$1700,10,0)</f>
        <v>12.9633</v>
      </c>
      <c r="G8" s="66">
        <f t="shared" ref="G8:G43" si="1">RANK(F8,F$8:F$43,0)</f>
        <v>24</v>
      </c>
      <c r="H8" s="65">
        <f>VLOOKUP($A8,'Return Data'!$B$7:$R$1700,11,0)</f>
        <v>6.8235000000000001</v>
      </c>
      <c r="I8" s="66">
        <f t="shared" ref="I8:I20" si="2">RANK(H8,H$8:H$43,0)</f>
        <v>27</v>
      </c>
      <c r="J8" s="65">
        <f>VLOOKUP($A8,'Return Data'!$B$7:$R$1700,12,0)</f>
        <v>-3.8915000000000002</v>
      </c>
      <c r="K8" s="66">
        <f>RANK(J8,J$8:J$43,0)</f>
        <v>29</v>
      </c>
      <c r="L8" s="65">
        <f>VLOOKUP($A8,'Return Data'!$B$7:$R$1700,13,0)</f>
        <v>-3.2050000000000001</v>
      </c>
      <c r="M8" s="66">
        <f>RANK(L8,L$8:L$43,0)</f>
        <v>29</v>
      </c>
      <c r="N8" s="65">
        <f>VLOOKUP($A8,'Return Data'!$B$7:$R$1700,17,0)</f>
        <v>0.61629999999999996</v>
      </c>
      <c r="O8" s="66">
        <f>RANK(N8,N$8:N$43,0)</f>
        <v>28</v>
      </c>
      <c r="P8" s="65">
        <f>VLOOKUP($A8,'Return Data'!$B$7:$R$1700,14,0)</f>
        <v>2.0909</v>
      </c>
      <c r="Q8" s="66">
        <f>RANK(P8,P$8:P$43,0)</f>
        <v>26</v>
      </c>
      <c r="R8" s="65">
        <f>VLOOKUP($A8,'Return Data'!$B$7:$R$1700,16,0)</f>
        <v>7.4390999999999998</v>
      </c>
      <c r="S8" s="67">
        <f t="shared" ref="S8:S43" si="3">RANK(R8,R$8:R$43,0)</f>
        <v>28</v>
      </c>
    </row>
    <row r="9" spans="1:19" x14ac:dyDescent="0.3">
      <c r="A9" s="82" t="s">
        <v>1110</v>
      </c>
      <c r="B9" s="64">
        <f>VLOOKUP($A9,'Return Data'!$B$7:$R$1700,3,0)</f>
        <v>44032</v>
      </c>
      <c r="C9" s="65">
        <f>VLOOKUP($A9,'Return Data'!$B$7:$R$1700,4,0)</f>
        <v>1.3322000000000001</v>
      </c>
      <c r="D9" s="65">
        <f>VLOOKUP($A9,'Return Data'!$B$7:$R$1700,9,0)</f>
        <v>0</v>
      </c>
      <c r="E9" s="66">
        <f t="shared" si="0"/>
        <v>33</v>
      </c>
      <c r="F9" s="65">
        <f>VLOOKUP($A9,'Return Data'!$B$7:$R$1700,10,0)</f>
        <v>0</v>
      </c>
      <c r="G9" s="66">
        <f t="shared" si="1"/>
        <v>32</v>
      </c>
      <c r="H9" s="65">
        <f>VLOOKUP($A9,'Return Data'!$B$7:$R$1700,11,0)</f>
        <v>-50.165599999999998</v>
      </c>
      <c r="I9" s="66">
        <f t="shared" si="2"/>
        <v>31</v>
      </c>
      <c r="J9" s="65"/>
      <c r="K9" s="66"/>
      <c r="L9" s="65"/>
      <c r="M9" s="66"/>
      <c r="N9" s="65"/>
      <c r="O9" s="66"/>
      <c r="P9" s="65"/>
      <c r="Q9" s="66"/>
      <c r="R9" s="65">
        <f>VLOOKUP($A9,'Return Data'!$B$7:$R$1700,16,0)</f>
        <v>-36.713900000000002</v>
      </c>
      <c r="S9" s="67">
        <f t="shared" si="3"/>
        <v>35</v>
      </c>
    </row>
    <row r="10" spans="1:19" x14ac:dyDescent="0.3">
      <c r="A10" s="82" t="s">
        <v>1112</v>
      </c>
      <c r="B10" s="64">
        <f>VLOOKUP($A10,'Return Data'!$B$7:$R$1700,3,0)</f>
        <v>44032</v>
      </c>
      <c r="C10" s="65">
        <f>VLOOKUP($A10,'Return Data'!$B$7:$R$1700,4,0)</f>
        <v>20.186599999999999</v>
      </c>
      <c r="D10" s="65">
        <f>VLOOKUP($A10,'Return Data'!$B$7:$R$1700,9,0)</f>
        <v>21.4817</v>
      </c>
      <c r="E10" s="66">
        <f t="shared" si="0"/>
        <v>12</v>
      </c>
      <c r="F10" s="65">
        <f>VLOOKUP($A10,'Return Data'!$B$7:$R$1700,10,0)</f>
        <v>12.1561</v>
      </c>
      <c r="G10" s="66">
        <f t="shared" si="1"/>
        <v>26</v>
      </c>
      <c r="H10" s="65">
        <f>VLOOKUP($A10,'Return Data'!$B$7:$R$1700,11,0)</f>
        <v>11.6137</v>
      </c>
      <c r="I10" s="66">
        <f t="shared" si="2"/>
        <v>20</v>
      </c>
      <c r="J10" s="65">
        <f>VLOOKUP($A10,'Return Data'!$B$7:$R$1700,12,0)</f>
        <v>10.770200000000001</v>
      </c>
      <c r="K10" s="66">
        <f t="shared" ref="K10:K20" si="4">RANK(J10,J$8:J$43,0)</f>
        <v>19</v>
      </c>
      <c r="L10" s="65">
        <f>VLOOKUP($A10,'Return Data'!$B$7:$R$1700,13,0)</f>
        <v>10.0091</v>
      </c>
      <c r="M10" s="66">
        <f t="shared" ref="M10:M20" si="5">RANK(L10,L$8:L$43,0)</f>
        <v>14</v>
      </c>
      <c r="N10" s="65">
        <f>VLOOKUP($A10,'Return Data'!$B$7:$R$1700,17,0)</f>
        <v>8.5473999999999997</v>
      </c>
      <c r="O10" s="66">
        <f t="shared" ref="O10:O20" si="6">RANK(N10,N$8:N$43,0)</f>
        <v>18</v>
      </c>
      <c r="P10" s="65">
        <f>VLOOKUP($A10,'Return Data'!$B$7:$R$1700,14,0)</f>
        <v>7.4913999999999996</v>
      </c>
      <c r="Q10" s="66">
        <f t="shared" ref="Q10:Q20" si="7">RANK(P10,P$8:P$43,0)</f>
        <v>11</v>
      </c>
      <c r="R10" s="65">
        <f>VLOOKUP($A10,'Return Data'!$B$7:$R$1700,16,0)</f>
        <v>8.8117999999999999</v>
      </c>
      <c r="S10" s="67">
        <f t="shared" si="3"/>
        <v>10</v>
      </c>
    </row>
    <row r="11" spans="1:19" x14ac:dyDescent="0.3">
      <c r="A11" s="82" t="s">
        <v>1113</v>
      </c>
      <c r="B11" s="64">
        <f>VLOOKUP($A11,'Return Data'!$B$7:$R$1700,3,0)</f>
        <v>44032</v>
      </c>
      <c r="C11" s="65">
        <f>VLOOKUP($A11,'Return Data'!$B$7:$R$1700,4,0)</f>
        <v>14.6678</v>
      </c>
      <c r="D11" s="65">
        <f>VLOOKUP($A11,'Return Data'!$B$7:$R$1700,9,0)</f>
        <v>13.970700000000001</v>
      </c>
      <c r="E11" s="66">
        <f t="shared" si="0"/>
        <v>29</v>
      </c>
      <c r="F11" s="65">
        <f>VLOOKUP($A11,'Return Data'!$B$7:$R$1700,10,0)</f>
        <v>13.470599999999999</v>
      </c>
      <c r="G11" s="66">
        <f t="shared" si="1"/>
        <v>22</v>
      </c>
      <c r="H11" s="65">
        <f>VLOOKUP($A11,'Return Data'!$B$7:$R$1700,11,0)</f>
        <v>10.978899999999999</v>
      </c>
      <c r="I11" s="66">
        <f t="shared" si="2"/>
        <v>21</v>
      </c>
      <c r="J11" s="65">
        <f>VLOOKUP($A11,'Return Data'!$B$7:$R$1700,12,0)</f>
        <v>9.0626999999999995</v>
      </c>
      <c r="K11" s="66">
        <f t="shared" si="4"/>
        <v>22</v>
      </c>
      <c r="L11" s="65">
        <f>VLOOKUP($A11,'Return Data'!$B$7:$R$1700,13,0)</f>
        <v>7.4408000000000003</v>
      </c>
      <c r="M11" s="66">
        <f t="shared" si="5"/>
        <v>23</v>
      </c>
      <c r="N11" s="65">
        <f>VLOOKUP($A11,'Return Data'!$B$7:$R$1700,17,0)</f>
        <v>2.7339000000000002</v>
      </c>
      <c r="O11" s="66">
        <f t="shared" si="6"/>
        <v>24</v>
      </c>
      <c r="P11" s="65">
        <f>VLOOKUP($A11,'Return Data'!$B$7:$R$1700,14,0)</f>
        <v>2.8990999999999998</v>
      </c>
      <c r="Q11" s="66">
        <f t="shared" si="7"/>
        <v>25</v>
      </c>
      <c r="R11" s="65">
        <f>VLOOKUP($A11,'Return Data'!$B$7:$R$1700,16,0)</f>
        <v>6.1772</v>
      </c>
      <c r="S11" s="67">
        <f t="shared" si="3"/>
        <v>31</v>
      </c>
    </row>
    <row r="12" spans="1:19" x14ac:dyDescent="0.3">
      <c r="A12" s="82" t="s">
        <v>1116</v>
      </c>
      <c r="B12" s="64">
        <f>VLOOKUP($A12,'Return Data'!$B$7:$R$1700,3,0)</f>
        <v>44032</v>
      </c>
      <c r="C12" s="65">
        <f>VLOOKUP($A12,'Return Data'!$B$7:$R$1700,4,0)</f>
        <v>62.059600000000003</v>
      </c>
      <c r="D12" s="65">
        <f>VLOOKUP($A12,'Return Data'!$B$7:$R$1700,9,0)</f>
        <v>15.0608</v>
      </c>
      <c r="E12" s="66">
        <f t="shared" si="0"/>
        <v>28</v>
      </c>
      <c r="F12" s="65">
        <f>VLOOKUP($A12,'Return Data'!$B$7:$R$1700,10,0)</f>
        <v>18.995799999999999</v>
      </c>
      <c r="G12" s="66">
        <f t="shared" si="1"/>
        <v>8</v>
      </c>
      <c r="H12" s="65">
        <f>VLOOKUP($A12,'Return Data'!$B$7:$R$1700,11,0)</f>
        <v>14.1244</v>
      </c>
      <c r="I12" s="66">
        <f t="shared" si="2"/>
        <v>17</v>
      </c>
      <c r="J12" s="65">
        <f>VLOOKUP($A12,'Return Data'!$B$7:$R$1700,12,0)</f>
        <v>11.573600000000001</v>
      </c>
      <c r="K12" s="66">
        <f t="shared" si="4"/>
        <v>15</v>
      </c>
      <c r="L12" s="65">
        <f>VLOOKUP($A12,'Return Data'!$B$7:$R$1700,13,0)</f>
        <v>9.4983000000000004</v>
      </c>
      <c r="M12" s="66">
        <f t="shared" si="5"/>
        <v>17</v>
      </c>
      <c r="N12" s="65">
        <f>VLOOKUP($A12,'Return Data'!$B$7:$R$1700,17,0)</f>
        <v>5.7466999999999997</v>
      </c>
      <c r="O12" s="66">
        <f t="shared" si="6"/>
        <v>22</v>
      </c>
      <c r="P12" s="65">
        <f>VLOOKUP($A12,'Return Data'!$B$7:$R$1700,14,0)</f>
        <v>5.2563000000000004</v>
      </c>
      <c r="Q12" s="66">
        <f t="shared" si="7"/>
        <v>22</v>
      </c>
      <c r="R12" s="65">
        <f>VLOOKUP($A12,'Return Data'!$B$7:$R$1700,16,0)</f>
        <v>8.1714000000000002</v>
      </c>
      <c r="S12" s="67">
        <f t="shared" si="3"/>
        <v>17</v>
      </c>
    </row>
    <row r="13" spans="1:19" x14ac:dyDescent="0.3">
      <c r="A13" s="82" t="s">
        <v>1121</v>
      </c>
      <c r="B13" s="64">
        <f>VLOOKUP($A13,'Return Data'!$B$7:$R$1700,3,0)</f>
        <v>44032</v>
      </c>
      <c r="C13" s="65">
        <f>VLOOKUP($A13,'Return Data'!$B$7:$R$1700,4,0)</f>
        <v>21.939299999999999</v>
      </c>
      <c r="D13" s="65">
        <f>VLOOKUP($A13,'Return Data'!$B$7:$R$1700,9,0)</f>
        <v>16.621300000000002</v>
      </c>
      <c r="E13" s="66">
        <f t="shared" si="0"/>
        <v>25</v>
      </c>
      <c r="F13" s="65">
        <f>VLOOKUP($A13,'Return Data'!$B$7:$R$1700,10,0)</f>
        <v>-5.7058</v>
      </c>
      <c r="G13" s="66">
        <f t="shared" si="1"/>
        <v>35</v>
      </c>
      <c r="H13" s="65">
        <f>VLOOKUP($A13,'Return Data'!$B$7:$R$1700,11,0)</f>
        <v>-0.18809999999999999</v>
      </c>
      <c r="I13" s="66">
        <f t="shared" si="2"/>
        <v>29</v>
      </c>
      <c r="J13" s="65">
        <f>VLOOKUP($A13,'Return Data'!$B$7:$R$1700,12,0)</f>
        <v>-4.4824000000000002</v>
      </c>
      <c r="K13" s="66">
        <f t="shared" si="4"/>
        <v>30</v>
      </c>
      <c r="L13" s="65">
        <f>VLOOKUP($A13,'Return Data'!$B$7:$R$1700,13,0)</f>
        <v>-3.3853</v>
      </c>
      <c r="M13" s="66">
        <f t="shared" si="5"/>
        <v>30</v>
      </c>
      <c r="N13" s="65">
        <f>VLOOKUP($A13,'Return Data'!$B$7:$R$1700,17,0)</f>
        <v>2.2179000000000002</v>
      </c>
      <c r="O13" s="66">
        <f t="shared" si="6"/>
        <v>26</v>
      </c>
      <c r="P13" s="65">
        <f>VLOOKUP($A13,'Return Data'!$B$7:$R$1700,14,0)</f>
        <v>3.7069999999999999</v>
      </c>
      <c r="Q13" s="66">
        <f t="shared" si="7"/>
        <v>24</v>
      </c>
      <c r="R13" s="65">
        <f>VLOOKUP($A13,'Return Data'!$B$7:$R$1700,16,0)</f>
        <v>7.6835000000000004</v>
      </c>
      <c r="S13" s="67">
        <f t="shared" si="3"/>
        <v>24</v>
      </c>
    </row>
    <row r="14" spans="1:19" x14ac:dyDescent="0.3">
      <c r="A14" s="82" t="s">
        <v>1123</v>
      </c>
      <c r="B14" s="64">
        <f>VLOOKUP($A14,'Return Data'!$B$7:$R$1700,3,0)</f>
        <v>44032</v>
      </c>
      <c r="C14" s="65">
        <f>VLOOKUP($A14,'Return Data'!$B$7:$R$1700,4,0)</f>
        <v>41.432699999999997</v>
      </c>
      <c r="D14" s="65">
        <f>VLOOKUP($A14,'Return Data'!$B$7:$R$1700,9,0)</f>
        <v>25.559100000000001</v>
      </c>
      <c r="E14" s="66">
        <f t="shared" si="0"/>
        <v>9</v>
      </c>
      <c r="F14" s="65">
        <f>VLOOKUP($A14,'Return Data'!$B$7:$R$1700,10,0)</f>
        <v>11.9315</v>
      </c>
      <c r="G14" s="66">
        <f t="shared" si="1"/>
        <v>27</v>
      </c>
      <c r="H14" s="65">
        <f>VLOOKUP($A14,'Return Data'!$B$7:$R$1700,11,0)</f>
        <v>9.9251000000000005</v>
      </c>
      <c r="I14" s="66">
        <f t="shared" si="2"/>
        <v>23</v>
      </c>
      <c r="J14" s="65">
        <f>VLOOKUP($A14,'Return Data'!$B$7:$R$1700,12,0)</f>
        <v>9.8164999999999996</v>
      </c>
      <c r="K14" s="66">
        <f t="shared" si="4"/>
        <v>21</v>
      </c>
      <c r="L14" s="65">
        <f>VLOOKUP($A14,'Return Data'!$B$7:$R$1700,13,0)</f>
        <v>8.7101000000000006</v>
      </c>
      <c r="M14" s="66">
        <f t="shared" si="5"/>
        <v>19</v>
      </c>
      <c r="N14" s="65">
        <f>VLOOKUP($A14,'Return Data'!$B$7:$R$1700,17,0)</f>
        <v>8.9025999999999996</v>
      </c>
      <c r="O14" s="66">
        <f t="shared" si="6"/>
        <v>16</v>
      </c>
      <c r="P14" s="65">
        <f>VLOOKUP($A14,'Return Data'!$B$7:$R$1700,14,0)</f>
        <v>7.2964000000000002</v>
      </c>
      <c r="Q14" s="66">
        <f t="shared" si="7"/>
        <v>14</v>
      </c>
      <c r="R14" s="65">
        <f>VLOOKUP($A14,'Return Data'!$B$7:$R$1700,16,0)</f>
        <v>8.0031999999999996</v>
      </c>
      <c r="S14" s="67">
        <f t="shared" si="3"/>
        <v>19</v>
      </c>
    </row>
    <row r="15" spans="1:19" x14ac:dyDescent="0.3">
      <c r="A15" s="82" t="s">
        <v>1125</v>
      </c>
      <c r="B15" s="64">
        <f>VLOOKUP($A15,'Return Data'!$B$7:$R$1700,3,0)</f>
        <v>44032</v>
      </c>
      <c r="C15" s="65">
        <f>VLOOKUP($A15,'Return Data'!$B$7:$R$1700,4,0)</f>
        <v>32.268700000000003</v>
      </c>
      <c r="D15" s="65">
        <f>VLOOKUP($A15,'Return Data'!$B$7:$R$1700,9,0)</f>
        <v>25.921199999999999</v>
      </c>
      <c r="E15" s="66">
        <f t="shared" si="0"/>
        <v>7</v>
      </c>
      <c r="F15" s="65">
        <f>VLOOKUP($A15,'Return Data'!$B$7:$R$1700,10,0)</f>
        <v>14.2288</v>
      </c>
      <c r="G15" s="66">
        <f t="shared" si="1"/>
        <v>21</v>
      </c>
      <c r="H15" s="65">
        <f>VLOOKUP($A15,'Return Data'!$B$7:$R$1700,11,0)</f>
        <v>10.667999999999999</v>
      </c>
      <c r="I15" s="66">
        <f t="shared" si="2"/>
        <v>22</v>
      </c>
      <c r="J15" s="65">
        <f>VLOOKUP($A15,'Return Data'!$B$7:$R$1700,12,0)</f>
        <v>11.2074</v>
      </c>
      <c r="K15" s="66">
        <f t="shared" si="4"/>
        <v>16</v>
      </c>
      <c r="L15" s="65">
        <f>VLOOKUP($A15,'Return Data'!$B$7:$R$1700,13,0)</f>
        <v>10.5854</v>
      </c>
      <c r="M15" s="66">
        <f t="shared" si="5"/>
        <v>11</v>
      </c>
      <c r="N15" s="65">
        <f>VLOOKUP($A15,'Return Data'!$B$7:$R$1700,17,0)</f>
        <v>8.8950999999999993</v>
      </c>
      <c r="O15" s="66">
        <f t="shared" si="6"/>
        <v>17</v>
      </c>
      <c r="P15" s="65">
        <f>VLOOKUP($A15,'Return Data'!$B$7:$R$1700,14,0)</f>
        <v>7.2392000000000003</v>
      </c>
      <c r="Q15" s="66">
        <f t="shared" si="7"/>
        <v>15</v>
      </c>
      <c r="R15" s="65">
        <f>VLOOKUP($A15,'Return Data'!$B$7:$R$1700,16,0)</f>
        <v>7.6688000000000001</v>
      </c>
      <c r="S15" s="67">
        <f t="shared" si="3"/>
        <v>25</v>
      </c>
    </row>
    <row r="16" spans="1:19" x14ac:dyDescent="0.3">
      <c r="A16" s="82" t="s">
        <v>1128</v>
      </c>
      <c r="B16" s="64">
        <f>VLOOKUP($A16,'Return Data'!$B$7:$R$1700,3,0)</f>
        <v>44032</v>
      </c>
      <c r="C16" s="65">
        <f>VLOOKUP($A16,'Return Data'!$B$7:$R$1700,4,0)</f>
        <v>36.067500000000003</v>
      </c>
      <c r="D16" s="65">
        <f>VLOOKUP($A16,'Return Data'!$B$7:$R$1700,9,0)</f>
        <v>19.2165</v>
      </c>
      <c r="E16" s="66">
        <f t="shared" si="0"/>
        <v>16</v>
      </c>
      <c r="F16" s="65">
        <f>VLOOKUP($A16,'Return Data'!$B$7:$R$1700,10,0)</f>
        <v>17.808599999999998</v>
      </c>
      <c r="G16" s="66">
        <f t="shared" si="1"/>
        <v>14</v>
      </c>
      <c r="H16" s="65">
        <f>VLOOKUP($A16,'Return Data'!$B$7:$R$1700,11,0)</f>
        <v>15.958600000000001</v>
      </c>
      <c r="I16" s="66">
        <f t="shared" si="2"/>
        <v>11</v>
      </c>
      <c r="J16" s="65">
        <f>VLOOKUP($A16,'Return Data'!$B$7:$R$1700,12,0)</f>
        <v>12.3994</v>
      </c>
      <c r="K16" s="66">
        <f t="shared" si="4"/>
        <v>13</v>
      </c>
      <c r="L16" s="65">
        <f>VLOOKUP($A16,'Return Data'!$B$7:$R$1700,13,0)</f>
        <v>11.004799999999999</v>
      </c>
      <c r="M16" s="66">
        <f t="shared" si="5"/>
        <v>7</v>
      </c>
      <c r="N16" s="65">
        <f>VLOOKUP($A16,'Return Data'!$B$7:$R$1700,17,0)</f>
        <v>10.8553</v>
      </c>
      <c r="O16" s="66">
        <f t="shared" si="6"/>
        <v>12</v>
      </c>
      <c r="P16" s="65">
        <f>VLOOKUP($A16,'Return Data'!$B$7:$R$1700,14,0)</f>
        <v>8.2691999999999997</v>
      </c>
      <c r="Q16" s="66">
        <f t="shared" si="7"/>
        <v>8</v>
      </c>
      <c r="R16" s="65">
        <f>VLOOKUP($A16,'Return Data'!$B$7:$R$1700,16,0)</f>
        <v>7.8156999999999996</v>
      </c>
      <c r="S16" s="67">
        <f t="shared" si="3"/>
        <v>22</v>
      </c>
    </row>
    <row r="17" spans="1:19" x14ac:dyDescent="0.3">
      <c r="A17" s="82" t="s">
        <v>1130</v>
      </c>
      <c r="B17" s="64">
        <f>VLOOKUP($A17,'Return Data'!$B$7:$R$1700,3,0)</f>
        <v>44032</v>
      </c>
      <c r="C17" s="65">
        <f>VLOOKUP($A17,'Return Data'!$B$7:$R$1700,4,0)</f>
        <v>17.418700000000001</v>
      </c>
      <c r="D17" s="65">
        <f>VLOOKUP($A17,'Return Data'!$B$7:$R$1700,9,0)</f>
        <v>16.776199999999999</v>
      </c>
      <c r="E17" s="66">
        <f t="shared" si="0"/>
        <v>23</v>
      </c>
      <c r="F17" s="65">
        <f>VLOOKUP($A17,'Return Data'!$B$7:$R$1700,10,0)</f>
        <v>12.994300000000001</v>
      </c>
      <c r="G17" s="66">
        <f t="shared" si="1"/>
        <v>23</v>
      </c>
      <c r="H17" s="65">
        <f>VLOOKUP($A17,'Return Data'!$B$7:$R$1700,11,0)</f>
        <v>12.9794</v>
      </c>
      <c r="I17" s="66">
        <f t="shared" si="2"/>
        <v>19</v>
      </c>
      <c r="J17" s="65">
        <f>VLOOKUP($A17,'Return Data'!$B$7:$R$1700,12,0)</f>
        <v>10.0471</v>
      </c>
      <c r="K17" s="66">
        <f t="shared" si="4"/>
        <v>20</v>
      </c>
      <c r="L17" s="65">
        <f>VLOOKUP($A17,'Return Data'!$B$7:$R$1700,13,0)</f>
        <v>8.1326999999999998</v>
      </c>
      <c r="M17" s="66">
        <f t="shared" si="5"/>
        <v>21</v>
      </c>
      <c r="N17" s="65">
        <f>VLOOKUP($A17,'Return Data'!$B$7:$R$1700,17,0)</f>
        <v>8.9562000000000008</v>
      </c>
      <c r="O17" s="66">
        <f t="shared" si="6"/>
        <v>15</v>
      </c>
      <c r="P17" s="65">
        <f>VLOOKUP($A17,'Return Data'!$B$7:$R$1700,14,0)</f>
        <v>8.4891000000000005</v>
      </c>
      <c r="Q17" s="66">
        <f t="shared" si="7"/>
        <v>3</v>
      </c>
      <c r="R17" s="65">
        <f>VLOOKUP($A17,'Return Data'!$B$7:$R$1700,16,0)</f>
        <v>7.8057999999999996</v>
      </c>
      <c r="S17" s="67">
        <f t="shared" si="3"/>
        <v>23</v>
      </c>
    </row>
    <row r="18" spans="1:19" x14ac:dyDescent="0.3">
      <c r="A18" s="82" t="s">
        <v>1131</v>
      </c>
      <c r="B18" s="64">
        <f>VLOOKUP($A18,'Return Data'!$B$7:$R$1700,3,0)</f>
        <v>44032</v>
      </c>
      <c r="C18" s="65">
        <f>VLOOKUP($A18,'Return Data'!$B$7:$R$1700,4,0)</f>
        <v>16.593299999999999</v>
      </c>
      <c r="D18" s="65">
        <f>VLOOKUP($A18,'Return Data'!$B$7:$R$1700,9,0)</f>
        <v>16.082799999999999</v>
      </c>
      <c r="E18" s="66">
        <f t="shared" si="0"/>
        <v>26</v>
      </c>
      <c r="F18" s="65">
        <f>VLOOKUP($A18,'Return Data'!$B$7:$R$1700,10,0)</f>
        <v>12.9376</v>
      </c>
      <c r="G18" s="66">
        <f t="shared" si="1"/>
        <v>25</v>
      </c>
      <c r="H18" s="65">
        <f>VLOOKUP($A18,'Return Data'!$B$7:$R$1700,11,0)</f>
        <v>6.0293000000000001</v>
      </c>
      <c r="I18" s="66">
        <f t="shared" si="2"/>
        <v>28</v>
      </c>
      <c r="J18" s="65">
        <f>VLOOKUP($A18,'Return Data'!$B$7:$R$1700,12,0)</f>
        <v>7.7081999999999997</v>
      </c>
      <c r="K18" s="66">
        <f t="shared" si="4"/>
        <v>25</v>
      </c>
      <c r="L18" s="65">
        <f>VLOOKUP($A18,'Return Data'!$B$7:$R$1700,13,0)</f>
        <v>7.7782</v>
      </c>
      <c r="M18" s="66">
        <f t="shared" si="5"/>
        <v>22</v>
      </c>
      <c r="N18" s="65">
        <f>VLOOKUP($A18,'Return Data'!$B$7:$R$1700,17,0)</f>
        <v>6.7925000000000004</v>
      </c>
      <c r="O18" s="66">
        <f t="shared" si="6"/>
        <v>21</v>
      </c>
      <c r="P18" s="65">
        <f>VLOOKUP($A18,'Return Data'!$B$7:$R$1700,14,0)</f>
        <v>6.0865999999999998</v>
      </c>
      <c r="Q18" s="66">
        <f t="shared" si="7"/>
        <v>19</v>
      </c>
      <c r="R18" s="65">
        <f>VLOOKUP($A18,'Return Data'!$B$7:$R$1700,16,0)</f>
        <v>8.3193999999999999</v>
      </c>
      <c r="S18" s="67">
        <f t="shared" si="3"/>
        <v>14</v>
      </c>
    </row>
    <row r="19" spans="1:19" x14ac:dyDescent="0.3">
      <c r="A19" s="82" t="s">
        <v>1134</v>
      </c>
      <c r="B19" s="64">
        <f>VLOOKUP($A19,'Return Data'!$B$7:$R$1700,3,0)</f>
        <v>44032</v>
      </c>
      <c r="C19" s="65">
        <f>VLOOKUP($A19,'Return Data'!$B$7:$R$1700,4,0)</f>
        <v>14.938599999999999</v>
      </c>
      <c r="D19" s="65">
        <f>VLOOKUP($A19,'Return Data'!$B$7:$R$1700,9,0)</f>
        <v>25.5761</v>
      </c>
      <c r="E19" s="66">
        <f t="shared" si="0"/>
        <v>8</v>
      </c>
      <c r="F19" s="65">
        <f>VLOOKUP($A19,'Return Data'!$B$7:$R$1700,10,0)</f>
        <v>7.7369000000000003</v>
      </c>
      <c r="G19" s="66">
        <f t="shared" si="1"/>
        <v>31</v>
      </c>
      <c r="H19" s="65">
        <f>VLOOKUP($A19,'Return Data'!$B$7:$R$1700,11,0)</f>
        <v>7.5126999999999997</v>
      </c>
      <c r="I19" s="66">
        <f t="shared" si="2"/>
        <v>26</v>
      </c>
      <c r="J19" s="65">
        <f>VLOOKUP($A19,'Return Data'!$B$7:$R$1700,12,0)</f>
        <v>8.6196999999999999</v>
      </c>
      <c r="K19" s="66">
        <f t="shared" si="4"/>
        <v>23</v>
      </c>
      <c r="L19" s="65">
        <f>VLOOKUP($A19,'Return Data'!$B$7:$R$1700,13,0)</f>
        <v>7.4043000000000001</v>
      </c>
      <c r="M19" s="66">
        <f t="shared" si="5"/>
        <v>24</v>
      </c>
      <c r="N19" s="65">
        <f>VLOOKUP($A19,'Return Data'!$B$7:$R$1700,17,0)</f>
        <v>7.2529000000000003</v>
      </c>
      <c r="O19" s="66">
        <f t="shared" si="6"/>
        <v>20</v>
      </c>
      <c r="P19" s="65">
        <f>VLOOKUP($A19,'Return Data'!$B$7:$R$1700,14,0)</f>
        <v>5.8244999999999996</v>
      </c>
      <c r="Q19" s="66">
        <f t="shared" si="7"/>
        <v>20</v>
      </c>
      <c r="R19" s="65">
        <f>VLOOKUP($A19,'Return Data'!$B$7:$R$1700,16,0)</f>
        <v>7.6196000000000002</v>
      </c>
      <c r="S19" s="67">
        <f t="shared" si="3"/>
        <v>26</v>
      </c>
    </row>
    <row r="20" spans="1:19" x14ac:dyDescent="0.3">
      <c r="A20" s="82" t="s">
        <v>1135</v>
      </c>
      <c r="B20" s="64">
        <f>VLOOKUP($A20,'Return Data'!$B$7:$R$1700,3,0)</f>
        <v>44032</v>
      </c>
      <c r="C20" s="65">
        <f>VLOOKUP($A20,'Return Data'!$B$7:$R$1700,4,0)</f>
        <v>10.457000000000001</v>
      </c>
      <c r="D20" s="65">
        <f>VLOOKUP($A20,'Return Data'!$B$7:$R$1700,9,0)</f>
        <v>-11.4733</v>
      </c>
      <c r="E20" s="66">
        <f t="shared" si="0"/>
        <v>35</v>
      </c>
      <c r="F20" s="65">
        <f>VLOOKUP($A20,'Return Data'!$B$7:$R$1700,10,0)</f>
        <v>-4.0926999999999998</v>
      </c>
      <c r="G20" s="66">
        <f t="shared" si="1"/>
        <v>34</v>
      </c>
      <c r="H20" s="65">
        <f>VLOOKUP($A20,'Return Data'!$B$7:$R$1700,11,0)</f>
        <v>-50.189500000000002</v>
      </c>
      <c r="I20" s="66">
        <f t="shared" si="2"/>
        <v>32</v>
      </c>
      <c r="J20" s="65">
        <f>VLOOKUP($A20,'Return Data'!$B$7:$R$1700,12,0)</f>
        <v>-33.548099999999998</v>
      </c>
      <c r="K20" s="66">
        <f t="shared" si="4"/>
        <v>31</v>
      </c>
      <c r="L20" s="65">
        <f>VLOOKUP($A20,'Return Data'!$B$7:$R$1700,13,0)</f>
        <v>-25.157599999999999</v>
      </c>
      <c r="M20" s="66">
        <f t="shared" si="5"/>
        <v>31</v>
      </c>
      <c r="N20" s="65">
        <f>VLOOKUP($A20,'Return Data'!$B$7:$R$1700,17,0)</f>
        <v>-13.807</v>
      </c>
      <c r="O20" s="66">
        <f t="shared" si="6"/>
        <v>30</v>
      </c>
      <c r="P20" s="65">
        <f>VLOOKUP($A20,'Return Data'!$B$7:$R$1700,14,0)</f>
        <v>-8.2919999999999998</v>
      </c>
      <c r="Q20" s="66">
        <f t="shared" si="7"/>
        <v>30</v>
      </c>
      <c r="R20" s="65">
        <f>VLOOKUP($A20,'Return Data'!$B$7:$R$1700,16,0)</f>
        <v>0.73880000000000001</v>
      </c>
      <c r="S20" s="67">
        <f t="shared" si="3"/>
        <v>34</v>
      </c>
    </row>
    <row r="21" spans="1:19" x14ac:dyDescent="0.3">
      <c r="A21" s="82" t="s">
        <v>1137</v>
      </c>
      <c r="B21" s="64">
        <f>VLOOKUP($A21,'Return Data'!$B$7:$R$1700,3,0)</f>
        <v>44032</v>
      </c>
      <c r="C21" s="65">
        <f>VLOOKUP($A21,'Return Data'!$B$7:$R$1700,4,0)</f>
        <v>5.4199999999999998E-2</v>
      </c>
      <c r="D21" s="65">
        <f>VLOOKUP($A21,'Return Data'!$B$7:$R$1700,9,0)</f>
        <v>8.7539999999999996</v>
      </c>
      <c r="E21" s="66">
        <f t="shared" si="0"/>
        <v>30</v>
      </c>
      <c r="F21" s="65">
        <f>VLOOKUP($A21,'Return Data'!$B$7:$R$1700,10,0)</f>
        <v>9.0815000000000001</v>
      </c>
      <c r="G21" s="66">
        <f t="shared" si="1"/>
        <v>28</v>
      </c>
      <c r="H21" s="65"/>
      <c r="I21" s="66"/>
      <c r="J21" s="65"/>
      <c r="K21" s="66"/>
      <c r="L21" s="65"/>
      <c r="M21" s="66"/>
      <c r="N21" s="65"/>
      <c r="O21" s="66"/>
      <c r="P21" s="65"/>
      <c r="Q21" s="66"/>
      <c r="R21" s="65">
        <f>VLOOKUP($A21,'Return Data'!$B$7:$R$1700,16,0)</f>
        <v>9.5533000000000001</v>
      </c>
      <c r="S21" s="67">
        <f t="shared" si="3"/>
        <v>3</v>
      </c>
    </row>
    <row r="22" spans="1:19" x14ac:dyDescent="0.3">
      <c r="A22" s="82" t="s">
        <v>1142</v>
      </c>
      <c r="B22" s="64">
        <f>VLOOKUP($A22,'Return Data'!$B$7:$R$1700,3,0)</f>
        <v>44032</v>
      </c>
      <c r="C22" s="65">
        <f>VLOOKUP($A22,'Return Data'!$B$7:$R$1700,4,0)</f>
        <v>37.784199999999998</v>
      </c>
      <c r="D22" s="65">
        <f>VLOOKUP($A22,'Return Data'!$B$7:$R$1700,9,0)</f>
        <v>18.950399999999998</v>
      </c>
      <c r="E22" s="66">
        <f t="shared" si="0"/>
        <v>17</v>
      </c>
      <c r="F22" s="65">
        <f>VLOOKUP($A22,'Return Data'!$B$7:$R$1700,10,0)</f>
        <v>17.425899999999999</v>
      </c>
      <c r="G22" s="66">
        <f t="shared" si="1"/>
        <v>15</v>
      </c>
      <c r="H22" s="65">
        <f>VLOOKUP($A22,'Return Data'!$B$7:$R$1700,11,0)</f>
        <v>14.6615</v>
      </c>
      <c r="I22" s="66">
        <f>RANK(H22,H$8:H$43,0)</f>
        <v>15</v>
      </c>
      <c r="J22" s="65">
        <f>VLOOKUP($A22,'Return Data'!$B$7:$R$1700,12,0)</f>
        <v>13.474</v>
      </c>
      <c r="K22" s="66">
        <f>RANK(J22,J$8:J$43,0)</f>
        <v>9</v>
      </c>
      <c r="L22" s="65">
        <f>VLOOKUP($A22,'Return Data'!$B$7:$R$1700,13,0)</f>
        <v>12.143599999999999</v>
      </c>
      <c r="M22" s="66">
        <f>RANK(L22,L$8:L$43,0)</f>
        <v>3</v>
      </c>
      <c r="N22" s="65">
        <f>VLOOKUP($A22,'Return Data'!$B$7:$R$1700,17,0)</f>
        <v>11.2775</v>
      </c>
      <c r="O22" s="66">
        <f>RANK(N22,N$8:N$43,0)</f>
        <v>10</v>
      </c>
      <c r="P22" s="65">
        <f>VLOOKUP($A22,'Return Data'!$B$7:$R$1700,14,0)</f>
        <v>8.8956</v>
      </c>
      <c r="Q22" s="66">
        <f>RANK(P22,P$8:P$43,0)</f>
        <v>2</v>
      </c>
      <c r="R22" s="65">
        <f>VLOOKUP($A22,'Return Data'!$B$7:$R$1700,16,0)</f>
        <v>8.2760999999999996</v>
      </c>
      <c r="S22" s="67">
        <f t="shared" si="3"/>
        <v>16</v>
      </c>
    </row>
    <row r="23" spans="1:19" x14ac:dyDescent="0.3">
      <c r="A23" s="82" t="s">
        <v>1143</v>
      </c>
      <c r="B23" s="64">
        <f>VLOOKUP($A23,'Return Data'!$B$7:$R$1700,3,0)</f>
        <v>44032</v>
      </c>
      <c r="C23" s="65">
        <f>VLOOKUP($A23,'Return Data'!$B$7:$R$1700,4,0)</f>
        <v>57.127699999999997</v>
      </c>
      <c r="D23" s="65">
        <f>VLOOKUP($A23,'Return Data'!$B$7:$R$1700,9,0)</f>
        <v>19.508199999999999</v>
      </c>
      <c r="E23" s="66">
        <f t="shared" si="0"/>
        <v>15</v>
      </c>
      <c r="F23" s="65">
        <f>VLOOKUP($A23,'Return Data'!$B$7:$R$1700,10,0)</f>
        <v>16.644600000000001</v>
      </c>
      <c r="G23" s="66">
        <f t="shared" si="1"/>
        <v>17</v>
      </c>
      <c r="H23" s="65">
        <f>VLOOKUP($A23,'Return Data'!$B$7:$R$1700,11,0)</f>
        <v>8.9103999999999992</v>
      </c>
      <c r="I23" s="66">
        <f>RANK(H23,H$8:H$43,0)</f>
        <v>24</v>
      </c>
      <c r="J23" s="65">
        <f>VLOOKUP($A23,'Return Data'!$B$7:$R$1700,12,0)</f>
        <v>7.9707999999999997</v>
      </c>
      <c r="K23" s="66">
        <f>RANK(J23,J$8:J$43,0)</f>
        <v>24</v>
      </c>
      <c r="L23" s="65">
        <f>VLOOKUP($A23,'Return Data'!$B$7:$R$1700,13,0)</f>
        <v>7.0628000000000002</v>
      </c>
      <c r="M23" s="66">
        <f>RANK(L23,L$8:L$43,0)</f>
        <v>25</v>
      </c>
      <c r="N23" s="65">
        <f>VLOOKUP($A23,'Return Data'!$B$7:$R$1700,17,0)</f>
        <v>7.7858999999999998</v>
      </c>
      <c r="O23" s="66">
        <f>RANK(N23,N$8:N$43,0)</f>
        <v>19</v>
      </c>
      <c r="P23" s="65">
        <f>VLOOKUP($A23,'Return Data'!$B$7:$R$1700,14,0)</f>
        <v>6.2790999999999997</v>
      </c>
      <c r="Q23" s="66">
        <f>RANK(P23,P$8:P$43,0)</f>
        <v>18</v>
      </c>
      <c r="R23" s="65">
        <f>VLOOKUP($A23,'Return Data'!$B$7:$R$1700,16,0)</f>
        <v>8.0152000000000001</v>
      </c>
      <c r="S23" s="67">
        <f t="shared" si="3"/>
        <v>18</v>
      </c>
    </row>
    <row r="24" spans="1:19" x14ac:dyDescent="0.3">
      <c r="A24" s="82" t="s">
        <v>1147</v>
      </c>
      <c r="B24" s="64">
        <f>VLOOKUP($A24,'Return Data'!$B$7:$R$1700,3,0)</f>
        <v>44032</v>
      </c>
      <c r="C24" s="65">
        <f>VLOOKUP($A24,'Return Data'!$B$7:$R$1700,4,0)</f>
        <v>27.2972</v>
      </c>
      <c r="D24" s="65">
        <f>VLOOKUP($A24,'Return Data'!$B$7:$R$1700,9,0)</f>
        <v>23.147400000000001</v>
      </c>
      <c r="E24" s="66">
        <f t="shared" si="0"/>
        <v>10</v>
      </c>
      <c r="F24" s="65">
        <f>VLOOKUP($A24,'Return Data'!$B$7:$R$1700,10,0)</f>
        <v>18.452999999999999</v>
      </c>
      <c r="G24" s="66">
        <f t="shared" si="1"/>
        <v>13</v>
      </c>
      <c r="H24" s="65">
        <f>VLOOKUP($A24,'Return Data'!$B$7:$R$1700,11,0)</f>
        <v>15.680199999999999</v>
      </c>
      <c r="I24" s="66">
        <f>RANK(H24,H$8:H$43,0)</f>
        <v>12</v>
      </c>
      <c r="J24" s="65">
        <f>VLOOKUP($A24,'Return Data'!$B$7:$R$1700,12,0)</f>
        <v>12.911899999999999</v>
      </c>
      <c r="K24" s="66">
        <f>RANK(J24,J$8:J$43,0)</f>
        <v>11</v>
      </c>
      <c r="L24" s="65">
        <f>VLOOKUP($A24,'Return Data'!$B$7:$R$1700,13,0)</f>
        <v>11.166600000000001</v>
      </c>
      <c r="M24" s="66">
        <f>RANK(L24,L$8:L$43,0)</f>
        <v>5</v>
      </c>
      <c r="N24" s="65">
        <f>VLOOKUP($A24,'Return Data'!$B$7:$R$1700,17,0)</f>
        <v>0.65200000000000002</v>
      </c>
      <c r="O24" s="66">
        <f>RANK(N24,N$8:N$43,0)</f>
        <v>27</v>
      </c>
      <c r="P24" s="65">
        <f>VLOOKUP($A24,'Return Data'!$B$7:$R$1700,14,0)</f>
        <v>1.1946000000000001</v>
      </c>
      <c r="Q24" s="66">
        <f>RANK(P24,P$8:P$43,0)</f>
        <v>28</v>
      </c>
      <c r="R24" s="65">
        <f>VLOOKUP($A24,'Return Data'!$B$7:$R$1700,16,0)</f>
        <v>5.851</v>
      </c>
      <c r="S24" s="67">
        <f t="shared" si="3"/>
        <v>33</v>
      </c>
    </row>
    <row r="25" spans="1:19" x14ac:dyDescent="0.3">
      <c r="A25" s="82" t="s">
        <v>1148</v>
      </c>
      <c r="B25" s="64">
        <f>VLOOKUP($A25,'Return Data'!$B$7:$R$1700,3,0)</f>
        <v>44032</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33</v>
      </c>
      <c r="J25" s="65">
        <f>VLOOKUP($A25,'Return Data'!$B$7:$R$1700,12,0)</f>
        <v>-52.9026</v>
      </c>
      <c r="K25" s="66">
        <f>RANK(J25,J$8:J$43,0)</f>
        <v>32</v>
      </c>
      <c r="L25" s="65">
        <f>VLOOKUP($A25,'Return Data'!$B$7:$R$1700,13,0)</f>
        <v>-40.438800000000001</v>
      </c>
      <c r="M25" s="66">
        <f>RANK(L25,L$8:L$43,0)</f>
        <v>32</v>
      </c>
      <c r="N25" s="65"/>
      <c r="O25" s="66"/>
      <c r="P25" s="65"/>
      <c r="Q25" s="66"/>
      <c r="R25" s="65">
        <f>VLOOKUP($A25,'Return Data'!$B$7:$R$1700,16,0)</f>
        <v>-37.525599999999997</v>
      </c>
      <c r="S25" s="67">
        <f t="shared" si="3"/>
        <v>36</v>
      </c>
    </row>
    <row r="26" spans="1:19" x14ac:dyDescent="0.3">
      <c r="A26" s="82" t="s">
        <v>1152</v>
      </c>
      <c r="B26" s="64">
        <f>VLOOKUP($A26,'Return Data'!$B$7:$R$1700,3,0)</f>
        <v>44032</v>
      </c>
      <c r="C26" s="65">
        <f>VLOOKUP($A26,'Return Data'!$B$7:$R$1700,4,0)</f>
        <v>0.1017</v>
      </c>
      <c r="D26" s="65">
        <f>VLOOKUP($A26,'Return Data'!$B$7:$R$1700,9,0)</f>
        <v>8.1602999999999994</v>
      </c>
      <c r="E26" s="66">
        <f t="shared" si="0"/>
        <v>32</v>
      </c>
      <c r="F26" s="65">
        <f>VLOOKUP($A26,'Return Data'!$B$7:$R$1700,10,0)</f>
        <v>8.8684999999999992</v>
      </c>
      <c r="G26" s="66">
        <f t="shared" si="1"/>
        <v>29</v>
      </c>
      <c r="H26" s="65"/>
      <c r="I26" s="66"/>
      <c r="J26" s="65"/>
      <c r="K26" s="66"/>
      <c r="L26" s="65"/>
      <c r="M26" s="66"/>
      <c r="N26" s="65"/>
      <c r="O26" s="66"/>
      <c r="P26" s="65"/>
      <c r="Q26" s="66"/>
      <c r="R26" s="65">
        <f>VLOOKUP($A26,'Return Data'!$B$7:$R$1700,16,0)</f>
        <v>8.9483999999999995</v>
      </c>
      <c r="S26" s="67">
        <f t="shared" si="3"/>
        <v>8</v>
      </c>
    </row>
    <row r="27" spans="1:19" x14ac:dyDescent="0.3">
      <c r="A27" s="82" t="s">
        <v>1154</v>
      </c>
      <c r="B27" s="64">
        <f>VLOOKUP($A27,'Return Data'!$B$7:$R$1700,3,0)</f>
        <v>44032</v>
      </c>
      <c r="C27" s="65">
        <f>VLOOKUP($A27,'Return Data'!$B$7:$R$1700,4,0)</f>
        <v>13.7133</v>
      </c>
      <c r="D27" s="65">
        <f>VLOOKUP($A27,'Return Data'!$B$7:$R$1700,9,0)</f>
        <v>-24.359000000000002</v>
      </c>
      <c r="E27" s="66">
        <f t="shared" si="0"/>
        <v>36</v>
      </c>
      <c r="F27" s="65">
        <f>VLOOKUP($A27,'Return Data'!$B$7:$R$1700,10,0)</f>
        <v>-1.1200000000000001</v>
      </c>
      <c r="G27" s="66">
        <f t="shared" si="1"/>
        <v>33</v>
      </c>
      <c r="H27" s="65">
        <f>VLOOKUP($A27,'Return Data'!$B$7:$R$1700,11,0)</f>
        <v>-4.1041999999999996</v>
      </c>
      <c r="I27" s="66">
        <f t="shared" ref="I27:I39" si="8">RANK(H27,H$8:H$43,0)</f>
        <v>30</v>
      </c>
      <c r="J27" s="65">
        <f>VLOOKUP($A27,'Return Data'!$B$7:$R$1700,12,0)</f>
        <v>-2.1553</v>
      </c>
      <c r="K27" s="66">
        <f t="shared" ref="K27:K39" si="9">RANK(J27,J$8:J$43,0)</f>
        <v>28</v>
      </c>
      <c r="L27" s="65">
        <f>VLOOKUP($A27,'Return Data'!$B$7:$R$1700,13,0)</f>
        <v>-1.4500000000000001E-2</v>
      </c>
      <c r="M27" s="66">
        <f t="shared" ref="M27:M39" si="10">RANK(L27,L$8:L$43,0)</f>
        <v>27</v>
      </c>
      <c r="N27" s="65">
        <f>VLOOKUP($A27,'Return Data'!$B$7:$R$1700,17,0)</f>
        <v>3.0945999999999998</v>
      </c>
      <c r="O27" s="66">
        <f t="shared" ref="O27:O39" si="11">RANK(N27,N$8:N$43,0)</f>
        <v>23</v>
      </c>
      <c r="P27" s="65">
        <f>VLOOKUP($A27,'Return Data'!$B$7:$R$1700,14,0)</f>
        <v>3.7467999999999999</v>
      </c>
      <c r="Q27" s="66">
        <f t="shared" ref="Q27:Q39" si="12">RANK(P27,P$8:P$43,0)</f>
        <v>23</v>
      </c>
      <c r="R27" s="65">
        <f>VLOOKUP($A27,'Return Data'!$B$7:$R$1700,16,0)</f>
        <v>6.1277999999999997</v>
      </c>
      <c r="S27" s="67">
        <f t="shared" si="3"/>
        <v>32</v>
      </c>
    </row>
    <row r="28" spans="1:19" x14ac:dyDescent="0.3">
      <c r="A28" s="82" t="s">
        <v>1157</v>
      </c>
      <c r="B28" s="64">
        <f>VLOOKUP($A28,'Return Data'!$B$7:$R$1700,3,0)</f>
        <v>44032</v>
      </c>
      <c r="C28" s="65">
        <f>VLOOKUP($A28,'Return Data'!$B$7:$R$1700,4,0)</f>
        <v>95.739199999999997</v>
      </c>
      <c r="D28" s="65">
        <f>VLOOKUP($A28,'Return Data'!$B$7:$R$1700,9,0)</f>
        <v>30.572299999999998</v>
      </c>
      <c r="E28" s="66">
        <f t="shared" si="0"/>
        <v>5</v>
      </c>
      <c r="F28" s="65">
        <f>VLOOKUP($A28,'Return Data'!$B$7:$R$1700,10,0)</f>
        <v>24.717500000000001</v>
      </c>
      <c r="G28" s="66">
        <f t="shared" si="1"/>
        <v>2</v>
      </c>
      <c r="H28" s="65">
        <f>VLOOKUP($A28,'Return Data'!$B$7:$R$1700,11,0)</f>
        <v>19.694900000000001</v>
      </c>
      <c r="I28" s="66">
        <f t="shared" si="8"/>
        <v>2</v>
      </c>
      <c r="J28" s="65">
        <f>VLOOKUP($A28,'Return Data'!$B$7:$R$1700,12,0)</f>
        <v>14.8019</v>
      </c>
      <c r="K28" s="66">
        <f t="shared" si="9"/>
        <v>4</v>
      </c>
      <c r="L28" s="65">
        <f>VLOOKUP($A28,'Return Data'!$B$7:$R$1700,13,0)</f>
        <v>10.977399999999999</v>
      </c>
      <c r="M28" s="66">
        <f t="shared" si="10"/>
        <v>8</v>
      </c>
      <c r="N28" s="65">
        <f>VLOOKUP($A28,'Return Data'!$B$7:$R$1700,17,0)</f>
        <v>12.392799999999999</v>
      </c>
      <c r="O28" s="66">
        <f t="shared" si="11"/>
        <v>4</v>
      </c>
      <c r="P28" s="65">
        <f>VLOOKUP($A28,'Return Data'!$B$7:$R$1700,14,0)</f>
        <v>7.9016000000000002</v>
      </c>
      <c r="Q28" s="66">
        <f t="shared" si="12"/>
        <v>9</v>
      </c>
      <c r="R28" s="65">
        <f>VLOOKUP($A28,'Return Data'!$B$7:$R$1700,16,0)</f>
        <v>9.5511999999999997</v>
      </c>
      <c r="S28" s="67">
        <f t="shared" si="3"/>
        <v>4</v>
      </c>
    </row>
    <row r="29" spans="1:19" x14ac:dyDescent="0.3">
      <c r="A29" s="82" t="s">
        <v>1160</v>
      </c>
      <c r="B29" s="64">
        <f>VLOOKUP($A29,'Return Data'!$B$7:$R$1700,3,0)</f>
        <v>44032</v>
      </c>
      <c r="C29" s="65">
        <f>VLOOKUP($A29,'Return Data'!$B$7:$R$1700,4,0)</f>
        <v>44.7746</v>
      </c>
      <c r="D29" s="65">
        <f>VLOOKUP($A29,'Return Data'!$B$7:$R$1700,9,0)</f>
        <v>20.134599999999999</v>
      </c>
      <c r="E29" s="66">
        <f t="shared" si="0"/>
        <v>14</v>
      </c>
      <c r="F29" s="65">
        <f>VLOOKUP($A29,'Return Data'!$B$7:$R$1700,10,0)</f>
        <v>19.271999999999998</v>
      </c>
      <c r="G29" s="66">
        <f t="shared" si="1"/>
        <v>6</v>
      </c>
      <c r="H29" s="65">
        <f>VLOOKUP($A29,'Return Data'!$B$7:$R$1700,11,0)</f>
        <v>16.466699999999999</v>
      </c>
      <c r="I29" s="66">
        <f t="shared" si="8"/>
        <v>10</v>
      </c>
      <c r="J29" s="65">
        <f>VLOOKUP($A29,'Return Data'!$B$7:$R$1700,12,0)</f>
        <v>12.708600000000001</v>
      </c>
      <c r="K29" s="66">
        <f t="shared" si="9"/>
        <v>12</v>
      </c>
      <c r="L29" s="65">
        <f>VLOOKUP($A29,'Return Data'!$B$7:$R$1700,13,0)</f>
        <v>10.1328</v>
      </c>
      <c r="M29" s="66">
        <f t="shared" si="10"/>
        <v>13</v>
      </c>
      <c r="N29" s="65">
        <f>VLOOKUP($A29,'Return Data'!$B$7:$R$1700,17,0)</f>
        <v>11.3222</v>
      </c>
      <c r="O29" s="66">
        <f t="shared" si="11"/>
        <v>8</v>
      </c>
      <c r="P29" s="65">
        <f>VLOOKUP($A29,'Return Data'!$B$7:$R$1700,14,0)</f>
        <v>7.7687999999999997</v>
      </c>
      <c r="Q29" s="66">
        <f t="shared" si="12"/>
        <v>10</v>
      </c>
      <c r="R29" s="65">
        <f>VLOOKUP($A29,'Return Data'!$B$7:$R$1700,16,0)</f>
        <v>8.7624999999999993</v>
      </c>
      <c r="S29" s="67">
        <f t="shared" si="3"/>
        <v>11</v>
      </c>
    </row>
    <row r="30" spans="1:19" x14ac:dyDescent="0.3">
      <c r="A30" s="82" t="s">
        <v>1161</v>
      </c>
      <c r="B30" s="64">
        <f>VLOOKUP($A30,'Return Data'!$B$7:$R$1700,3,0)</f>
        <v>44032</v>
      </c>
      <c r="C30" s="65">
        <f>VLOOKUP($A30,'Return Data'!$B$7:$R$1700,4,0)</f>
        <v>45.808500000000002</v>
      </c>
      <c r="D30" s="65">
        <f>VLOOKUP($A30,'Return Data'!$B$7:$R$1700,9,0)</f>
        <v>20.1829</v>
      </c>
      <c r="E30" s="66">
        <f t="shared" si="0"/>
        <v>13</v>
      </c>
      <c r="F30" s="65">
        <f>VLOOKUP($A30,'Return Data'!$B$7:$R$1700,10,0)</f>
        <v>15.3569</v>
      </c>
      <c r="G30" s="66">
        <f t="shared" si="1"/>
        <v>18</v>
      </c>
      <c r="H30" s="65">
        <f>VLOOKUP($A30,'Return Data'!$B$7:$R$1700,11,0)</f>
        <v>13.465999999999999</v>
      </c>
      <c r="I30" s="66">
        <f t="shared" si="8"/>
        <v>18</v>
      </c>
      <c r="J30" s="65">
        <f>VLOOKUP($A30,'Return Data'!$B$7:$R$1700,12,0)</f>
        <v>11.1473</v>
      </c>
      <c r="K30" s="66">
        <f t="shared" si="9"/>
        <v>17</v>
      </c>
      <c r="L30" s="65">
        <f>VLOOKUP($A30,'Return Data'!$B$7:$R$1700,13,0)</f>
        <v>9.1462000000000003</v>
      </c>
      <c r="M30" s="66">
        <f t="shared" si="10"/>
        <v>18</v>
      </c>
      <c r="N30" s="65">
        <f>VLOOKUP($A30,'Return Data'!$B$7:$R$1700,17,0)</f>
        <v>9.5998000000000001</v>
      </c>
      <c r="O30" s="66">
        <f t="shared" si="11"/>
        <v>14</v>
      </c>
      <c r="P30" s="65">
        <f>VLOOKUP($A30,'Return Data'!$B$7:$R$1700,14,0)</f>
        <v>5.8085000000000004</v>
      </c>
      <c r="Q30" s="66">
        <f t="shared" si="12"/>
        <v>21</v>
      </c>
      <c r="R30" s="65">
        <f>VLOOKUP($A30,'Return Data'!$B$7:$R$1700,16,0)</f>
        <v>7.9607999999999999</v>
      </c>
      <c r="S30" s="67">
        <f t="shared" si="3"/>
        <v>21</v>
      </c>
    </row>
    <row r="31" spans="1:19" x14ac:dyDescent="0.3">
      <c r="A31" s="82" t="s">
        <v>1163</v>
      </c>
      <c r="B31" s="64">
        <f>VLOOKUP($A31,'Return Data'!$B$7:$R$1700,3,0)</f>
        <v>44032</v>
      </c>
      <c r="C31" s="65">
        <f>VLOOKUP($A31,'Return Data'!$B$7:$R$1700,4,0)</f>
        <v>34.217100000000002</v>
      </c>
      <c r="D31" s="65">
        <f>VLOOKUP($A31,'Return Data'!$B$7:$R$1700,9,0)</f>
        <v>15.178900000000001</v>
      </c>
      <c r="E31" s="66">
        <f t="shared" si="0"/>
        <v>27</v>
      </c>
      <c r="F31" s="65">
        <f>VLOOKUP($A31,'Return Data'!$B$7:$R$1700,10,0)</f>
        <v>14.2759</v>
      </c>
      <c r="G31" s="66">
        <f t="shared" si="1"/>
        <v>20</v>
      </c>
      <c r="H31" s="65">
        <f>VLOOKUP($A31,'Return Data'!$B$7:$R$1700,11,0)</f>
        <v>14.448600000000001</v>
      </c>
      <c r="I31" s="66">
        <f t="shared" si="8"/>
        <v>16</v>
      </c>
      <c r="J31" s="65">
        <f>VLOOKUP($A31,'Return Data'!$B$7:$R$1700,12,0)</f>
        <v>11.0152</v>
      </c>
      <c r="K31" s="66">
        <f t="shared" si="9"/>
        <v>18</v>
      </c>
      <c r="L31" s="65">
        <f>VLOOKUP($A31,'Return Data'!$B$7:$R$1700,13,0)</f>
        <v>8.2955000000000005</v>
      </c>
      <c r="M31" s="66">
        <f t="shared" si="10"/>
        <v>20</v>
      </c>
      <c r="N31" s="65">
        <f>VLOOKUP($A31,'Return Data'!$B$7:$R$1700,17,0)</f>
        <v>11.295299999999999</v>
      </c>
      <c r="O31" s="66">
        <f t="shared" si="11"/>
        <v>9</v>
      </c>
      <c r="P31" s="65">
        <f>VLOOKUP($A31,'Return Data'!$B$7:$R$1700,14,0)</f>
        <v>6.8788</v>
      </c>
      <c r="Q31" s="66">
        <f t="shared" si="12"/>
        <v>17</v>
      </c>
      <c r="R31" s="65">
        <f>VLOOKUP($A31,'Return Data'!$B$7:$R$1700,16,0)</f>
        <v>7.2302</v>
      </c>
      <c r="S31" s="67">
        <f t="shared" si="3"/>
        <v>29</v>
      </c>
    </row>
    <row r="32" spans="1:19" x14ac:dyDescent="0.3">
      <c r="A32" s="82" t="s">
        <v>1165</v>
      </c>
      <c r="B32" s="64">
        <f>VLOOKUP($A32,'Return Data'!$B$7:$R$1700,3,0)</f>
        <v>44032</v>
      </c>
      <c r="C32" s="65">
        <f>VLOOKUP($A32,'Return Data'!$B$7:$R$1700,4,0)</f>
        <v>30.207699999999999</v>
      </c>
      <c r="D32" s="65">
        <f>VLOOKUP($A32,'Return Data'!$B$7:$R$1700,9,0)</f>
        <v>27.241499999999998</v>
      </c>
      <c r="E32" s="66">
        <f t="shared" si="0"/>
        <v>6</v>
      </c>
      <c r="F32" s="65">
        <f>VLOOKUP($A32,'Return Data'!$B$7:$R$1700,10,0)</f>
        <v>21.725100000000001</v>
      </c>
      <c r="G32" s="66">
        <f t="shared" si="1"/>
        <v>4</v>
      </c>
      <c r="H32" s="65">
        <f>VLOOKUP($A32,'Return Data'!$B$7:$R$1700,11,0)</f>
        <v>16.832000000000001</v>
      </c>
      <c r="I32" s="66">
        <f t="shared" si="8"/>
        <v>9</v>
      </c>
      <c r="J32" s="65">
        <f>VLOOKUP($A32,'Return Data'!$B$7:$R$1700,12,0)</f>
        <v>14.19</v>
      </c>
      <c r="K32" s="66">
        <f t="shared" si="9"/>
        <v>6</v>
      </c>
      <c r="L32" s="65">
        <f>VLOOKUP($A32,'Return Data'!$B$7:$R$1700,13,0)</f>
        <v>12.7607</v>
      </c>
      <c r="M32" s="66">
        <f t="shared" si="10"/>
        <v>1</v>
      </c>
      <c r="N32" s="65">
        <f>VLOOKUP($A32,'Return Data'!$B$7:$R$1700,17,0)</f>
        <v>11.6576</v>
      </c>
      <c r="O32" s="66">
        <f t="shared" si="11"/>
        <v>7</v>
      </c>
      <c r="P32" s="65">
        <f>VLOOKUP($A32,'Return Data'!$B$7:$R$1700,14,0)</f>
        <v>8.3000000000000007</v>
      </c>
      <c r="Q32" s="66">
        <f t="shared" si="12"/>
        <v>6</v>
      </c>
      <c r="R32" s="65">
        <f>VLOOKUP($A32,'Return Data'!$B$7:$R$1700,16,0)</f>
        <v>9.7105999999999995</v>
      </c>
      <c r="S32" s="67">
        <f t="shared" si="3"/>
        <v>2</v>
      </c>
    </row>
    <row r="33" spans="1:19" x14ac:dyDescent="0.3">
      <c r="A33" s="82" t="s">
        <v>1168</v>
      </c>
      <c r="B33" s="64">
        <f>VLOOKUP($A33,'Return Data'!$B$7:$R$1700,3,0)</f>
        <v>44032</v>
      </c>
      <c r="C33" s="65">
        <f>VLOOKUP($A33,'Return Data'!$B$7:$R$1700,4,0)</f>
        <v>52.818199999999997</v>
      </c>
      <c r="D33" s="65">
        <f>VLOOKUP($A33,'Return Data'!$B$7:$R$1700,9,0)</f>
        <v>18.8276</v>
      </c>
      <c r="E33" s="66">
        <f t="shared" si="0"/>
        <v>18</v>
      </c>
      <c r="F33" s="65">
        <f>VLOOKUP($A33,'Return Data'!$B$7:$R$1700,10,0)</f>
        <v>19.073899999999998</v>
      </c>
      <c r="G33" s="66">
        <f t="shared" si="1"/>
        <v>7</v>
      </c>
      <c r="H33" s="65">
        <f>VLOOKUP($A33,'Return Data'!$B$7:$R$1700,11,0)</f>
        <v>19.396000000000001</v>
      </c>
      <c r="I33" s="66">
        <f t="shared" si="8"/>
        <v>3</v>
      </c>
      <c r="J33" s="65">
        <f>VLOOKUP($A33,'Return Data'!$B$7:$R$1700,12,0)</f>
        <v>14.1234</v>
      </c>
      <c r="K33" s="66">
        <f t="shared" si="9"/>
        <v>7</v>
      </c>
      <c r="L33" s="65">
        <f>VLOOKUP($A33,'Return Data'!$B$7:$R$1700,13,0)</f>
        <v>11.1394</v>
      </c>
      <c r="M33" s="66">
        <f t="shared" si="10"/>
        <v>6</v>
      </c>
      <c r="N33" s="65">
        <f>VLOOKUP($A33,'Return Data'!$B$7:$R$1700,17,0)</f>
        <v>12.960100000000001</v>
      </c>
      <c r="O33" s="66">
        <f t="shared" si="11"/>
        <v>2</v>
      </c>
      <c r="P33" s="65">
        <f>VLOOKUP($A33,'Return Data'!$B$7:$R$1700,14,0)</f>
        <v>8.2706</v>
      </c>
      <c r="Q33" s="66">
        <f t="shared" si="12"/>
        <v>7</v>
      </c>
      <c r="R33" s="65">
        <f>VLOOKUP($A33,'Return Data'!$B$7:$R$1700,16,0)</f>
        <v>8.6638000000000002</v>
      </c>
      <c r="S33" s="67">
        <f t="shared" si="3"/>
        <v>12</v>
      </c>
    </row>
    <row r="34" spans="1:19" x14ac:dyDescent="0.3">
      <c r="A34" s="82" t="s">
        <v>1169</v>
      </c>
      <c r="B34" s="64">
        <f>VLOOKUP($A34,'Return Data'!$B$7:$R$1700,3,0)</f>
        <v>44032</v>
      </c>
      <c r="C34" s="65">
        <f>VLOOKUP($A34,'Return Data'!$B$7:$R$1700,4,0)</f>
        <v>49.681800000000003</v>
      </c>
      <c r="D34" s="65">
        <f>VLOOKUP($A34,'Return Data'!$B$7:$R$1700,9,0)</f>
        <v>35.678600000000003</v>
      </c>
      <c r="E34" s="66">
        <f t="shared" si="0"/>
        <v>2</v>
      </c>
      <c r="F34" s="65">
        <f>VLOOKUP($A34,'Return Data'!$B$7:$R$1700,10,0)</f>
        <v>19.4239</v>
      </c>
      <c r="G34" s="66">
        <f t="shared" si="1"/>
        <v>5</v>
      </c>
      <c r="H34" s="65">
        <f>VLOOKUP($A34,'Return Data'!$B$7:$R$1700,11,0)</f>
        <v>17.6007</v>
      </c>
      <c r="I34" s="66">
        <f t="shared" si="8"/>
        <v>8</v>
      </c>
      <c r="J34" s="65">
        <f>VLOOKUP($A34,'Return Data'!$B$7:$R$1700,12,0)</f>
        <v>7.0155000000000003</v>
      </c>
      <c r="K34" s="66">
        <f t="shared" si="9"/>
        <v>26</v>
      </c>
      <c r="L34" s="65">
        <f>VLOOKUP($A34,'Return Data'!$B$7:$R$1700,13,0)</f>
        <v>5.5022000000000002</v>
      </c>
      <c r="M34" s="66">
        <f t="shared" si="10"/>
        <v>26</v>
      </c>
      <c r="N34" s="65">
        <f>VLOOKUP($A34,'Return Data'!$B$7:$R$1700,17,0)</f>
        <v>2.3565999999999998</v>
      </c>
      <c r="O34" s="66">
        <f t="shared" si="11"/>
        <v>25</v>
      </c>
      <c r="P34" s="65">
        <f>VLOOKUP($A34,'Return Data'!$B$7:$R$1700,14,0)</f>
        <v>2.0497000000000001</v>
      </c>
      <c r="Q34" s="66">
        <f t="shared" si="12"/>
        <v>27</v>
      </c>
      <c r="R34" s="65">
        <f>VLOOKUP($A34,'Return Data'!$B$7:$R$1700,16,0)</f>
        <v>6.4930000000000003</v>
      </c>
      <c r="S34" s="67">
        <f t="shared" si="3"/>
        <v>30</v>
      </c>
    </row>
    <row r="35" spans="1:19" x14ac:dyDescent="0.3">
      <c r="A35" s="82" t="s">
        <v>1172</v>
      </c>
      <c r="B35" s="64">
        <f>VLOOKUP($A35,'Return Data'!$B$7:$R$1700,3,0)</f>
        <v>44032</v>
      </c>
      <c r="C35" s="65">
        <f>VLOOKUP($A35,'Return Data'!$B$7:$R$1700,4,0)</f>
        <v>59.463500000000003</v>
      </c>
      <c r="D35" s="65">
        <f>VLOOKUP($A35,'Return Data'!$B$7:$R$1700,9,0)</f>
        <v>18.748100000000001</v>
      </c>
      <c r="E35" s="66">
        <f t="shared" si="0"/>
        <v>19</v>
      </c>
      <c r="F35" s="65">
        <f>VLOOKUP($A35,'Return Data'!$B$7:$R$1700,10,0)</f>
        <v>18.778300000000002</v>
      </c>
      <c r="G35" s="66">
        <f t="shared" si="1"/>
        <v>11</v>
      </c>
      <c r="H35" s="65">
        <f>VLOOKUP($A35,'Return Data'!$B$7:$R$1700,11,0)</f>
        <v>18.197299999999998</v>
      </c>
      <c r="I35" s="66">
        <f t="shared" si="8"/>
        <v>4</v>
      </c>
      <c r="J35" s="65">
        <f>VLOOKUP($A35,'Return Data'!$B$7:$R$1700,12,0)</f>
        <v>13.9139</v>
      </c>
      <c r="K35" s="66">
        <f t="shared" si="9"/>
        <v>8</v>
      </c>
      <c r="L35" s="65">
        <f>VLOOKUP($A35,'Return Data'!$B$7:$R$1700,13,0)</f>
        <v>10.7445</v>
      </c>
      <c r="M35" s="66">
        <f t="shared" si="10"/>
        <v>9</v>
      </c>
      <c r="N35" s="65">
        <f>VLOOKUP($A35,'Return Data'!$B$7:$R$1700,17,0)</f>
        <v>11.715199999999999</v>
      </c>
      <c r="O35" s="66">
        <f t="shared" si="11"/>
        <v>5</v>
      </c>
      <c r="P35" s="65">
        <f>VLOOKUP($A35,'Return Data'!$B$7:$R$1700,14,0)</f>
        <v>7.399</v>
      </c>
      <c r="Q35" s="66">
        <f t="shared" si="12"/>
        <v>12</v>
      </c>
      <c r="R35" s="65">
        <f>VLOOKUP($A35,'Return Data'!$B$7:$R$1700,16,0)</f>
        <v>9.0098000000000003</v>
      </c>
      <c r="S35" s="67">
        <f t="shared" si="3"/>
        <v>7</v>
      </c>
    </row>
    <row r="36" spans="1:19" x14ac:dyDescent="0.3">
      <c r="A36" s="82" t="s">
        <v>1173</v>
      </c>
      <c r="B36" s="64">
        <f>VLOOKUP($A36,'Return Data'!$B$7:$R$1700,3,0)</f>
        <v>44032</v>
      </c>
      <c r="C36" s="65">
        <f>VLOOKUP($A36,'Return Data'!$B$7:$R$1700,4,0)</f>
        <v>56.661900000000003</v>
      </c>
      <c r="D36" s="65">
        <f>VLOOKUP($A36,'Return Data'!$B$7:$R$1700,9,0)</f>
        <v>18.463200000000001</v>
      </c>
      <c r="E36" s="66">
        <f t="shared" si="0"/>
        <v>20</v>
      </c>
      <c r="F36" s="65">
        <f>VLOOKUP($A36,'Return Data'!$B$7:$R$1700,10,0)</f>
        <v>18.729399999999998</v>
      </c>
      <c r="G36" s="66">
        <f t="shared" si="1"/>
        <v>12</v>
      </c>
      <c r="H36" s="65">
        <f>VLOOKUP($A36,'Return Data'!$B$7:$R$1700,11,0)</f>
        <v>15.2813</v>
      </c>
      <c r="I36" s="66">
        <f t="shared" si="8"/>
        <v>14</v>
      </c>
      <c r="J36" s="65">
        <f>VLOOKUP($A36,'Return Data'!$B$7:$R$1700,12,0)</f>
        <v>12.2309</v>
      </c>
      <c r="K36" s="66">
        <f t="shared" si="9"/>
        <v>14</v>
      </c>
      <c r="L36" s="65">
        <f>VLOOKUP($A36,'Return Data'!$B$7:$R$1700,13,0)</f>
        <v>9.9512999999999998</v>
      </c>
      <c r="M36" s="66">
        <f t="shared" si="10"/>
        <v>16</v>
      </c>
      <c r="N36" s="65">
        <f>VLOOKUP($A36,'Return Data'!$B$7:$R$1700,17,0)</f>
        <v>11.047700000000001</v>
      </c>
      <c r="O36" s="66">
        <f t="shared" si="11"/>
        <v>11</v>
      </c>
      <c r="P36" s="65">
        <f>VLOOKUP($A36,'Return Data'!$B$7:$R$1700,14,0)</f>
        <v>7.3189000000000002</v>
      </c>
      <c r="Q36" s="66">
        <f t="shared" si="12"/>
        <v>13</v>
      </c>
      <c r="R36" s="65">
        <f>VLOOKUP($A36,'Return Data'!$B$7:$R$1700,16,0)</f>
        <v>8.4364000000000008</v>
      </c>
      <c r="S36" s="67">
        <f t="shared" si="3"/>
        <v>13</v>
      </c>
    </row>
    <row r="37" spans="1:19" x14ac:dyDescent="0.3">
      <c r="A37" s="82" t="s">
        <v>1175</v>
      </c>
      <c r="B37" s="64">
        <f>VLOOKUP($A37,'Return Data'!$B$7:$R$1700,3,0)</f>
        <v>44032</v>
      </c>
      <c r="C37" s="65">
        <f>VLOOKUP($A37,'Return Data'!$B$7:$R$1700,4,0)</f>
        <v>70.138599999999997</v>
      </c>
      <c r="D37" s="65">
        <f>VLOOKUP($A37,'Return Data'!$B$7:$R$1700,9,0)</f>
        <v>16.641300000000001</v>
      </c>
      <c r="E37" s="66">
        <f t="shared" si="0"/>
        <v>24</v>
      </c>
      <c r="F37" s="65">
        <f>VLOOKUP($A37,'Return Data'!$B$7:$R$1700,10,0)</f>
        <v>14.814</v>
      </c>
      <c r="G37" s="66">
        <f t="shared" si="1"/>
        <v>19</v>
      </c>
      <c r="H37" s="65">
        <f>VLOOKUP($A37,'Return Data'!$B$7:$R$1700,11,0)</f>
        <v>17.696200000000001</v>
      </c>
      <c r="I37" s="66">
        <f t="shared" si="8"/>
        <v>7</v>
      </c>
      <c r="J37" s="65">
        <f>VLOOKUP($A37,'Return Data'!$B$7:$R$1700,12,0)</f>
        <v>13.0785</v>
      </c>
      <c r="K37" s="66">
        <f t="shared" si="9"/>
        <v>10</v>
      </c>
      <c r="L37" s="65">
        <f>VLOOKUP($A37,'Return Data'!$B$7:$R$1700,13,0)</f>
        <v>10.5626</v>
      </c>
      <c r="M37" s="66">
        <f t="shared" si="10"/>
        <v>12</v>
      </c>
      <c r="N37" s="65">
        <f>VLOOKUP($A37,'Return Data'!$B$7:$R$1700,17,0)</f>
        <v>12.928800000000001</v>
      </c>
      <c r="O37" s="66">
        <f t="shared" si="11"/>
        <v>3</v>
      </c>
      <c r="P37" s="65">
        <f>VLOOKUP($A37,'Return Data'!$B$7:$R$1700,14,0)</f>
        <v>8.3009000000000004</v>
      </c>
      <c r="Q37" s="66">
        <f t="shared" si="12"/>
        <v>5</v>
      </c>
      <c r="R37" s="65">
        <f>VLOOKUP($A37,'Return Data'!$B$7:$R$1700,16,0)</f>
        <v>9.0306999999999995</v>
      </c>
      <c r="S37" s="67">
        <f t="shared" si="3"/>
        <v>6</v>
      </c>
    </row>
    <row r="38" spans="1:19" x14ac:dyDescent="0.3">
      <c r="A38" s="82" t="s">
        <v>1178</v>
      </c>
      <c r="B38" s="64">
        <f>VLOOKUP($A38,'Return Data'!$B$7:$R$1700,3,0)</f>
        <v>44032</v>
      </c>
      <c r="C38" s="65">
        <f>VLOOKUP($A38,'Return Data'!$B$7:$R$1700,4,0)</f>
        <v>53.085000000000001</v>
      </c>
      <c r="D38" s="65">
        <f>VLOOKUP($A38,'Return Data'!$B$7:$R$1700,9,0)</f>
        <v>22.389199999999999</v>
      </c>
      <c r="E38" s="66">
        <f t="shared" si="0"/>
        <v>11</v>
      </c>
      <c r="F38" s="65">
        <f>VLOOKUP($A38,'Return Data'!$B$7:$R$1700,10,0)</f>
        <v>18.796199999999999</v>
      </c>
      <c r="G38" s="66">
        <f t="shared" si="1"/>
        <v>10</v>
      </c>
      <c r="H38" s="65">
        <f>VLOOKUP($A38,'Return Data'!$B$7:$R$1700,11,0)</f>
        <v>15.6432</v>
      </c>
      <c r="I38" s="66">
        <f t="shared" si="8"/>
        <v>13</v>
      </c>
      <c r="J38" s="65">
        <f>VLOOKUP($A38,'Return Data'!$B$7:$R$1700,12,0)</f>
        <v>15.069599999999999</v>
      </c>
      <c r="K38" s="66">
        <f t="shared" si="9"/>
        <v>2</v>
      </c>
      <c r="L38" s="65">
        <f>VLOOKUP($A38,'Return Data'!$B$7:$R$1700,13,0)</f>
        <v>12.6859</v>
      </c>
      <c r="M38" s="66">
        <f t="shared" si="10"/>
        <v>2</v>
      </c>
      <c r="N38" s="65">
        <f>VLOOKUP($A38,'Return Data'!$B$7:$R$1700,17,0)</f>
        <v>11.6982</v>
      </c>
      <c r="O38" s="66">
        <f t="shared" si="11"/>
        <v>6</v>
      </c>
      <c r="P38" s="65">
        <f>VLOOKUP($A38,'Return Data'!$B$7:$R$1700,14,0)</f>
        <v>8.3597000000000001</v>
      </c>
      <c r="Q38" s="66">
        <f t="shared" si="12"/>
        <v>4</v>
      </c>
      <c r="R38" s="65">
        <f>VLOOKUP($A38,'Return Data'!$B$7:$R$1700,16,0)</f>
        <v>7.9802</v>
      </c>
      <c r="S38" s="67">
        <f t="shared" si="3"/>
        <v>20</v>
      </c>
    </row>
    <row r="39" spans="1:19" x14ac:dyDescent="0.3">
      <c r="A39" s="82" t="s">
        <v>1180</v>
      </c>
      <c r="B39" s="64">
        <f>VLOOKUP($A39,'Return Data'!$B$7:$R$1700,3,0)</f>
        <v>44032</v>
      </c>
      <c r="C39" s="65">
        <f>VLOOKUP($A39,'Return Data'!$B$7:$R$1700,4,0)</f>
        <v>63.927399999999999</v>
      </c>
      <c r="D39" s="65">
        <f>VLOOKUP($A39,'Return Data'!$B$7:$R$1700,9,0)</f>
        <v>31.367699999999999</v>
      </c>
      <c r="E39" s="66">
        <f t="shared" si="0"/>
        <v>4</v>
      </c>
      <c r="F39" s="65">
        <f>VLOOKUP($A39,'Return Data'!$B$7:$R$1700,10,0)</f>
        <v>22.5015</v>
      </c>
      <c r="G39" s="66">
        <f t="shared" si="1"/>
        <v>3</v>
      </c>
      <c r="H39" s="65">
        <f>VLOOKUP($A39,'Return Data'!$B$7:$R$1700,11,0)</f>
        <v>18.002500000000001</v>
      </c>
      <c r="I39" s="66">
        <f t="shared" si="8"/>
        <v>6</v>
      </c>
      <c r="J39" s="65">
        <f>VLOOKUP($A39,'Return Data'!$B$7:$R$1700,12,0)</f>
        <v>14.6965</v>
      </c>
      <c r="K39" s="66">
        <f t="shared" si="9"/>
        <v>5</v>
      </c>
      <c r="L39" s="65">
        <f>VLOOKUP($A39,'Return Data'!$B$7:$R$1700,13,0)</f>
        <v>11.479100000000001</v>
      </c>
      <c r="M39" s="66">
        <f t="shared" si="10"/>
        <v>4</v>
      </c>
      <c r="N39" s="65">
        <f>VLOOKUP($A39,'Return Data'!$B$7:$R$1700,17,0)</f>
        <v>10.5602</v>
      </c>
      <c r="O39" s="66">
        <f t="shared" si="11"/>
        <v>13</v>
      </c>
      <c r="P39" s="65">
        <f>VLOOKUP($A39,'Return Data'!$B$7:$R$1700,14,0)</f>
        <v>6.9314999999999998</v>
      </c>
      <c r="Q39" s="66">
        <f t="shared" si="12"/>
        <v>16</v>
      </c>
      <c r="R39" s="65">
        <f>VLOOKUP($A39,'Return Data'!$B$7:$R$1700,16,0)</f>
        <v>8.3085000000000004</v>
      </c>
      <c r="S39" s="67">
        <f t="shared" si="3"/>
        <v>15</v>
      </c>
    </row>
    <row r="40" spans="1:19" x14ac:dyDescent="0.3">
      <c r="A40" s="82" t="s">
        <v>1182</v>
      </c>
      <c r="B40" s="64">
        <f>VLOOKUP($A40,'Return Data'!$B$7:$R$1700,3,0)</f>
        <v>44032</v>
      </c>
      <c r="C40" s="65">
        <f>VLOOKUP($A40,'Return Data'!$B$7:$R$1700,4,0)</f>
        <v>1.9834000000000001</v>
      </c>
      <c r="D40" s="65">
        <f>VLOOKUP($A40,'Return Data'!$B$7:$R$1700,9,0)</f>
        <v>8.6710999999999991</v>
      </c>
      <c r="E40" s="66">
        <f t="shared" si="0"/>
        <v>31</v>
      </c>
      <c r="F40" s="65">
        <f>VLOOKUP($A40,'Return Data'!$B$7:$R$1700,10,0)</f>
        <v>8.7828999999999997</v>
      </c>
      <c r="G40" s="66">
        <f t="shared" si="1"/>
        <v>30</v>
      </c>
      <c r="H40" s="65"/>
      <c r="I40" s="66"/>
      <c r="J40" s="65"/>
      <c r="K40" s="66"/>
      <c r="L40" s="65"/>
      <c r="M40" s="66"/>
      <c r="N40" s="65"/>
      <c r="O40" s="66"/>
      <c r="P40" s="65"/>
      <c r="Q40" s="66"/>
      <c r="R40" s="65">
        <f>VLOOKUP($A40,'Return Data'!$B$7:$R$1700,16,0)</f>
        <v>8.8507999999999996</v>
      </c>
      <c r="S40" s="67">
        <f t="shared" si="3"/>
        <v>9</v>
      </c>
    </row>
    <row r="41" spans="1:19" x14ac:dyDescent="0.3">
      <c r="A41" s="82" t="s">
        <v>1184</v>
      </c>
      <c r="B41" s="64">
        <f>VLOOKUP($A41,'Return Data'!$B$7:$R$1700,3,0)</f>
        <v>44032</v>
      </c>
      <c r="C41" s="65">
        <f>VLOOKUP($A41,'Return Data'!$B$7:$R$1700,4,0)</f>
        <v>50.035299999999999</v>
      </c>
      <c r="D41" s="65">
        <f>VLOOKUP($A41,'Return Data'!$B$7:$R$1700,9,0)</f>
        <v>18.126000000000001</v>
      </c>
      <c r="E41" s="66">
        <f t="shared" si="0"/>
        <v>22</v>
      </c>
      <c r="F41" s="65">
        <f>VLOOKUP($A41,'Return Data'!$B$7:$R$1700,10,0)</f>
        <v>18.873699999999999</v>
      </c>
      <c r="G41" s="66">
        <f t="shared" si="1"/>
        <v>9</v>
      </c>
      <c r="H41" s="65">
        <f>VLOOKUP($A41,'Return Data'!$B$7:$R$1700,11,0)</f>
        <v>7.8585000000000003</v>
      </c>
      <c r="I41" s="66">
        <f>RANK(H41,H$8:H$43,0)</f>
        <v>25</v>
      </c>
      <c r="J41" s="65">
        <f>VLOOKUP($A41,'Return Data'!$B$7:$R$1700,12,0)</f>
        <v>0.24629999999999999</v>
      </c>
      <c r="K41" s="66">
        <f>RANK(J41,J$8:J$43,0)</f>
        <v>27</v>
      </c>
      <c r="L41" s="65">
        <f>VLOOKUP($A41,'Return Data'!$B$7:$R$1700,13,0)</f>
        <v>-1.4246000000000001</v>
      </c>
      <c r="M41" s="66">
        <f>RANK(L41,L$8:L$43,0)</f>
        <v>28</v>
      </c>
      <c r="N41" s="65">
        <f>VLOOKUP($A41,'Return Data'!$B$7:$R$1700,17,0)</f>
        <v>-1.8076000000000001</v>
      </c>
      <c r="O41" s="66">
        <f>RANK(N41,N$8:N$43,0)</f>
        <v>29</v>
      </c>
      <c r="P41" s="65">
        <f>VLOOKUP($A41,'Return Data'!$B$7:$R$1700,14,0)</f>
        <v>-1.0942000000000001</v>
      </c>
      <c r="Q41" s="66">
        <f>RANK(P41,P$8:P$43,0)</f>
        <v>29</v>
      </c>
      <c r="R41" s="65">
        <f>VLOOKUP($A41,'Return Data'!$B$7:$R$1700,16,0)</f>
        <v>7.5552999999999999</v>
      </c>
      <c r="S41" s="67">
        <f t="shared" si="3"/>
        <v>27</v>
      </c>
    </row>
    <row r="42" spans="1:19" x14ac:dyDescent="0.3">
      <c r="A42" s="82" t="s">
        <v>1039</v>
      </c>
      <c r="B42" s="64">
        <f>VLOOKUP($A42,'Return Data'!$B$7:$R$1700,3,0)</f>
        <v>44032</v>
      </c>
      <c r="C42" s="65">
        <f>VLOOKUP($A42,'Return Data'!$B$7:$R$1700,4,0)</f>
        <v>70.594200000000001</v>
      </c>
      <c r="D42" s="65">
        <f>VLOOKUP($A42,'Return Data'!$B$7:$R$1700,9,0)</f>
        <v>18.313500000000001</v>
      </c>
      <c r="E42" s="66">
        <f t="shared" si="0"/>
        <v>21</v>
      </c>
      <c r="F42" s="65">
        <f>VLOOKUP($A42,'Return Data'!$B$7:$R$1700,10,0)</f>
        <v>17.1768</v>
      </c>
      <c r="G42" s="66">
        <f t="shared" si="1"/>
        <v>16</v>
      </c>
      <c r="H42" s="65">
        <f>VLOOKUP($A42,'Return Data'!$B$7:$R$1700,11,0)</f>
        <v>18.072099999999999</v>
      </c>
      <c r="I42" s="66">
        <f>RANK(H42,H$8:H$43,0)</f>
        <v>5</v>
      </c>
      <c r="J42" s="65">
        <f>VLOOKUP($A42,'Return Data'!$B$7:$R$1700,12,0)</f>
        <v>14.8878</v>
      </c>
      <c r="K42" s="66">
        <f>RANK(J42,J$8:J$43,0)</f>
        <v>3</v>
      </c>
      <c r="L42" s="65">
        <f>VLOOKUP($A42,'Return Data'!$B$7:$R$1700,13,0)</f>
        <v>9.9966000000000008</v>
      </c>
      <c r="M42" s="66">
        <f>RANK(L42,L$8:L$43,0)</f>
        <v>15</v>
      </c>
      <c r="N42" s="65">
        <f>VLOOKUP($A42,'Return Data'!$B$7:$R$1700,17,0)</f>
        <v>13.584</v>
      </c>
      <c r="O42" s="66">
        <f>RANK(N42,N$8:N$43,0)</f>
        <v>1</v>
      </c>
      <c r="P42" s="65">
        <f>VLOOKUP($A42,'Return Data'!$B$7:$R$1700,14,0)</f>
        <v>8.9130000000000003</v>
      </c>
      <c r="Q42" s="66">
        <f>RANK(P42,P$8:P$43,0)</f>
        <v>1</v>
      </c>
      <c r="R42" s="65">
        <f>VLOOKUP($A42,'Return Data'!$B$7:$R$1700,16,0)</f>
        <v>9.2695000000000007</v>
      </c>
      <c r="S42" s="67">
        <f t="shared" si="3"/>
        <v>5</v>
      </c>
    </row>
    <row r="43" spans="1:19" x14ac:dyDescent="0.3">
      <c r="A43" s="82" t="s">
        <v>1041</v>
      </c>
      <c r="B43" s="64">
        <f>VLOOKUP($A43,'Return Data'!$B$7:$R$1700,3,0)</f>
        <v>44032</v>
      </c>
      <c r="C43" s="65">
        <f>VLOOKUP($A43,'Return Data'!$B$7:$R$1700,4,0)</f>
        <v>13.7906</v>
      </c>
      <c r="D43" s="65">
        <f>VLOOKUP($A43,'Return Data'!$B$7:$R$1700,9,0)</f>
        <v>34.311900000000001</v>
      </c>
      <c r="E43" s="66">
        <f t="shared" si="0"/>
        <v>3</v>
      </c>
      <c r="F43" s="65">
        <f>VLOOKUP($A43,'Return Data'!$B$7:$R$1700,10,0)</f>
        <v>28.393899999999999</v>
      </c>
      <c r="G43" s="66">
        <f t="shared" si="1"/>
        <v>1</v>
      </c>
      <c r="H43" s="65">
        <f>VLOOKUP($A43,'Return Data'!$B$7:$R$1700,11,0)</f>
        <v>24.037400000000002</v>
      </c>
      <c r="I43" s="66">
        <f>RANK(H43,H$8:H$43,0)</f>
        <v>1</v>
      </c>
      <c r="J43" s="65">
        <f>VLOOKUP($A43,'Return Data'!$B$7:$R$1700,12,0)</f>
        <v>18.661899999999999</v>
      </c>
      <c r="K43" s="66">
        <f>RANK(J43,J$8:J$43,0)</f>
        <v>1</v>
      </c>
      <c r="L43" s="65">
        <f>VLOOKUP($A43,'Return Data'!$B$7:$R$1700,13,0)</f>
        <v>10.653499999999999</v>
      </c>
      <c r="M43" s="66">
        <f>RANK(L43,L$8:L$43,0)</f>
        <v>10</v>
      </c>
      <c r="N43" s="65"/>
      <c r="O43" s="66"/>
      <c r="P43" s="65"/>
      <c r="Q43" s="66"/>
      <c r="R43" s="65">
        <f>VLOOKUP($A43,'Return Data'!$B$7:$R$1700,16,0)</f>
        <v>17.053999999999998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18.438997222222223</v>
      </c>
      <c r="E45" s="88"/>
      <c r="F45" s="89">
        <f>AVERAGE(F8:F43)</f>
        <v>10.9742</v>
      </c>
      <c r="G45" s="88"/>
      <c r="H45" s="89">
        <f>AVERAGE(H8:H43)</f>
        <v>7.3852151515151521</v>
      </c>
      <c r="I45" s="88"/>
      <c r="J45" s="89">
        <f>AVERAGE(J8:J43)</f>
        <v>6.7615281249999999</v>
      </c>
      <c r="K45" s="88"/>
      <c r="L45" s="89">
        <f>AVERAGE(L8:L43)</f>
        <v>5.6668312500000004</v>
      </c>
      <c r="M45" s="88"/>
      <c r="N45" s="89">
        <f>AVERAGE(N8:N43)</f>
        <v>7.3943566666666669</v>
      </c>
      <c r="O45" s="88"/>
      <c r="P45" s="89">
        <f>AVERAGE(P8:P43)</f>
        <v>5.6526866666666669</v>
      </c>
      <c r="Q45" s="88"/>
      <c r="R45" s="89">
        <f>AVERAGE(R8:R43)</f>
        <v>5.6292749999999989</v>
      </c>
      <c r="S45" s="90"/>
    </row>
    <row r="46" spans="1:19" x14ac:dyDescent="0.3">
      <c r="A46" s="87" t="s">
        <v>28</v>
      </c>
      <c r="B46" s="88"/>
      <c r="C46" s="88"/>
      <c r="D46" s="89">
        <f>MIN(D8:D43)</f>
        <v>-24.359000000000002</v>
      </c>
      <c r="E46" s="88"/>
      <c r="F46" s="89">
        <f>MIN(F8:F43)</f>
        <v>-100.39919999999999</v>
      </c>
      <c r="G46" s="88"/>
      <c r="H46" s="89">
        <f>MIN(H8:H43)</f>
        <v>-50.199599999999997</v>
      </c>
      <c r="I46" s="88"/>
      <c r="J46" s="89">
        <f>MIN(J8:J43)</f>
        <v>-52.9026</v>
      </c>
      <c r="K46" s="88"/>
      <c r="L46" s="89">
        <f>MIN(L8:L43)</f>
        <v>-40.438800000000001</v>
      </c>
      <c r="M46" s="88"/>
      <c r="N46" s="89">
        <f>MIN(N8:N43)</f>
        <v>-13.807</v>
      </c>
      <c r="O46" s="88"/>
      <c r="P46" s="89">
        <f>MIN(P8:P43)</f>
        <v>-8.2919999999999998</v>
      </c>
      <c r="Q46" s="88"/>
      <c r="R46" s="89">
        <f>MIN(R8:R43)</f>
        <v>-37.525599999999997</v>
      </c>
      <c r="S46" s="90"/>
    </row>
    <row r="47" spans="1:19" ht="15" thickBot="1" x14ac:dyDescent="0.35">
      <c r="A47" s="91" t="s">
        <v>29</v>
      </c>
      <c r="B47" s="92"/>
      <c r="C47" s="92"/>
      <c r="D47" s="93">
        <f>MAX(D8:D43)</f>
        <v>70.001099999999994</v>
      </c>
      <c r="E47" s="92"/>
      <c r="F47" s="93">
        <f>MAX(F8:F43)</f>
        <v>28.393899999999999</v>
      </c>
      <c r="G47" s="92"/>
      <c r="H47" s="93">
        <f>MAX(H8:H43)</f>
        <v>24.037400000000002</v>
      </c>
      <c r="I47" s="92"/>
      <c r="J47" s="93">
        <f>MAX(J8:J43)</f>
        <v>18.661899999999999</v>
      </c>
      <c r="K47" s="92"/>
      <c r="L47" s="93">
        <f>MAX(L8:L43)</f>
        <v>12.7607</v>
      </c>
      <c r="M47" s="92"/>
      <c r="N47" s="93">
        <f>MAX(N8:N43)</f>
        <v>13.584</v>
      </c>
      <c r="O47" s="92"/>
      <c r="P47" s="93">
        <f>MAX(P8:P43)</f>
        <v>8.9130000000000003</v>
      </c>
      <c r="Q47" s="92"/>
      <c r="R47" s="93">
        <f>MAX(R8:R43)</f>
        <v>17.053999999999998</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44032</v>
      </c>
      <c r="C8" s="65">
        <f>VLOOKUP($A8,'Return Data'!$B$7:$R$1700,4,0)</f>
        <v>64.957700000000003</v>
      </c>
      <c r="D8" s="65">
        <f>VLOOKUP($A8,'Return Data'!$B$7:$R$1700,9,0)</f>
        <v>15.966900000000001</v>
      </c>
      <c r="E8" s="66">
        <f t="shared" ref="E8:E31" si="0">RANK(D8,D$8:D$31,0)</f>
        <v>9</v>
      </c>
      <c r="F8" s="65">
        <f>VLOOKUP($A8,'Return Data'!$B$7:$R$1700,10,0)</f>
        <v>18.827500000000001</v>
      </c>
      <c r="G8" s="66">
        <f t="shared" ref="G8:G31" si="1">RANK(F8,F$8:F$31,0)</f>
        <v>7</v>
      </c>
      <c r="H8" s="65">
        <f>VLOOKUP($A8,'Return Data'!$B$7:$R$1700,11,0)</f>
        <v>19.9069</v>
      </c>
      <c r="I8" s="66">
        <f t="shared" ref="I8:I31" si="2">RANK(H8,H$8:H$31,0)</f>
        <v>8</v>
      </c>
      <c r="J8" s="65">
        <f>VLOOKUP($A8,'Return Data'!$B$7:$R$1700,12,0)</f>
        <v>14.8803</v>
      </c>
      <c r="K8" s="66">
        <f t="shared" ref="K8:K31" si="3">RANK(J8,J$8:J$31,0)</f>
        <v>10</v>
      </c>
      <c r="L8" s="65">
        <f>VLOOKUP($A8,'Return Data'!$B$7:$R$1700,13,0)</f>
        <v>11.1937</v>
      </c>
      <c r="M8" s="66">
        <f t="shared" ref="M8:M31" si="4">RANK(L8,L$8:L$31,0)</f>
        <v>11</v>
      </c>
      <c r="N8" s="65">
        <f>VLOOKUP($A8,'Return Data'!$B$7:$R$1700,17,0)</f>
        <v>14.086</v>
      </c>
      <c r="O8" s="66">
        <f t="shared" ref="O8:O31" si="5">RANK(N8,N$8:N$31,0)</f>
        <v>9</v>
      </c>
      <c r="P8" s="65">
        <f>VLOOKUP($A8,'Return Data'!$B$7:$R$1700,14,0)</f>
        <v>9.1832999999999991</v>
      </c>
      <c r="Q8" s="66">
        <f t="shared" ref="Q8:Q31" si="6">RANK(P8,P$8:P$31,0)</f>
        <v>10</v>
      </c>
      <c r="R8" s="65">
        <f>VLOOKUP($A8,'Return Data'!$B$7:$R$1700,16,0)</f>
        <v>10.687099999999999</v>
      </c>
      <c r="S8" s="67">
        <f t="shared" ref="S8:S31" si="7">RANK(R8,R$8:R$31,0)</f>
        <v>8</v>
      </c>
    </row>
    <row r="9" spans="1:19" x14ac:dyDescent="0.3">
      <c r="A9" s="82" t="s">
        <v>1437</v>
      </c>
      <c r="B9" s="64">
        <f>VLOOKUP($A9,'Return Data'!$B$7:$R$1700,3,0)</f>
        <v>44032</v>
      </c>
      <c r="C9" s="65">
        <f>VLOOKUP($A9,'Return Data'!$B$7:$R$1700,4,0)</f>
        <v>20.029900000000001</v>
      </c>
      <c r="D9" s="65">
        <f>VLOOKUP($A9,'Return Data'!$B$7:$R$1700,9,0)</f>
        <v>15.008100000000001</v>
      </c>
      <c r="E9" s="66">
        <f t="shared" si="0"/>
        <v>14</v>
      </c>
      <c r="F9" s="65">
        <f>VLOOKUP($A9,'Return Data'!$B$7:$R$1700,10,0)</f>
        <v>13.8232</v>
      </c>
      <c r="G9" s="66">
        <f t="shared" si="1"/>
        <v>22</v>
      </c>
      <c r="H9" s="65">
        <f>VLOOKUP($A9,'Return Data'!$B$7:$R$1700,11,0)</f>
        <v>19.608799999999999</v>
      </c>
      <c r="I9" s="66">
        <f t="shared" si="2"/>
        <v>10</v>
      </c>
      <c r="J9" s="65">
        <f>VLOOKUP($A9,'Return Data'!$B$7:$R$1700,12,0)</f>
        <v>14.726699999999999</v>
      </c>
      <c r="K9" s="66">
        <f t="shared" si="3"/>
        <v>11</v>
      </c>
      <c r="L9" s="65">
        <f>VLOOKUP($A9,'Return Data'!$B$7:$R$1700,13,0)</f>
        <v>11.934799999999999</v>
      </c>
      <c r="M9" s="66">
        <f t="shared" si="4"/>
        <v>8</v>
      </c>
      <c r="N9" s="65">
        <f>VLOOKUP($A9,'Return Data'!$B$7:$R$1700,17,0)</f>
        <v>14.078900000000001</v>
      </c>
      <c r="O9" s="66">
        <f t="shared" si="5"/>
        <v>10</v>
      </c>
      <c r="P9" s="65">
        <f>VLOOKUP($A9,'Return Data'!$B$7:$R$1700,14,0)</f>
        <v>8.8667999999999996</v>
      </c>
      <c r="Q9" s="66">
        <f t="shared" si="6"/>
        <v>13</v>
      </c>
      <c r="R9" s="65">
        <f>VLOOKUP($A9,'Return Data'!$B$7:$R$1700,16,0)</f>
        <v>8.6738</v>
      </c>
      <c r="S9" s="67">
        <f t="shared" si="7"/>
        <v>23</v>
      </c>
    </row>
    <row r="10" spans="1:19" x14ac:dyDescent="0.3">
      <c r="A10" s="82" t="s">
        <v>1440</v>
      </c>
      <c r="B10" s="64">
        <f>VLOOKUP($A10,'Return Data'!$B$7:$R$1700,3,0)</f>
        <v>44032</v>
      </c>
      <c r="C10" s="65">
        <f>VLOOKUP($A10,'Return Data'!$B$7:$R$1700,4,0)</f>
        <v>35.174199999999999</v>
      </c>
      <c r="D10" s="65">
        <f>VLOOKUP($A10,'Return Data'!$B$7:$R$1700,9,0)</f>
        <v>16.730399999999999</v>
      </c>
      <c r="E10" s="66">
        <f t="shared" si="0"/>
        <v>8</v>
      </c>
      <c r="F10" s="65">
        <f>VLOOKUP($A10,'Return Data'!$B$7:$R$1700,10,0)</f>
        <v>16.680700000000002</v>
      </c>
      <c r="G10" s="66">
        <f t="shared" si="1"/>
        <v>15</v>
      </c>
      <c r="H10" s="65">
        <f>VLOOKUP($A10,'Return Data'!$B$7:$R$1700,11,0)</f>
        <v>16.6783</v>
      </c>
      <c r="I10" s="66">
        <f t="shared" si="2"/>
        <v>20</v>
      </c>
      <c r="J10" s="65">
        <f>VLOOKUP($A10,'Return Data'!$B$7:$R$1700,12,0)</f>
        <v>12.5213</v>
      </c>
      <c r="K10" s="66">
        <f t="shared" si="3"/>
        <v>19</v>
      </c>
      <c r="L10" s="65">
        <f>VLOOKUP($A10,'Return Data'!$B$7:$R$1700,13,0)</f>
        <v>9.7212999999999994</v>
      </c>
      <c r="M10" s="66">
        <f t="shared" si="4"/>
        <v>17</v>
      </c>
      <c r="N10" s="65">
        <f>VLOOKUP($A10,'Return Data'!$B$7:$R$1700,17,0)</f>
        <v>12.368</v>
      </c>
      <c r="O10" s="66">
        <f t="shared" si="5"/>
        <v>18</v>
      </c>
      <c r="P10" s="65">
        <f>VLOOKUP($A10,'Return Data'!$B$7:$R$1700,14,0)</f>
        <v>8.1811000000000007</v>
      </c>
      <c r="Q10" s="66">
        <f t="shared" si="6"/>
        <v>18</v>
      </c>
      <c r="R10" s="65">
        <f>VLOOKUP($A10,'Return Data'!$B$7:$R$1700,16,0)</f>
        <v>9.2668999999999997</v>
      </c>
      <c r="S10" s="67">
        <f t="shared" si="7"/>
        <v>17</v>
      </c>
    </row>
    <row r="11" spans="1:19" x14ac:dyDescent="0.3">
      <c r="A11" s="82" t="s">
        <v>1441</v>
      </c>
      <c r="B11" s="64">
        <f>VLOOKUP($A11,'Return Data'!$B$7:$R$1700,3,0)</f>
        <v>44032</v>
      </c>
      <c r="C11" s="65">
        <f>VLOOKUP($A11,'Return Data'!$B$7:$R$1700,4,0)</f>
        <v>61.7575</v>
      </c>
      <c r="D11" s="65">
        <f>VLOOKUP($A11,'Return Data'!$B$7:$R$1700,9,0)</f>
        <v>14.3809</v>
      </c>
      <c r="E11" s="66">
        <f t="shared" si="0"/>
        <v>16</v>
      </c>
      <c r="F11" s="65">
        <f>VLOOKUP($A11,'Return Data'!$B$7:$R$1700,10,0)</f>
        <v>18.174199999999999</v>
      </c>
      <c r="G11" s="66">
        <f t="shared" si="1"/>
        <v>10</v>
      </c>
      <c r="H11" s="65">
        <f>VLOOKUP($A11,'Return Data'!$B$7:$R$1700,11,0)</f>
        <v>17.4053</v>
      </c>
      <c r="I11" s="66">
        <f t="shared" si="2"/>
        <v>18</v>
      </c>
      <c r="J11" s="65">
        <f>VLOOKUP($A11,'Return Data'!$B$7:$R$1700,12,0)</f>
        <v>12.980399999999999</v>
      </c>
      <c r="K11" s="66">
        <f t="shared" si="3"/>
        <v>17</v>
      </c>
      <c r="L11" s="65">
        <f>VLOOKUP($A11,'Return Data'!$B$7:$R$1700,13,0)</f>
        <v>9.7188999999999997</v>
      </c>
      <c r="M11" s="66">
        <f t="shared" si="4"/>
        <v>18</v>
      </c>
      <c r="N11" s="65">
        <f>VLOOKUP($A11,'Return Data'!$B$7:$R$1700,17,0)</f>
        <v>12.086499999999999</v>
      </c>
      <c r="O11" s="66">
        <f t="shared" si="5"/>
        <v>20</v>
      </c>
      <c r="P11" s="65">
        <f>VLOOKUP($A11,'Return Data'!$B$7:$R$1700,14,0)</f>
        <v>7.7986000000000004</v>
      </c>
      <c r="Q11" s="66">
        <f t="shared" si="6"/>
        <v>19</v>
      </c>
      <c r="R11" s="65">
        <f>VLOOKUP($A11,'Return Data'!$B$7:$R$1700,16,0)</f>
        <v>9.8104999999999993</v>
      </c>
      <c r="S11" s="67">
        <f t="shared" si="7"/>
        <v>13</v>
      </c>
    </row>
    <row r="12" spans="1:19" x14ac:dyDescent="0.3">
      <c r="A12" s="82" t="s">
        <v>1443</v>
      </c>
      <c r="B12" s="64">
        <f>VLOOKUP($A12,'Return Data'!$B$7:$R$1700,3,0)</f>
        <v>44032</v>
      </c>
      <c r="C12" s="65">
        <f>VLOOKUP($A12,'Return Data'!$B$7:$R$1700,4,0)</f>
        <v>74.840400000000002</v>
      </c>
      <c r="D12" s="65">
        <f>VLOOKUP($A12,'Return Data'!$B$7:$R$1700,9,0)</f>
        <v>14.375</v>
      </c>
      <c r="E12" s="66">
        <f t="shared" si="0"/>
        <v>17</v>
      </c>
      <c r="F12" s="65">
        <f>VLOOKUP($A12,'Return Data'!$B$7:$R$1700,10,0)</f>
        <v>19.508900000000001</v>
      </c>
      <c r="G12" s="66">
        <f t="shared" si="1"/>
        <v>5</v>
      </c>
      <c r="H12" s="65">
        <f>VLOOKUP($A12,'Return Data'!$B$7:$R$1700,11,0)</f>
        <v>21.750800000000002</v>
      </c>
      <c r="I12" s="66">
        <f t="shared" si="2"/>
        <v>2</v>
      </c>
      <c r="J12" s="65">
        <f>VLOOKUP($A12,'Return Data'!$B$7:$R$1700,12,0)</f>
        <v>15.981299999999999</v>
      </c>
      <c r="K12" s="66">
        <f t="shared" si="3"/>
        <v>5</v>
      </c>
      <c r="L12" s="65">
        <f>VLOOKUP($A12,'Return Data'!$B$7:$R$1700,13,0)</f>
        <v>13.117000000000001</v>
      </c>
      <c r="M12" s="66">
        <f t="shared" si="4"/>
        <v>2</v>
      </c>
      <c r="N12" s="65">
        <f>VLOOKUP($A12,'Return Data'!$B$7:$R$1700,17,0)</f>
        <v>15.1812</v>
      </c>
      <c r="O12" s="66">
        <f t="shared" si="5"/>
        <v>5</v>
      </c>
      <c r="P12" s="65">
        <f>VLOOKUP($A12,'Return Data'!$B$7:$R$1700,14,0)</f>
        <v>10.099600000000001</v>
      </c>
      <c r="Q12" s="66">
        <f t="shared" si="6"/>
        <v>6</v>
      </c>
      <c r="R12" s="65">
        <f>VLOOKUP($A12,'Return Data'!$B$7:$R$1700,16,0)</f>
        <v>9.6221999999999994</v>
      </c>
      <c r="S12" s="67">
        <f t="shared" si="7"/>
        <v>16</v>
      </c>
    </row>
    <row r="13" spans="1:19" x14ac:dyDescent="0.3">
      <c r="A13" s="82" t="s">
        <v>1445</v>
      </c>
      <c r="B13" s="64">
        <f>VLOOKUP($A13,'Return Data'!$B$7:$R$1700,3,0)</f>
        <v>44032</v>
      </c>
      <c r="C13" s="65">
        <f>VLOOKUP($A13,'Return Data'!$B$7:$R$1700,4,0)</f>
        <v>18.8627</v>
      </c>
      <c r="D13" s="65">
        <f>VLOOKUP($A13,'Return Data'!$B$7:$R$1700,9,0)</f>
        <v>13.9649</v>
      </c>
      <c r="E13" s="66">
        <f t="shared" si="0"/>
        <v>18</v>
      </c>
      <c r="F13" s="65">
        <f>VLOOKUP($A13,'Return Data'!$B$7:$R$1700,10,0)</f>
        <v>18.512799999999999</v>
      </c>
      <c r="G13" s="66">
        <f t="shared" si="1"/>
        <v>9</v>
      </c>
      <c r="H13" s="65">
        <f>VLOOKUP($A13,'Return Data'!$B$7:$R$1700,11,0)</f>
        <v>19.518599999999999</v>
      </c>
      <c r="I13" s="66">
        <f t="shared" si="2"/>
        <v>11</v>
      </c>
      <c r="J13" s="65">
        <f>VLOOKUP($A13,'Return Data'!$B$7:$R$1700,12,0)</f>
        <v>13.6851</v>
      </c>
      <c r="K13" s="66">
        <f t="shared" si="3"/>
        <v>14</v>
      </c>
      <c r="L13" s="65">
        <f>VLOOKUP($A13,'Return Data'!$B$7:$R$1700,13,0)</f>
        <v>9.6807999999999996</v>
      </c>
      <c r="M13" s="66">
        <f t="shared" si="4"/>
        <v>19</v>
      </c>
      <c r="N13" s="65">
        <f>VLOOKUP($A13,'Return Data'!$B$7:$R$1700,17,0)</f>
        <v>13.134399999999999</v>
      </c>
      <c r="O13" s="66">
        <f t="shared" si="5"/>
        <v>15</v>
      </c>
      <c r="P13" s="65">
        <f>VLOOKUP($A13,'Return Data'!$B$7:$R$1700,14,0)</f>
        <v>10.037599999999999</v>
      </c>
      <c r="Q13" s="66">
        <f t="shared" si="6"/>
        <v>7</v>
      </c>
      <c r="R13" s="65">
        <f>VLOOKUP($A13,'Return Data'!$B$7:$R$1700,16,0)</f>
        <v>10.363300000000001</v>
      </c>
      <c r="S13" s="67">
        <f t="shared" si="7"/>
        <v>9</v>
      </c>
    </row>
    <row r="14" spans="1:19" x14ac:dyDescent="0.3">
      <c r="A14" s="82" t="s">
        <v>1448</v>
      </c>
      <c r="B14" s="64">
        <f>VLOOKUP($A14,'Return Data'!$B$7:$R$1700,3,0)</f>
        <v>44032</v>
      </c>
      <c r="C14" s="65">
        <f>VLOOKUP($A14,'Return Data'!$B$7:$R$1700,4,0)</f>
        <v>50.447000000000003</v>
      </c>
      <c r="D14" s="65">
        <f>VLOOKUP($A14,'Return Data'!$B$7:$R$1700,9,0)</f>
        <v>9.1496999999999993</v>
      </c>
      <c r="E14" s="66">
        <f t="shared" si="0"/>
        <v>23</v>
      </c>
      <c r="F14" s="65">
        <f>VLOOKUP($A14,'Return Data'!$B$7:$R$1700,10,0)</f>
        <v>12.0825</v>
      </c>
      <c r="G14" s="66">
        <f t="shared" si="1"/>
        <v>24</v>
      </c>
      <c r="H14" s="65">
        <f>VLOOKUP($A14,'Return Data'!$B$7:$R$1700,11,0)</f>
        <v>14.8894</v>
      </c>
      <c r="I14" s="66">
        <f t="shared" si="2"/>
        <v>24</v>
      </c>
      <c r="J14" s="65">
        <f>VLOOKUP($A14,'Return Data'!$B$7:$R$1700,12,0)</f>
        <v>11.656700000000001</v>
      </c>
      <c r="K14" s="66">
        <f t="shared" si="3"/>
        <v>23</v>
      </c>
      <c r="L14" s="65">
        <f>VLOOKUP($A14,'Return Data'!$B$7:$R$1700,13,0)</f>
        <v>8.6250999999999998</v>
      </c>
      <c r="M14" s="66">
        <f t="shared" si="4"/>
        <v>22</v>
      </c>
      <c r="N14" s="65">
        <f>VLOOKUP($A14,'Return Data'!$B$7:$R$1700,17,0)</f>
        <v>11.585000000000001</v>
      </c>
      <c r="O14" s="66">
        <f t="shared" si="5"/>
        <v>22</v>
      </c>
      <c r="P14" s="65">
        <f>VLOOKUP($A14,'Return Data'!$B$7:$R$1700,14,0)</f>
        <v>6.1284000000000001</v>
      </c>
      <c r="Q14" s="66">
        <f t="shared" si="6"/>
        <v>24</v>
      </c>
      <c r="R14" s="65">
        <f>VLOOKUP($A14,'Return Data'!$B$7:$R$1700,16,0)</f>
        <v>8.7211999999999996</v>
      </c>
      <c r="S14" s="67">
        <f t="shared" si="7"/>
        <v>22</v>
      </c>
    </row>
    <row r="15" spans="1:19" x14ac:dyDescent="0.3">
      <c r="A15" s="82" t="s">
        <v>1450</v>
      </c>
      <c r="B15" s="64">
        <f>VLOOKUP($A15,'Return Data'!$B$7:$R$1700,3,0)</f>
        <v>44032</v>
      </c>
      <c r="C15" s="65">
        <f>VLOOKUP($A15,'Return Data'!$B$7:$R$1700,4,0)</f>
        <v>44.246499999999997</v>
      </c>
      <c r="D15" s="65">
        <f>VLOOKUP($A15,'Return Data'!$B$7:$R$1700,9,0)</f>
        <v>17.412199999999999</v>
      </c>
      <c r="E15" s="66">
        <f t="shared" si="0"/>
        <v>5</v>
      </c>
      <c r="F15" s="65">
        <f>VLOOKUP($A15,'Return Data'!$B$7:$R$1700,10,0)</f>
        <v>16.2913</v>
      </c>
      <c r="G15" s="66">
        <f t="shared" si="1"/>
        <v>16</v>
      </c>
      <c r="H15" s="65">
        <f>VLOOKUP($A15,'Return Data'!$B$7:$R$1700,11,0)</f>
        <v>16.703499999999998</v>
      </c>
      <c r="I15" s="66">
        <f t="shared" si="2"/>
        <v>19</v>
      </c>
      <c r="J15" s="65">
        <f>VLOOKUP($A15,'Return Data'!$B$7:$R$1700,12,0)</f>
        <v>12.674099999999999</v>
      </c>
      <c r="K15" s="66">
        <f t="shared" si="3"/>
        <v>18</v>
      </c>
      <c r="L15" s="65">
        <f>VLOOKUP($A15,'Return Data'!$B$7:$R$1700,13,0)</f>
        <v>10.632999999999999</v>
      </c>
      <c r="M15" s="66">
        <f t="shared" si="4"/>
        <v>14</v>
      </c>
      <c r="N15" s="65">
        <f>VLOOKUP($A15,'Return Data'!$B$7:$R$1700,17,0)</f>
        <v>11.212899999999999</v>
      </c>
      <c r="O15" s="66">
        <f t="shared" si="5"/>
        <v>23</v>
      </c>
      <c r="P15" s="65">
        <f>VLOOKUP($A15,'Return Data'!$B$7:$R$1700,14,0)</f>
        <v>7.3067000000000002</v>
      </c>
      <c r="Q15" s="66">
        <f t="shared" si="6"/>
        <v>22</v>
      </c>
      <c r="R15" s="65">
        <f>VLOOKUP($A15,'Return Data'!$B$7:$R$1700,16,0)</f>
        <v>9.1456</v>
      </c>
      <c r="S15" s="67">
        <f t="shared" si="7"/>
        <v>18</v>
      </c>
    </row>
    <row r="16" spans="1:19" x14ac:dyDescent="0.3">
      <c r="A16" s="82" t="s">
        <v>1452</v>
      </c>
      <c r="B16" s="64">
        <f>VLOOKUP($A16,'Return Data'!$B$7:$R$1700,3,0)</f>
        <v>44032</v>
      </c>
      <c r="C16" s="65">
        <f>VLOOKUP($A16,'Return Data'!$B$7:$R$1700,4,0)</f>
        <v>80.090400000000002</v>
      </c>
      <c r="D16" s="65">
        <f>VLOOKUP($A16,'Return Data'!$B$7:$R$1700,9,0)</f>
        <v>17.6189</v>
      </c>
      <c r="E16" s="66">
        <f t="shared" si="0"/>
        <v>4</v>
      </c>
      <c r="F16" s="65">
        <f>VLOOKUP($A16,'Return Data'!$B$7:$R$1700,10,0)</f>
        <v>22.075299999999999</v>
      </c>
      <c r="G16" s="66">
        <f t="shared" si="1"/>
        <v>2</v>
      </c>
      <c r="H16" s="65">
        <f>VLOOKUP($A16,'Return Data'!$B$7:$R$1700,11,0)</f>
        <v>21.336300000000001</v>
      </c>
      <c r="I16" s="66">
        <f t="shared" si="2"/>
        <v>5</v>
      </c>
      <c r="J16" s="65">
        <f>VLOOKUP($A16,'Return Data'!$B$7:$R$1700,12,0)</f>
        <v>16.981400000000001</v>
      </c>
      <c r="K16" s="66">
        <f t="shared" si="3"/>
        <v>2</v>
      </c>
      <c r="L16" s="65">
        <f>VLOOKUP($A16,'Return Data'!$B$7:$R$1700,13,0)</f>
        <v>12.9892</v>
      </c>
      <c r="M16" s="66">
        <f t="shared" si="4"/>
        <v>4</v>
      </c>
      <c r="N16" s="65">
        <f>VLOOKUP($A16,'Return Data'!$B$7:$R$1700,17,0)</f>
        <v>13.3474</v>
      </c>
      <c r="O16" s="66">
        <f t="shared" si="5"/>
        <v>13</v>
      </c>
      <c r="P16" s="65">
        <f>VLOOKUP($A16,'Return Data'!$B$7:$R$1700,14,0)</f>
        <v>8.9403000000000006</v>
      </c>
      <c r="Q16" s="66">
        <f t="shared" si="6"/>
        <v>12</v>
      </c>
      <c r="R16" s="65">
        <f>VLOOKUP($A16,'Return Data'!$B$7:$R$1700,16,0)</f>
        <v>10.0031</v>
      </c>
      <c r="S16" s="67">
        <f t="shared" si="7"/>
        <v>12</v>
      </c>
    </row>
    <row r="17" spans="1:19" x14ac:dyDescent="0.3">
      <c r="A17" s="82" t="s">
        <v>1454</v>
      </c>
      <c r="B17" s="64">
        <f>VLOOKUP($A17,'Return Data'!$B$7:$R$1700,3,0)</f>
        <v>44032</v>
      </c>
      <c r="C17" s="65">
        <f>VLOOKUP($A17,'Return Data'!$B$7:$R$1700,4,0)</f>
        <v>17.836200000000002</v>
      </c>
      <c r="D17" s="65">
        <f>VLOOKUP($A17,'Return Data'!$B$7:$R$1700,9,0)</f>
        <v>8.8255999999999997</v>
      </c>
      <c r="E17" s="66">
        <f t="shared" si="0"/>
        <v>24</v>
      </c>
      <c r="F17" s="65">
        <f>VLOOKUP($A17,'Return Data'!$B$7:$R$1700,10,0)</f>
        <v>12.773899999999999</v>
      </c>
      <c r="G17" s="66">
        <f t="shared" si="1"/>
        <v>23</v>
      </c>
      <c r="H17" s="65">
        <f>VLOOKUP($A17,'Return Data'!$B$7:$R$1700,11,0)</f>
        <v>15.258599999999999</v>
      </c>
      <c r="I17" s="66">
        <f t="shared" si="2"/>
        <v>23</v>
      </c>
      <c r="J17" s="65">
        <f>VLOOKUP($A17,'Return Data'!$B$7:$R$1700,12,0)</f>
        <v>11.2121</v>
      </c>
      <c r="K17" s="66">
        <f t="shared" si="3"/>
        <v>24</v>
      </c>
      <c r="L17" s="65">
        <f>VLOOKUP($A17,'Return Data'!$B$7:$R$1700,13,0)</f>
        <v>8.5081000000000007</v>
      </c>
      <c r="M17" s="66">
        <f t="shared" si="4"/>
        <v>23</v>
      </c>
      <c r="N17" s="65">
        <f>VLOOKUP($A17,'Return Data'!$B$7:$R$1700,17,0)</f>
        <v>10.9178</v>
      </c>
      <c r="O17" s="66">
        <f t="shared" si="5"/>
        <v>24</v>
      </c>
      <c r="P17" s="65">
        <f>VLOOKUP($A17,'Return Data'!$B$7:$R$1700,14,0)</f>
        <v>6.2484999999999999</v>
      </c>
      <c r="Q17" s="66">
        <f t="shared" si="6"/>
        <v>23</v>
      </c>
      <c r="R17" s="65">
        <f>VLOOKUP($A17,'Return Data'!$B$7:$R$1700,16,0)</f>
        <v>7.8754</v>
      </c>
      <c r="S17" s="67">
        <f t="shared" si="7"/>
        <v>24</v>
      </c>
    </row>
    <row r="18" spans="1:19" x14ac:dyDescent="0.3">
      <c r="A18" s="82" t="s">
        <v>1455</v>
      </c>
      <c r="B18" s="64">
        <f>VLOOKUP($A18,'Return Data'!$B$7:$R$1700,3,0)</f>
        <v>44032</v>
      </c>
      <c r="C18" s="65">
        <f>VLOOKUP($A18,'Return Data'!$B$7:$R$1700,4,0)</f>
        <v>28.635200000000001</v>
      </c>
      <c r="D18" s="65">
        <f>VLOOKUP($A18,'Return Data'!$B$7:$R$1700,9,0)</f>
        <v>20.187899999999999</v>
      </c>
      <c r="E18" s="66">
        <f t="shared" si="0"/>
        <v>1</v>
      </c>
      <c r="F18" s="65">
        <f>VLOOKUP($A18,'Return Data'!$B$7:$R$1700,10,0)</f>
        <v>22.411000000000001</v>
      </c>
      <c r="G18" s="66">
        <f t="shared" si="1"/>
        <v>1</v>
      </c>
      <c r="H18" s="65">
        <f>VLOOKUP($A18,'Return Data'!$B$7:$R$1700,11,0)</f>
        <v>23.439</v>
      </c>
      <c r="I18" s="66">
        <f t="shared" si="2"/>
        <v>1</v>
      </c>
      <c r="J18" s="65">
        <f>VLOOKUP($A18,'Return Data'!$B$7:$R$1700,12,0)</f>
        <v>17.6967</v>
      </c>
      <c r="K18" s="66">
        <f t="shared" si="3"/>
        <v>1</v>
      </c>
      <c r="L18" s="65">
        <f>VLOOKUP($A18,'Return Data'!$B$7:$R$1700,13,0)</f>
        <v>14.186999999999999</v>
      </c>
      <c r="M18" s="66">
        <f t="shared" si="4"/>
        <v>1</v>
      </c>
      <c r="N18" s="65">
        <f>VLOOKUP($A18,'Return Data'!$B$7:$R$1700,17,0)</f>
        <v>16.358000000000001</v>
      </c>
      <c r="O18" s="66">
        <f t="shared" si="5"/>
        <v>2</v>
      </c>
      <c r="P18" s="65">
        <f>VLOOKUP($A18,'Return Data'!$B$7:$R$1700,14,0)</f>
        <v>10.5313</v>
      </c>
      <c r="Q18" s="66">
        <f t="shared" si="6"/>
        <v>4</v>
      </c>
      <c r="R18" s="65">
        <f>VLOOKUP($A18,'Return Data'!$B$7:$R$1700,16,0)</f>
        <v>10.862299999999999</v>
      </c>
      <c r="S18" s="67">
        <f t="shared" si="7"/>
        <v>6</v>
      </c>
    </row>
    <row r="19" spans="1:19" x14ac:dyDescent="0.3">
      <c r="A19" s="82" t="s">
        <v>1458</v>
      </c>
      <c r="B19" s="64">
        <f>VLOOKUP($A19,'Return Data'!$B$7:$R$1700,3,0)</f>
        <v>44032</v>
      </c>
      <c r="C19" s="65">
        <f>VLOOKUP($A19,'Return Data'!$B$7:$R$1700,4,0)</f>
        <v>2394.4436999999998</v>
      </c>
      <c r="D19" s="65">
        <f>VLOOKUP($A19,'Return Data'!$B$7:$R$1700,9,0)</f>
        <v>15.7904</v>
      </c>
      <c r="E19" s="66">
        <f t="shared" si="0"/>
        <v>11</v>
      </c>
      <c r="F19" s="65">
        <f>VLOOKUP($A19,'Return Data'!$B$7:$R$1700,10,0)</f>
        <v>16.009799999999998</v>
      </c>
      <c r="G19" s="66">
        <f t="shared" si="1"/>
        <v>18</v>
      </c>
      <c r="H19" s="65">
        <f>VLOOKUP($A19,'Return Data'!$B$7:$R$1700,11,0)</f>
        <v>16.053000000000001</v>
      </c>
      <c r="I19" s="66">
        <f t="shared" si="2"/>
        <v>21</v>
      </c>
      <c r="J19" s="65">
        <f>VLOOKUP($A19,'Return Data'!$B$7:$R$1700,12,0)</f>
        <v>11.786099999999999</v>
      </c>
      <c r="K19" s="66">
        <f t="shared" si="3"/>
        <v>22</v>
      </c>
      <c r="L19" s="65">
        <f>VLOOKUP($A19,'Return Data'!$B$7:$R$1700,13,0)</f>
        <v>8.0612999999999992</v>
      </c>
      <c r="M19" s="66">
        <f t="shared" si="4"/>
        <v>24</v>
      </c>
      <c r="N19" s="65">
        <f>VLOOKUP($A19,'Return Data'!$B$7:$R$1700,17,0)</f>
        <v>12.286899999999999</v>
      </c>
      <c r="O19" s="66">
        <f t="shared" si="5"/>
        <v>19</v>
      </c>
      <c r="P19" s="65">
        <f>VLOOKUP($A19,'Return Data'!$B$7:$R$1700,14,0)</f>
        <v>7.4046000000000003</v>
      </c>
      <c r="Q19" s="66">
        <f t="shared" si="6"/>
        <v>21</v>
      </c>
      <c r="R19" s="65">
        <f>VLOOKUP($A19,'Return Data'!$B$7:$R$1700,16,0)</f>
        <v>9.0433000000000003</v>
      </c>
      <c r="S19" s="67">
        <f t="shared" si="7"/>
        <v>19</v>
      </c>
    </row>
    <row r="20" spans="1:19" x14ac:dyDescent="0.3">
      <c r="A20" s="82" t="s">
        <v>1459</v>
      </c>
      <c r="B20" s="64">
        <f>VLOOKUP($A20,'Return Data'!$B$7:$R$1700,3,0)</f>
        <v>44032</v>
      </c>
      <c r="C20" s="65">
        <f>VLOOKUP($A20,'Return Data'!$B$7:$R$1700,4,0)</f>
        <v>82.290899999999993</v>
      </c>
      <c r="D20" s="65">
        <f>VLOOKUP($A20,'Return Data'!$B$7:$R$1700,9,0)</f>
        <v>13.590299999999999</v>
      </c>
      <c r="E20" s="66">
        <f t="shared" si="0"/>
        <v>20</v>
      </c>
      <c r="F20" s="65">
        <f>VLOOKUP($A20,'Return Data'!$B$7:$R$1700,10,0)</f>
        <v>15.750299999999999</v>
      </c>
      <c r="G20" s="66">
        <f t="shared" si="1"/>
        <v>19</v>
      </c>
      <c r="H20" s="65">
        <f>VLOOKUP($A20,'Return Data'!$B$7:$R$1700,11,0)</f>
        <v>21.446999999999999</v>
      </c>
      <c r="I20" s="66">
        <f t="shared" si="2"/>
        <v>4</v>
      </c>
      <c r="J20" s="65">
        <f>VLOOKUP($A20,'Return Data'!$B$7:$R$1700,12,0)</f>
        <v>15.938000000000001</v>
      </c>
      <c r="K20" s="66">
        <f t="shared" si="3"/>
        <v>6</v>
      </c>
      <c r="L20" s="65">
        <f>VLOOKUP($A20,'Return Data'!$B$7:$R$1700,13,0)</f>
        <v>11.404</v>
      </c>
      <c r="M20" s="66">
        <f t="shared" si="4"/>
        <v>9</v>
      </c>
      <c r="N20" s="65">
        <f>VLOOKUP($A20,'Return Data'!$B$7:$R$1700,17,0)</f>
        <v>14.101000000000001</v>
      </c>
      <c r="O20" s="66">
        <f t="shared" si="5"/>
        <v>8</v>
      </c>
      <c r="P20" s="65">
        <f>VLOOKUP($A20,'Return Data'!$B$7:$R$1700,14,0)</f>
        <v>9.1625999999999994</v>
      </c>
      <c r="Q20" s="66">
        <f t="shared" si="6"/>
        <v>11</v>
      </c>
      <c r="R20" s="65">
        <f>VLOOKUP($A20,'Return Data'!$B$7:$R$1700,16,0)</f>
        <v>9.7504000000000008</v>
      </c>
      <c r="S20" s="67">
        <f t="shared" si="7"/>
        <v>15</v>
      </c>
    </row>
    <row r="21" spans="1:19" x14ac:dyDescent="0.3">
      <c r="A21" s="82" t="s">
        <v>1461</v>
      </c>
      <c r="B21" s="64">
        <f>VLOOKUP($A21,'Return Data'!$B$7:$R$1700,3,0)</f>
        <v>44032</v>
      </c>
      <c r="C21" s="65">
        <f>VLOOKUP($A21,'Return Data'!$B$7:$R$1700,4,0)</f>
        <v>57.478200000000001</v>
      </c>
      <c r="D21" s="65">
        <f>VLOOKUP($A21,'Return Data'!$B$7:$R$1700,9,0)</f>
        <v>18.892199999999999</v>
      </c>
      <c r="E21" s="66">
        <f t="shared" si="0"/>
        <v>2</v>
      </c>
      <c r="F21" s="65">
        <f>VLOOKUP($A21,'Return Data'!$B$7:$R$1700,10,0)</f>
        <v>19.245200000000001</v>
      </c>
      <c r="G21" s="66">
        <f t="shared" si="1"/>
        <v>6</v>
      </c>
      <c r="H21" s="65">
        <f>VLOOKUP($A21,'Return Data'!$B$7:$R$1700,11,0)</f>
        <v>18.703499999999998</v>
      </c>
      <c r="I21" s="66">
        <f t="shared" si="2"/>
        <v>14</v>
      </c>
      <c r="J21" s="65">
        <f>VLOOKUP($A21,'Return Data'!$B$7:$R$1700,12,0)</f>
        <v>14.569100000000001</v>
      </c>
      <c r="K21" s="66">
        <f t="shared" si="3"/>
        <v>12</v>
      </c>
      <c r="L21" s="65">
        <f>VLOOKUP($A21,'Return Data'!$B$7:$R$1700,13,0)</f>
        <v>10.5459</v>
      </c>
      <c r="M21" s="66">
        <f t="shared" si="4"/>
        <v>15</v>
      </c>
      <c r="N21" s="65">
        <f>VLOOKUP($A21,'Return Data'!$B$7:$R$1700,17,0)</f>
        <v>12.6698</v>
      </c>
      <c r="O21" s="66">
        <f t="shared" si="5"/>
        <v>17</v>
      </c>
      <c r="P21" s="65">
        <f>VLOOKUP($A21,'Return Data'!$B$7:$R$1700,14,0)</f>
        <v>8.6869999999999994</v>
      </c>
      <c r="Q21" s="66">
        <f t="shared" si="6"/>
        <v>14</v>
      </c>
      <c r="R21" s="65">
        <f>VLOOKUP($A21,'Return Data'!$B$7:$R$1700,16,0)</f>
        <v>10.731199999999999</v>
      </c>
      <c r="S21" s="67">
        <f t="shared" si="7"/>
        <v>7</v>
      </c>
    </row>
    <row r="22" spans="1:19" x14ac:dyDescent="0.3">
      <c r="A22" s="82" t="s">
        <v>1463</v>
      </c>
      <c r="B22" s="64">
        <f>VLOOKUP($A22,'Return Data'!$B$7:$R$1700,3,0)</f>
        <v>44032</v>
      </c>
      <c r="C22" s="65">
        <f>VLOOKUP($A22,'Return Data'!$B$7:$R$1700,4,0)</f>
        <v>50.276699999999998</v>
      </c>
      <c r="D22" s="65">
        <f>VLOOKUP($A22,'Return Data'!$B$7:$R$1700,9,0)</f>
        <v>15.955399999999999</v>
      </c>
      <c r="E22" s="66">
        <f t="shared" si="0"/>
        <v>10</v>
      </c>
      <c r="F22" s="65">
        <f>VLOOKUP($A22,'Return Data'!$B$7:$R$1700,10,0)</f>
        <v>16.0688</v>
      </c>
      <c r="G22" s="66">
        <f t="shared" si="1"/>
        <v>17</v>
      </c>
      <c r="H22" s="65">
        <f>VLOOKUP($A22,'Return Data'!$B$7:$R$1700,11,0)</f>
        <v>18.242999999999999</v>
      </c>
      <c r="I22" s="66">
        <f t="shared" si="2"/>
        <v>16</v>
      </c>
      <c r="J22" s="65">
        <f>VLOOKUP($A22,'Return Data'!$B$7:$R$1700,12,0)</f>
        <v>13.649800000000001</v>
      </c>
      <c r="K22" s="66">
        <f t="shared" si="3"/>
        <v>15</v>
      </c>
      <c r="L22" s="65">
        <f>VLOOKUP($A22,'Return Data'!$B$7:$R$1700,13,0)</f>
        <v>10.877000000000001</v>
      </c>
      <c r="M22" s="66">
        <f t="shared" si="4"/>
        <v>13</v>
      </c>
      <c r="N22" s="65">
        <f>VLOOKUP($A22,'Return Data'!$B$7:$R$1700,17,0)</f>
        <v>13.932399999999999</v>
      </c>
      <c r="O22" s="66">
        <f t="shared" si="5"/>
        <v>11</v>
      </c>
      <c r="P22" s="65">
        <f>VLOOKUP($A22,'Return Data'!$B$7:$R$1700,14,0)</f>
        <v>9.3180999999999994</v>
      </c>
      <c r="Q22" s="66">
        <f t="shared" si="6"/>
        <v>8</v>
      </c>
      <c r="R22" s="65">
        <f>VLOOKUP($A22,'Return Data'!$B$7:$R$1700,16,0)</f>
        <v>9.0403000000000002</v>
      </c>
      <c r="S22" s="67">
        <f t="shared" si="7"/>
        <v>20</v>
      </c>
    </row>
    <row r="23" spans="1:19" x14ac:dyDescent="0.3">
      <c r="A23" s="82" t="s">
        <v>1466</v>
      </c>
      <c r="B23" s="64">
        <f>VLOOKUP($A23,'Return Data'!$B$7:$R$1700,3,0)</f>
        <v>44032</v>
      </c>
      <c r="C23" s="65">
        <f>VLOOKUP($A23,'Return Data'!$B$7:$R$1700,4,0)</f>
        <v>32.359699999999997</v>
      </c>
      <c r="D23" s="65">
        <f>VLOOKUP($A23,'Return Data'!$B$7:$R$1700,9,0)</f>
        <v>17.353200000000001</v>
      </c>
      <c r="E23" s="66">
        <f t="shared" si="0"/>
        <v>6</v>
      </c>
      <c r="F23" s="65">
        <f>VLOOKUP($A23,'Return Data'!$B$7:$R$1700,10,0)</f>
        <v>17.560300000000002</v>
      </c>
      <c r="G23" s="66">
        <f t="shared" si="1"/>
        <v>14</v>
      </c>
      <c r="H23" s="65">
        <f>VLOOKUP($A23,'Return Data'!$B$7:$R$1700,11,0)</f>
        <v>20.231400000000001</v>
      </c>
      <c r="I23" s="66">
        <f t="shared" si="2"/>
        <v>7</v>
      </c>
      <c r="J23" s="65">
        <f>VLOOKUP($A23,'Return Data'!$B$7:$R$1700,12,0)</f>
        <v>15.4177</v>
      </c>
      <c r="K23" s="66">
        <f t="shared" si="3"/>
        <v>8</v>
      </c>
      <c r="L23" s="65">
        <f>VLOOKUP($A23,'Return Data'!$B$7:$R$1700,13,0)</f>
        <v>12.3226</v>
      </c>
      <c r="M23" s="66">
        <f t="shared" si="4"/>
        <v>6</v>
      </c>
      <c r="N23" s="65">
        <f>VLOOKUP($A23,'Return Data'!$B$7:$R$1700,17,0)</f>
        <v>15.1845</v>
      </c>
      <c r="O23" s="66">
        <f t="shared" si="5"/>
        <v>4</v>
      </c>
      <c r="P23" s="65">
        <f>VLOOKUP($A23,'Return Data'!$B$7:$R$1700,14,0)</f>
        <v>10.374000000000001</v>
      </c>
      <c r="Q23" s="66">
        <f t="shared" si="6"/>
        <v>5</v>
      </c>
      <c r="R23" s="65">
        <f>VLOOKUP($A23,'Return Data'!$B$7:$R$1700,16,0)</f>
        <v>11.7913</v>
      </c>
      <c r="S23" s="67">
        <f t="shared" si="7"/>
        <v>1</v>
      </c>
    </row>
    <row r="24" spans="1:19" x14ac:dyDescent="0.3">
      <c r="A24" s="82" t="s">
        <v>1468</v>
      </c>
      <c r="B24" s="64">
        <f>VLOOKUP($A24,'Return Data'!$B$7:$R$1700,3,0)</f>
        <v>44032</v>
      </c>
      <c r="C24" s="65">
        <f>VLOOKUP($A24,'Return Data'!$B$7:$R$1700,4,0)</f>
        <v>24.129799999999999</v>
      </c>
      <c r="D24" s="65">
        <f>VLOOKUP($A24,'Return Data'!$B$7:$R$1700,9,0)</f>
        <v>13.882999999999999</v>
      </c>
      <c r="E24" s="66">
        <f t="shared" si="0"/>
        <v>19</v>
      </c>
      <c r="F24" s="65">
        <f>VLOOKUP($A24,'Return Data'!$B$7:$R$1700,10,0)</f>
        <v>14.6701</v>
      </c>
      <c r="G24" s="66">
        <f t="shared" si="1"/>
        <v>21</v>
      </c>
      <c r="H24" s="65">
        <f>VLOOKUP($A24,'Return Data'!$B$7:$R$1700,11,0)</f>
        <v>15.3367</v>
      </c>
      <c r="I24" s="66">
        <f t="shared" si="2"/>
        <v>22</v>
      </c>
      <c r="J24" s="65">
        <f>VLOOKUP($A24,'Return Data'!$B$7:$R$1700,12,0)</f>
        <v>11.894600000000001</v>
      </c>
      <c r="K24" s="66">
        <f t="shared" si="3"/>
        <v>21</v>
      </c>
      <c r="L24" s="65">
        <f>VLOOKUP($A24,'Return Data'!$B$7:$R$1700,13,0)</f>
        <v>8.7472999999999992</v>
      </c>
      <c r="M24" s="66">
        <f t="shared" si="4"/>
        <v>21</v>
      </c>
      <c r="N24" s="65">
        <f>VLOOKUP($A24,'Return Data'!$B$7:$R$1700,17,0)</f>
        <v>11.893599999999999</v>
      </c>
      <c r="O24" s="66">
        <f t="shared" si="5"/>
        <v>21</v>
      </c>
      <c r="P24" s="65">
        <f>VLOOKUP($A24,'Return Data'!$B$7:$R$1700,14,0)</f>
        <v>8.4347999999999992</v>
      </c>
      <c r="Q24" s="66">
        <f t="shared" si="6"/>
        <v>16</v>
      </c>
      <c r="R24" s="65">
        <f>VLOOKUP($A24,'Return Data'!$B$7:$R$1700,16,0)</f>
        <v>8.8902000000000001</v>
      </c>
      <c r="S24" s="67">
        <f t="shared" si="7"/>
        <v>21</v>
      </c>
    </row>
    <row r="25" spans="1:19" x14ac:dyDescent="0.3">
      <c r="A25" s="82" t="s">
        <v>1469</v>
      </c>
      <c r="B25" s="64">
        <f>VLOOKUP($A25,'Return Data'!$B$7:$R$1700,3,0)</f>
        <v>44032</v>
      </c>
      <c r="C25" s="65">
        <f>VLOOKUP($A25,'Return Data'!$B$7:$R$1700,4,0)</f>
        <v>51.145499999999998</v>
      </c>
      <c r="D25" s="65">
        <f>VLOOKUP($A25,'Return Data'!$B$7:$R$1700,9,0)</f>
        <v>14.585000000000001</v>
      </c>
      <c r="E25" s="66">
        <f t="shared" si="0"/>
        <v>15</v>
      </c>
      <c r="F25" s="65">
        <f>VLOOKUP($A25,'Return Data'!$B$7:$R$1700,10,0)</f>
        <v>17.701699999999999</v>
      </c>
      <c r="G25" s="66">
        <f t="shared" si="1"/>
        <v>11</v>
      </c>
      <c r="H25" s="65">
        <f>VLOOKUP($A25,'Return Data'!$B$7:$R$1700,11,0)</f>
        <v>19.297000000000001</v>
      </c>
      <c r="I25" s="66">
        <f t="shared" si="2"/>
        <v>12</v>
      </c>
      <c r="J25" s="65">
        <f>VLOOKUP($A25,'Return Data'!$B$7:$R$1700,12,0)</f>
        <v>15.382099999999999</v>
      </c>
      <c r="K25" s="66">
        <f t="shared" si="3"/>
        <v>9</v>
      </c>
      <c r="L25" s="65">
        <f>VLOOKUP($A25,'Return Data'!$B$7:$R$1700,13,0)</f>
        <v>11.9678</v>
      </c>
      <c r="M25" s="66">
        <f t="shared" si="4"/>
        <v>7</v>
      </c>
      <c r="N25" s="65">
        <f>VLOOKUP($A25,'Return Data'!$B$7:$R$1700,17,0)</f>
        <v>14.2515</v>
      </c>
      <c r="O25" s="66">
        <f t="shared" si="5"/>
        <v>6</v>
      </c>
      <c r="P25" s="65">
        <f>VLOOKUP($A25,'Return Data'!$B$7:$R$1700,14,0)</f>
        <v>9.2289999999999992</v>
      </c>
      <c r="Q25" s="66">
        <f t="shared" si="6"/>
        <v>9</v>
      </c>
      <c r="R25" s="65">
        <f>VLOOKUP($A25,'Return Data'!$B$7:$R$1700,16,0)</f>
        <v>11.0863</v>
      </c>
      <c r="S25" s="67">
        <f t="shared" si="7"/>
        <v>4</v>
      </c>
    </row>
    <row r="26" spans="1:19" x14ac:dyDescent="0.3">
      <c r="A26" s="82" t="s">
        <v>1471</v>
      </c>
      <c r="B26" s="64">
        <f>VLOOKUP($A26,'Return Data'!$B$7:$R$1700,3,0)</f>
        <v>44032</v>
      </c>
      <c r="C26" s="65">
        <f>VLOOKUP($A26,'Return Data'!$B$7:$R$1700,4,0)</f>
        <v>65.796000000000006</v>
      </c>
      <c r="D26" s="65">
        <f>VLOOKUP($A26,'Return Data'!$B$7:$R$1700,9,0)</f>
        <v>18.566199999999998</v>
      </c>
      <c r="E26" s="66">
        <f t="shared" si="0"/>
        <v>3</v>
      </c>
      <c r="F26" s="65">
        <f>VLOOKUP($A26,'Return Data'!$B$7:$R$1700,10,0)</f>
        <v>15.2423</v>
      </c>
      <c r="G26" s="66">
        <f t="shared" si="1"/>
        <v>20</v>
      </c>
      <c r="H26" s="65">
        <f>VLOOKUP($A26,'Return Data'!$B$7:$R$1700,11,0)</f>
        <v>17.477</v>
      </c>
      <c r="I26" s="66">
        <f t="shared" si="2"/>
        <v>17</v>
      </c>
      <c r="J26" s="65">
        <f>VLOOKUP($A26,'Return Data'!$B$7:$R$1700,12,0)</f>
        <v>12.468400000000001</v>
      </c>
      <c r="K26" s="66">
        <f t="shared" si="3"/>
        <v>20</v>
      </c>
      <c r="L26" s="65">
        <f>VLOOKUP($A26,'Return Data'!$B$7:$R$1700,13,0)</f>
        <v>8.7484000000000002</v>
      </c>
      <c r="M26" s="66">
        <f t="shared" si="4"/>
        <v>20</v>
      </c>
      <c r="N26" s="65">
        <f>VLOOKUP($A26,'Return Data'!$B$7:$R$1700,17,0)</f>
        <v>13.211600000000001</v>
      </c>
      <c r="O26" s="66">
        <f t="shared" si="5"/>
        <v>14</v>
      </c>
      <c r="P26" s="65">
        <f>VLOOKUP($A26,'Return Data'!$B$7:$R$1700,14,0)</f>
        <v>7.6985000000000001</v>
      </c>
      <c r="Q26" s="66">
        <f t="shared" si="6"/>
        <v>20</v>
      </c>
      <c r="R26" s="65">
        <f>VLOOKUP($A26,'Return Data'!$B$7:$R$1700,16,0)</f>
        <v>9.7782</v>
      </c>
      <c r="S26" s="67">
        <f t="shared" si="7"/>
        <v>14</v>
      </c>
    </row>
    <row r="27" spans="1:19" x14ac:dyDescent="0.3">
      <c r="A27" s="82" t="s">
        <v>1473</v>
      </c>
      <c r="B27" s="64">
        <f>VLOOKUP($A27,'Return Data'!$B$7:$R$1700,3,0)</f>
        <v>44032</v>
      </c>
      <c r="C27" s="65">
        <f>VLOOKUP($A27,'Return Data'!$B$7:$R$1700,4,0)</f>
        <v>49.9131</v>
      </c>
      <c r="D27" s="65">
        <f>VLOOKUP($A27,'Return Data'!$B$7:$R$1700,9,0)</f>
        <v>13.376799999999999</v>
      </c>
      <c r="E27" s="66">
        <f t="shared" si="0"/>
        <v>21</v>
      </c>
      <c r="F27" s="65">
        <f>VLOOKUP($A27,'Return Data'!$B$7:$R$1700,10,0)</f>
        <v>17.579899999999999</v>
      </c>
      <c r="G27" s="66">
        <f t="shared" si="1"/>
        <v>13</v>
      </c>
      <c r="H27" s="65">
        <f>VLOOKUP($A27,'Return Data'!$B$7:$R$1700,11,0)</f>
        <v>18.757000000000001</v>
      </c>
      <c r="I27" s="66">
        <f t="shared" si="2"/>
        <v>13</v>
      </c>
      <c r="J27" s="65">
        <f>VLOOKUP($A27,'Return Data'!$B$7:$R$1700,12,0)</f>
        <v>13.6205</v>
      </c>
      <c r="K27" s="66">
        <f t="shared" si="3"/>
        <v>16</v>
      </c>
      <c r="L27" s="65">
        <f>VLOOKUP($A27,'Return Data'!$B$7:$R$1700,13,0)</f>
        <v>10.280799999999999</v>
      </c>
      <c r="M27" s="66">
        <f t="shared" si="4"/>
        <v>16</v>
      </c>
      <c r="N27" s="65">
        <f>VLOOKUP($A27,'Return Data'!$B$7:$R$1700,17,0)</f>
        <v>13.093400000000001</v>
      </c>
      <c r="O27" s="66">
        <f t="shared" si="5"/>
        <v>16</v>
      </c>
      <c r="P27" s="65">
        <f>VLOOKUP($A27,'Return Data'!$B$7:$R$1700,14,0)</f>
        <v>8.6501999999999999</v>
      </c>
      <c r="Q27" s="66">
        <f t="shared" si="6"/>
        <v>15</v>
      </c>
      <c r="R27" s="65">
        <f>VLOOKUP($A27,'Return Data'!$B$7:$R$1700,16,0)</f>
        <v>10.28</v>
      </c>
      <c r="S27" s="67">
        <f t="shared" si="7"/>
        <v>10</v>
      </c>
    </row>
    <row r="28" spans="1:19" x14ac:dyDescent="0.3">
      <c r="A28" s="82" t="s">
        <v>885</v>
      </c>
      <c r="B28" s="64">
        <f>VLOOKUP($A28,'Return Data'!$B$7:$R$1700,3,0)</f>
        <v>44032</v>
      </c>
      <c r="C28" s="65">
        <f>VLOOKUP($A28,'Return Data'!$B$7:$R$1700,4,0)</f>
        <v>17.546099999999999</v>
      </c>
      <c r="D28" s="65">
        <f>VLOOKUP($A28,'Return Data'!$B$7:$R$1700,9,0)</f>
        <v>11.3004</v>
      </c>
      <c r="E28" s="66">
        <f t="shared" si="0"/>
        <v>22</v>
      </c>
      <c r="F28" s="65">
        <f>VLOOKUP($A28,'Return Data'!$B$7:$R$1700,10,0)</f>
        <v>18.747699999999998</v>
      </c>
      <c r="G28" s="66">
        <f t="shared" si="1"/>
        <v>8</v>
      </c>
      <c r="H28" s="65">
        <f>VLOOKUP($A28,'Return Data'!$B$7:$R$1700,11,0)</f>
        <v>19.768999999999998</v>
      </c>
      <c r="I28" s="66">
        <f t="shared" si="2"/>
        <v>9</v>
      </c>
      <c r="J28" s="65">
        <f>VLOOKUP($A28,'Return Data'!$B$7:$R$1700,12,0)</f>
        <v>15.5306</v>
      </c>
      <c r="K28" s="66">
        <f t="shared" si="3"/>
        <v>7</v>
      </c>
      <c r="L28" s="65">
        <f>VLOOKUP($A28,'Return Data'!$B$7:$R$1700,13,0)</f>
        <v>11.276999999999999</v>
      </c>
      <c r="M28" s="66">
        <f t="shared" si="4"/>
        <v>10</v>
      </c>
      <c r="N28" s="65">
        <f>VLOOKUP($A28,'Return Data'!$B$7:$R$1700,17,0)</f>
        <v>13.891</v>
      </c>
      <c r="O28" s="66">
        <f t="shared" si="5"/>
        <v>12</v>
      </c>
      <c r="P28" s="65">
        <f>VLOOKUP($A28,'Return Data'!$B$7:$R$1700,14,0)</f>
        <v>8.3486999999999991</v>
      </c>
      <c r="Q28" s="66">
        <f t="shared" si="6"/>
        <v>17</v>
      </c>
      <c r="R28" s="65">
        <f>VLOOKUP($A28,'Return Data'!$B$7:$R$1700,16,0)</f>
        <v>10.1441</v>
      </c>
      <c r="S28" s="67">
        <f t="shared" si="7"/>
        <v>11</v>
      </c>
    </row>
    <row r="29" spans="1:19" x14ac:dyDescent="0.3">
      <c r="A29" s="82" t="s">
        <v>888</v>
      </c>
      <c r="B29" s="64">
        <f>VLOOKUP($A29,'Return Data'!$B$7:$R$1700,3,0)</f>
        <v>44032</v>
      </c>
      <c r="C29" s="65">
        <f>VLOOKUP($A29,'Return Data'!$B$7:$R$1700,4,0)</f>
        <v>18.911000000000001</v>
      </c>
      <c r="D29" s="65">
        <f>VLOOKUP($A29,'Return Data'!$B$7:$R$1700,9,0)</f>
        <v>15.32</v>
      </c>
      <c r="E29" s="66">
        <f t="shared" si="0"/>
        <v>12</v>
      </c>
      <c r="F29" s="65">
        <f>VLOOKUP($A29,'Return Data'!$B$7:$R$1700,10,0)</f>
        <v>20.630400000000002</v>
      </c>
      <c r="G29" s="66">
        <f t="shared" si="1"/>
        <v>4</v>
      </c>
      <c r="H29" s="65">
        <f>VLOOKUP($A29,'Return Data'!$B$7:$R$1700,11,0)</f>
        <v>21.1617</v>
      </c>
      <c r="I29" s="66">
        <f t="shared" si="2"/>
        <v>6</v>
      </c>
      <c r="J29" s="65">
        <f>VLOOKUP($A29,'Return Data'!$B$7:$R$1700,12,0)</f>
        <v>16.3</v>
      </c>
      <c r="K29" s="66">
        <f t="shared" si="3"/>
        <v>4</v>
      </c>
      <c r="L29" s="65">
        <f>VLOOKUP($A29,'Return Data'!$B$7:$R$1700,13,0)</f>
        <v>12.699299999999999</v>
      </c>
      <c r="M29" s="66">
        <f t="shared" si="4"/>
        <v>5</v>
      </c>
      <c r="N29" s="65">
        <f>VLOOKUP($A29,'Return Data'!$B$7:$R$1700,17,0)</f>
        <v>15.6656</v>
      </c>
      <c r="O29" s="66">
        <f t="shared" si="5"/>
        <v>3</v>
      </c>
      <c r="P29" s="65">
        <f>VLOOKUP($A29,'Return Data'!$B$7:$R$1700,14,0)</f>
        <v>10.8802</v>
      </c>
      <c r="Q29" s="66">
        <f t="shared" si="6"/>
        <v>3</v>
      </c>
      <c r="R29" s="65">
        <f>VLOOKUP($A29,'Return Data'!$B$7:$R$1700,16,0)</f>
        <v>11.491199999999999</v>
      </c>
      <c r="S29" s="67">
        <f t="shared" si="7"/>
        <v>2</v>
      </c>
    </row>
    <row r="30" spans="1:19" x14ac:dyDescent="0.3">
      <c r="A30" s="82" t="s">
        <v>889</v>
      </c>
      <c r="B30" s="64">
        <f>VLOOKUP($A30,'Return Data'!$B$7:$R$1700,3,0)</f>
        <v>44032</v>
      </c>
      <c r="C30" s="65">
        <f>VLOOKUP($A30,'Return Data'!$B$7:$R$1700,4,0)</f>
        <v>35.470500000000001</v>
      </c>
      <c r="D30" s="65">
        <f>VLOOKUP($A30,'Return Data'!$B$7:$R$1700,9,0)</f>
        <v>17.244399999999999</v>
      </c>
      <c r="E30" s="66">
        <f t="shared" si="0"/>
        <v>7</v>
      </c>
      <c r="F30" s="65">
        <f>VLOOKUP($A30,'Return Data'!$B$7:$R$1700,10,0)</f>
        <v>21.1477</v>
      </c>
      <c r="G30" s="66">
        <f t="shared" si="1"/>
        <v>3</v>
      </c>
      <c r="H30" s="65">
        <f>VLOOKUP($A30,'Return Data'!$B$7:$R$1700,11,0)</f>
        <v>21.456800000000001</v>
      </c>
      <c r="I30" s="66">
        <f t="shared" si="2"/>
        <v>3</v>
      </c>
      <c r="J30" s="65">
        <f>VLOOKUP($A30,'Return Data'!$B$7:$R$1700,12,0)</f>
        <v>16.639600000000002</v>
      </c>
      <c r="K30" s="66">
        <f t="shared" si="3"/>
        <v>3</v>
      </c>
      <c r="L30" s="65">
        <f>VLOOKUP($A30,'Return Data'!$B$7:$R$1700,13,0)</f>
        <v>13.018800000000001</v>
      </c>
      <c r="M30" s="66">
        <f t="shared" si="4"/>
        <v>3</v>
      </c>
      <c r="N30" s="65">
        <f>VLOOKUP($A30,'Return Data'!$B$7:$R$1700,17,0)</f>
        <v>17.193000000000001</v>
      </c>
      <c r="O30" s="66">
        <f t="shared" si="5"/>
        <v>1</v>
      </c>
      <c r="P30" s="65">
        <f>VLOOKUP($A30,'Return Data'!$B$7:$R$1700,14,0)</f>
        <v>12.806699999999999</v>
      </c>
      <c r="Q30" s="66">
        <f t="shared" si="6"/>
        <v>1</v>
      </c>
      <c r="R30" s="65">
        <f>VLOOKUP($A30,'Return Data'!$B$7:$R$1700,16,0)</f>
        <v>11.369899999999999</v>
      </c>
      <c r="S30" s="67">
        <f t="shared" si="7"/>
        <v>3</v>
      </c>
    </row>
    <row r="31" spans="1:19" x14ac:dyDescent="0.3">
      <c r="A31" s="82" t="s">
        <v>892</v>
      </c>
      <c r="B31" s="64">
        <f>VLOOKUP($A31,'Return Data'!$B$7:$R$1700,3,0)</f>
        <v>44032</v>
      </c>
      <c r="C31" s="65">
        <f>VLOOKUP($A31,'Return Data'!$B$7:$R$1700,4,0)</f>
        <v>49.954500000000003</v>
      </c>
      <c r="D31" s="65">
        <f>VLOOKUP($A31,'Return Data'!$B$7:$R$1700,9,0)</f>
        <v>15.1958</v>
      </c>
      <c r="E31" s="66">
        <f t="shared" si="0"/>
        <v>13</v>
      </c>
      <c r="F31" s="65">
        <f>VLOOKUP($A31,'Return Data'!$B$7:$R$1700,10,0)</f>
        <v>17.6784</v>
      </c>
      <c r="G31" s="66">
        <f t="shared" si="1"/>
        <v>12</v>
      </c>
      <c r="H31" s="65">
        <f>VLOOKUP($A31,'Return Data'!$B$7:$R$1700,11,0)</f>
        <v>18.691500000000001</v>
      </c>
      <c r="I31" s="66">
        <f t="shared" si="2"/>
        <v>15</v>
      </c>
      <c r="J31" s="65">
        <f>VLOOKUP($A31,'Return Data'!$B$7:$R$1700,12,0)</f>
        <v>14.2416</v>
      </c>
      <c r="K31" s="66">
        <f t="shared" si="3"/>
        <v>13</v>
      </c>
      <c r="L31" s="65">
        <f>VLOOKUP($A31,'Return Data'!$B$7:$R$1700,13,0)</f>
        <v>11.1183</v>
      </c>
      <c r="M31" s="66">
        <f t="shared" si="4"/>
        <v>12</v>
      </c>
      <c r="N31" s="65">
        <f>VLOOKUP($A31,'Return Data'!$B$7:$R$1700,17,0)</f>
        <v>14.195600000000001</v>
      </c>
      <c r="O31" s="66">
        <f t="shared" si="5"/>
        <v>7</v>
      </c>
      <c r="P31" s="65">
        <f>VLOOKUP($A31,'Return Data'!$B$7:$R$1700,14,0)</f>
        <v>11.3028</v>
      </c>
      <c r="Q31" s="66">
        <f t="shared" si="6"/>
        <v>2</v>
      </c>
      <c r="R31" s="65">
        <f>VLOOKUP($A31,'Return Data'!$B$7:$R$1700,16,0)</f>
        <v>10.984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15.194733333333332</v>
      </c>
      <c r="E33" s="88"/>
      <c r="F33" s="89">
        <f>AVERAGE(F8:F31)</f>
        <v>17.466412500000001</v>
      </c>
      <c r="G33" s="88"/>
      <c r="H33" s="89">
        <f>AVERAGE(H8:H31)</f>
        <v>18.880004166666666</v>
      </c>
      <c r="I33" s="88"/>
      <c r="J33" s="89">
        <f>AVERAGE(J8:J31)</f>
        <v>14.268091666666665</v>
      </c>
      <c r="K33" s="88"/>
      <c r="L33" s="89">
        <f>AVERAGE(L8:L31)</f>
        <v>10.890724999999998</v>
      </c>
      <c r="M33" s="88"/>
      <c r="N33" s="89">
        <f>AVERAGE(N8:N31)</f>
        <v>13.580249999999999</v>
      </c>
      <c r="O33" s="88"/>
      <c r="P33" s="89">
        <f>AVERAGE(P8:P31)</f>
        <v>8.9841416666666678</v>
      </c>
      <c r="Q33" s="88"/>
      <c r="R33" s="89">
        <f>AVERAGE(R8:R31)</f>
        <v>9.9754916666666666</v>
      </c>
      <c r="S33" s="90"/>
    </row>
    <row r="34" spans="1:19" x14ac:dyDescent="0.3">
      <c r="A34" s="87" t="s">
        <v>28</v>
      </c>
      <c r="B34" s="88"/>
      <c r="C34" s="88"/>
      <c r="D34" s="89">
        <f>MIN(D8:D31)</f>
        <v>8.8255999999999997</v>
      </c>
      <c r="E34" s="88"/>
      <c r="F34" s="89">
        <f>MIN(F8:F31)</f>
        <v>12.0825</v>
      </c>
      <c r="G34" s="88"/>
      <c r="H34" s="89">
        <f>MIN(H8:H31)</f>
        <v>14.8894</v>
      </c>
      <c r="I34" s="88"/>
      <c r="J34" s="89">
        <f>MIN(J8:J31)</f>
        <v>11.2121</v>
      </c>
      <c r="K34" s="88"/>
      <c r="L34" s="89">
        <f>MIN(L8:L31)</f>
        <v>8.0612999999999992</v>
      </c>
      <c r="M34" s="88"/>
      <c r="N34" s="89">
        <f>MIN(N8:N31)</f>
        <v>10.9178</v>
      </c>
      <c r="O34" s="88"/>
      <c r="P34" s="89">
        <f>MIN(P8:P31)</f>
        <v>6.1284000000000001</v>
      </c>
      <c r="Q34" s="88"/>
      <c r="R34" s="89">
        <f>MIN(R8:R31)</f>
        <v>7.8754</v>
      </c>
      <c r="S34" s="90"/>
    </row>
    <row r="35" spans="1:19" ht="15" thickBot="1" x14ac:dyDescent="0.35">
      <c r="A35" s="91" t="s">
        <v>29</v>
      </c>
      <c r="B35" s="92"/>
      <c r="C35" s="92"/>
      <c r="D35" s="93">
        <f>MAX(D8:D31)</f>
        <v>20.187899999999999</v>
      </c>
      <c r="E35" s="92"/>
      <c r="F35" s="93">
        <f>MAX(F8:F31)</f>
        <v>22.411000000000001</v>
      </c>
      <c r="G35" s="92"/>
      <c r="H35" s="93">
        <f>MAX(H8:H31)</f>
        <v>23.439</v>
      </c>
      <c r="I35" s="92"/>
      <c r="J35" s="93">
        <f>MAX(J8:J31)</f>
        <v>17.6967</v>
      </c>
      <c r="K35" s="92"/>
      <c r="L35" s="93">
        <f>MAX(L8:L31)</f>
        <v>14.186999999999999</v>
      </c>
      <c r="M35" s="92"/>
      <c r="N35" s="93">
        <f>MAX(N8:N31)</f>
        <v>17.193000000000001</v>
      </c>
      <c r="O35" s="92"/>
      <c r="P35" s="93">
        <f>MAX(P8:P31)</f>
        <v>12.806699999999999</v>
      </c>
      <c r="Q35" s="92"/>
      <c r="R35" s="93">
        <f>MAX(R8:R31)</f>
        <v>11.7913</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44032</v>
      </c>
      <c r="C8" s="65">
        <f>VLOOKUP($A8,'Return Data'!$B$7:$R$1700,4,0)</f>
        <v>62.4193</v>
      </c>
      <c r="D8" s="65">
        <f>VLOOKUP($A8,'Return Data'!$B$7:$R$1700,9,0)</f>
        <v>15.358000000000001</v>
      </c>
      <c r="E8" s="66">
        <f>RANK(D8,D$8:D$34,0)</f>
        <v>9</v>
      </c>
      <c r="F8" s="65">
        <f>VLOOKUP($A8,'Return Data'!$B$7:$R$1700,10,0)</f>
        <v>18.204499999999999</v>
      </c>
      <c r="G8" s="66">
        <f>RANK(F8,F$8:F$34,0)</f>
        <v>7</v>
      </c>
      <c r="H8" s="65">
        <f>VLOOKUP($A8,'Return Data'!$B$7:$R$1700,11,0)</f>
        <v>19.252400000000002</v>
      </c>
      <c r="I8" s="66">
        <f>RANK(H8,H$8:H$34,0)</f>
        <v>8</v>
      </c>
      <c r="J8" s="65">
        <f>VLOOKUP($A8,'Return Data'!$B$7:$R$1700,12,0)</f>
        <v>14.217599999999999</v>
      </c>
      <c r="K8" s="66">
        <f>RANK(J8,J$8:J$34,0)</f>
        <v>11</v>
      </c>
      <c r="L8" s="65">
        <f>VLOOKUP($A8,'Return Data'!$B$7:$R$1700,13,0)</f>
        <v>10.5313</v>
      </c>
      <c r="M8" s="66">
        <f>RANK(L8,L$8:L$34,0)</f>
        <v>11</v>
      </c>
      <c r="N8" s="65">
        <f>VLOOKUP($A8,'Return Data'!$B$7:$R$1700,17,0)</f>
        <v>13.406000000000001</v>
      </c>
      <c r="O8" s="66">
        <f>RANK(N8,N$8:N$34,0)</f>
        <v>11</v>
      </c>
      <c r="P8" s="65">
        <f>VLOOKUP($A8,'Return Data'!$B$7:$R$1700,14,0)</f>
        <v>8.5533999999999999</v>
      </c>
      <c r="Q8" s="66">
        <f>RANK(P8,P$8:P$34,0)</f>
        <v>9</v>
      </c>
      <c r="R8" s="65">
        <f>VLOOKUP($A8,'Return Data'!$B$7:$R$1700,16,0)</f>
        <v>9.2086000000000006</v>
      </c>
      <c r="S8" s="67">
        <f>RANK(R8,R$8:R$34,0)</f>
        <v>8</v>
      </c>
    </row>
    <row r="9" spans="1:19" x14ac:dyDescent="0.3">
      <c r="A9" s="82" t="s">
        <v>1438</v>
      </c>
      <c r="B9" s="64">
        <f>VLOOKUP($A9,'Return Data'!$B$7:$R$1700,3,0)</f>
        <v>44032</v>
      </c>
      <c r="C9" s="65">
        <f>VLOOKUP($A9,'Return Data'!$B$7:$R$1700,4,0)</f>
        <v>19.281700000000001</v>
      </c>
      <c r="D9" s="65">
        <f>VLOOKUP($A9,'Return Data'!$B$7:$R$1700,9,0)</f>
        <v>14.5459</v>
      </c>
      <c r="E9" s="66">
        <f t="shared" ref="E9:E34" si="0">RANK(D9,D$8:D$34,0)</f>
        <v>15</v>
      </c>
      <c r="F9" s="65">
        <f>VLOOKUP($A9,'Return Data'!$B$7:$R$1700,10,0)</f>
        <v>13.350199999999999</v>
      </c>
      <c r="G9" s="66">
        <f t="shared" ref="G9:G34" si="1">RANK(F9,F$8:F$34,0)</f>
        <v>24</v>
      </c>
      <c r="H9" s="65">
        <f>VLOOKUP($A9,'Return Data'!$B$7:$R$1700,11,0)</f>
        <v>19.111599999999999</v>
      </c>
      <c r="I9" s="66">
        <f t="shared" ref="I9:I34" si="2">RANK(H9,H$8:H$34,0)</f>
        <v>10</v>
      </c>
      <c r="J9" s="65">
        <f>VLOOKUP($A9,'Return Data'!$B$7:$R$1700,12,0)</f>
        <v>14.2233</v>
      </c>
      <c r="K9" s="66">
        <f t="shared" ref="K9:K34" si="3">RANK(J9,J$8:J$34,0)</f>
        <v>10</v>
      </c>
      <c r="L9" s="65">
        <f>VLOOKUP($A9,'Return Data'!$B$7:$R$1700,13,0)</f>
        <v>11.4297</v>
      </c>
      <c r="M9" s="66">
        <f t="shared" ref="M9:M34" si="4">RANK(L9,L$8:L$34,0)</f>
        <v>7</v>
      </c>
      <c r="N9" s="65">
        <f>VLOOKUP($A9,'Return Data'!$B$7:$R$1700,17,0)</f>
        <v>13.550599999999999</v>
      </c>
      <c r="O9" s="66">
        <f t="shared" ref="O9:O34" si="5">RANK(N9,N$8:N$34,0)</f>
        <v>10</v>
      </c>
      <c r="P9" s="65">
        <f>VLOOKUP($A9,'Return Data'!$B$7:$R$1700,14,0)</f>
        <v>8.3373000000000008</v>
      </c>
      <c r="Q9" s="66">
        <f t="shared" ref="Q9:Q34" si="6">RANK(P9,P$8:P$34,0)</f>
        <v>14</v>
      </c>
      <c r="R9" s="65">
        <f>VLOOKUP($A9,'Return Data'!$B$7:$R$1700,16,0)</f>
        <v>8.0345999999999993</v>
      </c>
      <c r="S9" s="67">
        <f t="shared" ref="S9:S34" si="7">RANK(R9,R$8:R$34,0)</f>
        <v>20</v>
      </c>
    </row>
    <row r="10" spans="1:19" x14ac:dyDescent="0.3">
      <c r="A10" s="82" t="s">
        <v>1439</v>
      </c>
      <c r="B10" s="64">
        <f>VLOOKUP($A10,'Return Data'!$B$7:$R$1700,3,0)</f>
        <v>44032</v>
      </c>
      <c r="C10" s="65">
        <f>VLOOKUP($A10,'Return Data'!$B$7:$R$1700,4,0)</f>
        <v>32.937199999999997</v>
      </c>
      <c r="D10" s="65">
        <f>VLOOKUP($A10,'Return Data'!$B$7:$R$1700,9,0)</f>
        <v>15.9528</v>
      </c>
      <c r="E10" s="66">
        <f t="shared" si="0"/>
        <v>8</v>
      </c>
      <c r="F10" s="65">
        <f>VLOOKUP($A10,'Return Data'!$B$7:$R$1700,10,0)</f>
        <v>15.8673</v>
      </c>
      <c r="G10" s="66">
        <f t="shared" si="1"/>
        <v>18</v>
      </c>
      <c r="H10" s="65">
        <f>VLOOKUP($A10,'Return Data'!$B$7:$R$1700,11,0)</f>
        <v>15.817</v>
      </c>
      <c r="I10" s="66">
        <f t="shared" si="2"/>
        <v>22</v>
      </c>
      <c r="J10" s="65">
        <f>VLOOKUP($A10,'Return Data'!$B$7:$R$1700,12,0)</f>
        <v>11.6427</v>
      </c>
      <c r="K10" s="66">
        <f t="shared" si="3"/>
        <v>22</v>
      </c>
      <c r="L10" s="65">
        <f>VLOOKUP($A10,'Return Data'!$B$7:$R$1700,13,0)</f>
        <v>8.8557000000000006</v>
      </c>
      <c r="M10" s="66">
        <f t="shared" si="4"/>
        <v>21</v>
      </c>
      <c r="N10" s="65">
        <f>VLOOKUP($A10,'Return Data'!$B$7:$R$1700,17,0)</f>
        <v>11.500999999999999</v>
      </c>
      <c r="O10" s="66">
        <f t="shared" si="5"/>
        <v>20</v>
      </c>
      <c r="P10" s="65">
        <f>VLOOKUP($A10,'Return Data'!$B$7:$R$1700,14,0)</f>
        <v>7.3274999999999997</v>
      </c>
      <c r="Q10" s="66">
        <f t="shared" si="6"/>
        <v>19</v>
      </c>
      <c r="R10" s="65">
        <f>VLOOKUP($A10,'Return Data'!$B$7:$R$1700,16,0)</f>
        <v>6.7134999999999998</v>
      </c>
      <c r="S10" s="67">
        <f t="shared" si="7"/>
        <v>27</v>
      </c>
    </row>
    <row r="11" spans="1:19" x14ac:dyDescent="0.3">
      <c r="A11" s="82" t="s">
        <v>1442</v>
      </c>
      <c r="B11" s="64">
        <f>VLOOKUP($A11,'Return Data'!$B$7:$R$1700,3,0)</f>
        <v>44032</v>
      </c>
      <c r="C11" s="65">
        <f>VLOOKUP($A11,'Return Data'!$B$7:$R$1700,4,0)</f>
        <v>59.401299999999999</v>
      </c>
      <c r="D11" s="65">
        <f>VLOOKUP($A11,'Return Data'!$B$7:$R$1700,9,0)</f>
        <v>13.707700000000001</v>
      </c>
      <c r="E11" s="66">
        <f t="shared" si="0"/>
        <v>19</v>
      </c>
      <c r="F11" s="65">
        <f>VLOOKUP($A11,'Return Data'!$B$7:$R$1700,10,0)</f>
        <v>17.482800000000001</v>
      </c>
      <c r="G11" s="66">
        <f t="shared" si="1"/>
        <v>10</v>
      </c>
      <c r="H11" s="65">
        <f>VLOOKUP($A11,'Return Data'!$B$7:$R$1700,11,0)</f>
        <v>16.726600000000001</v>
      </c>
      <c r="I11" s="66">
        <f t="shared" si="2"/>
        <v>20</v>
      </c>
      <c r="J11" s="65">
        <f>VLOOKUP($A11,'Return Data'!$B$7:$R$1700,12,0)</f>
        <v>12.282500000000001</v>
      </c>
      <c r="K11" s="66">
        <f t="shared" si="3"/>
        <v>19</v>
      </c>
      <c r="L11" s="65">
        <f>VLOOKUP($A11,'Return Data'!$B$7:$R$1700,13,0)</f>
        <v>9.0174000000000003</v>
      </c>
      <c r="M11" s="66">
        <f t="shared" si="4"/>
        <v>20</v>
      </c>
      <c r="N11" s="65">
        <f>VLOOKUP($A11,'Return Data'!$B$7:$R$1700,17,0)</f>
        <v>11.3674</v>
      </c>
      <c r="O11" s="66">
        <f t="shared" si="5"/>
        <v>22</v>
      </c>
      <c r="P11" s="65">
        <f>VLOOKUP($A11,'Return Data'!$B$7:$R$1700,14,0)</f>
        <v>7.1177000000000001</v>
      </c>
      <c r="Q11" s="66">
        <f t="shared" si="6"/>
        <v>21</v>
      </c>
      <c r="R11" s="65">
        <f>VLOOKUP($A11,'Return Data'!$B$7:$R$1700,16,0)</f>
        <v>9.0467999999999993</v>
      </c>
      <c r="S11" s="67">
        <f t="shared" si="7"/>
        <v>11</v>
      </c>
    </row>
    <row r="12" spans="1:19" x14ac:dyDescent="0.3">
      <c r="A12" s="82" t="s">
        <v>1444</v>
      </c>
      <c r="B12" s="64">
        <f>VLOOKUP($A12,'Return Data'!$B$7:$R$1700,3,0)</f>
        <v>44032</v>
      </c>
      <c r="C12" s="65">
        <f>VLOOKUP($A12,'Return Data'!$B$7:$R$1700,4,0)</f>
        <v>72.192499999999995</v>
      </c>
      <c r="D12" s="65">
        <f>VLOOKUP($A12,'Return Data'!$B$7:$R$1700,9,0)</f>
        <v>13.8378</v>
      </c>
      <c r="E12" s="66">
        <f t="shared" si="0"/>
        <v>18</v>
      </c>
      <c r="F12" s="65">
        <f>VLOOKUP($A12,'Return Data'!$B$7:$R$1700,10,0)</f>
        <v>18.953199999999999</v>
      </c>
      <c r="G12" s="66">
        <f t="shared" si="1"/>
        <v>5</v>
      </c>
      <c r="H12" s="65">
        <f>VLOOKUP($A12,'Return Data'!$B$7:$R$1700,11,0)</f>
        <v>21.091899999999999</v>
      </c>
      <c r="I12" s="66">
        <f t="shared" si="2"/>
        <v>3</v>
      </c>
      <c r="J12" s="65">
        <f>VLOOKUP($A12,'Return Data'!$B$7:$R$1700,12,0)</f>
        <v>15.3117</v>
      </c>
      <c r="K12" s="66">
        <f t="shared" si="3"/>
        <v>5</v>
      </c>
      <c r="L12" s="65">
        <f>VLOOKUP($A12,'Return Data'!$B$7:$R$1700,13,0)</f>
        <v>12.4664</v>
      </c>
      <c r="M12" s="66">
        <f t="shared" si="4"/>
        <v>5</v>
      </c>
      <c r="N12" s="65">
        <f>VLOOKUP($A12,'Return Data'!$B$7:$R$1700,17,0)</f>
        <v>14.430300000000001</v>
      </c>
      <c r="O12" s="66">
        <f t="shared" si="5"/>
        <v>4</v>
      </c>
      <c r="P12" s="65">
        <f>VLOOKUP($A12,'Return Data'!$B$7:$R$1700,14,0)</f>
        <v>9.3242999999999991</v>
      </c>
      <c r="Q12" s="66">
        <f t="shared" si="6"/>
        <v>6</v>
      </c>
      <c r="R12" s="65">
        <f>VLOOKUP($A12,'Return Data'!$B$7:$R$1700,16,0)</f>
        <v>9.9602000000000004</v>
      </c>
      <c r="S12" s="67">
        <f t="shared" si="7"/>
        <v>3</v>
      </c>
    </row>
    <row r="13" spans="1:19" x14ac:dyDescent="0.3">
      <c r="A13" s="82" t="s">
        <v>1446</v>
      </c>
      <c r="B13" s="64">
        <f>VLOOKUP($A13,'Return Data'!$B$7:$R$1700,3,0)</f>
        <v>44032</v>
      </c>
      <c r="C13" s="65">
        <f>VLOOKUP($A13,'Return Data'!$B$7:$R$1700,4,0)</f>
        <v>18.3093</v>
      </c>
      <c r="D13" s="65">
        <f>VLOOKUP($A13,'Return Data'!$B$7:$R$1700,9,0)</f>
        <v>13.463800000000001</v>
      </c>
      <c r="E13" s="66">
        <f t="shared" si="0"/>
        <v>20</v>
      </c>
      <c r="F13" s="65">
        <f>VLOOKUP($A13,'Return Data'!$B$7:$R$1700,10,0)</f>
        <v>17.991099999999999</v>
      </c>
      <c r="G13" s="66">
        <f t="shared" si="1"/>
        <v>8</v>
      </c>
      <c r="H13" s="65">
        <f>VLOOKUP($A13,'Return Data'!$B$7:$R$1700,11,0)</f>
        <v>19.090599999999998</v>
      </c>
      <c r="I13" s="66">
        <f t="shared" si="2"/>
        <v>11</v>
      </c>
      <c r="J13" s="65">
        <f>VLOOKUP($A13,'Return Data'!$B$7:$R$1700,12,0)</f>
        <v>13.2143</v>
      </c>
      <c r="K13" s="66">
        <f t="shared" si="3"/>
        <v>15</v>
      </c>
      <c r="L13" s="65">
        <f>VLOOKUP($A13,'Return Data'!$B$7:$R$1700,13,0)</f>
        <v>9.1936999999999998</v>
      </c>
      <c r="M13" s="66">
        <f t="shared" si="4"/>
        <v>17</v>
      </c>
      <c r="N13" s="65">
        <f>VLOOKUP($A13,'Return Data'!$B$7:$R$1700,17,0)</f>
        <v>12.624700000000001</v>
      </c>
      <c r="O13" s="66">
        <f t="shared" si="5"/>
        <v>17</v>
      </c>
      <c r="P13" s="65">
        <f>VLOOKUP($A13,'Return Data'!$B$7:$R$1700,14,0)</f>
        <v>9.5248000000000008</v>
      </c>
      <c r="Q13" s="66">
        <f t="shared" si="6"/>
        <v>5</v>
      </c>
      <c r="R13" s="65">
        <f>VLOOKUP($A13,'Return Data'!$B$7:$R$1700,16,0)</f>
        <v>9.8538999999999994</v>
      </c>
      <c r="S13" s="67">
        <f t="shared" si="7"/>
        <v>5</v>
      </c>
    </row>
    <row r="14" spans="1:19" x14ac:dyDescent="0.3">
      <c r="A14" s="82" t="s">
        <v>1447</v>
      </c>
      <c r="B14" s="64">
        <f>VLOOKUP($A14,'Return Data'!$B$7:$R$1700,3,0)</f>
        <v>44032</v>
      </c>
      <c r="C14" s="65">
        <f>VLOOKUP($A14,'Return Data'!$B$7:$R$1700,4,0)</f>
        <v>47.140900000000002</v>
      </c>
      <c r="D14" s="65">
        <f>VLOOKUP($A14,'Return Data'!$B$7:$R$1700,9,0)</f>
        <v>8.6729000000000003</v>
      </c>
      <c r="E14" s="66">
        <f t="shared" si="0"/>
        <v>26</v>
      </c>
      <c r="F14" s="65">
        <f>VLOOKUP($A14,'Return Data'!$B$7:$R$1700,10,0)</f>
        <v>11.5296</v>
      </c>
      <c r="G14" s="66">
        <f t="shared" si="1"/>
        <v>26</v>
      </c>
      <c r="H14" s="65">
        <f>VLOOKUP($A14,'Return Data'!$B$7:$R$1700,11,0)</f>
        <v>14.298</v>
      </c>
      <c r="I14" s="66">
        <f t="shared" si="2"/>
        <v>26</v>
      </c>
      <c r="J14" s="65">
        <f>VLOOKUP($A14,'Return Data'!$B$7:$R$1700,12,0)</f>
        <v>11.075799999999999</v>
      </c>
      <c r="K14" s="66">
        <f t="shared" si="3"/>
        <v>24</v>
      </c>
      <c r="L14" s="65">
        <f>VLOOKUP($A14,'Return Data'!$B$7:$R$1700,13,0)</f>
        <v>8.0802999999999994</v>
      </c>
      <c r="M14" s="66">
        <f t="shared" si="4"/>
        <v>23</v>
      </c>
      <c r="N14" s="65">
        <f>VLOOKUP($A14,'Return Data'!$B$7:$R$1700,17,0)</f>
        <v>10.841799999999999</v>
      </c>
      <c r="O14" s="66">
        <f t="shared" si="5"/>
        <v>25</v>
      </c>
      <c r="P14" s="65">
        <f>VLOOKUP($A14,'Return Data'!$B$7:$R$1700,14,0)</f>
        <v>5.3121999999999998</v>
      </c>
      <c r="Q14" s="66">
        <f t="shared" si="6"/>
        <v>27</v>
      </c>
      <c r="R14" s="65">
        <f>VLOOKUP($A14,'Return Data'!$B$7:$R$1700,16,0)</f>
        <v>8.6790000000000003</v>
      </c>
      <c r="S14" s="67">
        <f t="shared" si="7"/>
        <v>15</v>
      </c>
    </row>
    <row r="15" spans="1:19" x14ac:dyDescent="0.3">
      <c r="A15" s="82" t="s">
        <v>1449</v>
      </c>
      <c r="B15" s="64">
        <f>VLOOKUP($A15,'Return Data'!$B$7:$R$1700,3,0)</f>
        <v>44032</v>
      </c>
      <c r="C15" s="65">
        <f>VLOOKUP($A15,'Return Data'!$B$7:$R$1700,4,0)</f>
        <v>42.951900000000002</v>
      </c>
      <c r="D15" s="65">
        <f>VLOOKUP($A15,'Return Data'!$B$7:$R$1700,9,0)</f>
        <v>16.999199999999998</v>
      </c>
      <c r="E15" s="66">
        <f t="shared" si="0"/>
        <v>6</v>
      </c>
      <c r="F15" s="65">
        <f>VLOOKUP($A15,'Return Data'!$B$7:$R$1700,10,0)</f>
        <v>15.8734</v>
      </c>
      <c r="G15" s="66">
        <f t="shared" si="1"/>
        <v>17</v>
      </c>
      <c r="H15" s="65">
        <f>VLOOKUP($A15,'Return Data'!$B$7:$R$1700,11,0)</f>
        <v>16.2455</v>
      </c>
      <c r="I15" s="66">
        <f t="shared" si="2"/>
        <v>21</v>
      </c>
      <c r="J15" s="65">
        <f>VLOOKUP($A15,'Return Data'!$B$7:$R$1700,12,0)</f>
        <v>12.2072</v>
      </c>
      <c r="K15" s="66">
        <f t="shared" si="3"/>
        <v>20</v>
      </c>
      <c r="L15" s="65">
        <f>VLOOKUP($A15,'Return Data'!$B$7:$R$1700,13,0)</f>
        <v>10.1822</v>
      </c>
      <c r="M15" s="66">
        <f t="shared" si="4"/>
        <v>13</v>
      </c>
      <c r="N15" s="65">
        <f>VLOOKUP($A15,'Return Data'!$B$7:$R$1700,17,0)</f>
        <v>10.792199999999999</v>
      </c>
      <c r="O15" s="66">
        <f t="shared" si="5"/>
        <v>26</v>
      </c>
      <c r="P15" s="65">
        <f>VLOOKUP($A15,'Return Data'!$B$7:$R$1700,14,0)</f>
        <v>6.8964999999999996</v>
      </c>
      <c r="Q15" s="66">
        <f t="shared" si="6"/>
        <v>22</v>
      </c>
      <c r="R15" s="65">
        <f>VLOOKUP($A15,'Return Data'!$B$7:$R$1700,16,0)</f>
        <v>7.9729000000000001</v>
      </c>
      <c r="S15" s="67">
        <f t="shared" si="7"/>
        <v>21</v>
      </c>
    </row>
    <row r="16" spans="1:19" x14ac:dyDescent="0.3">
      <c r="A16" s="82" t="s">
        <v>1451</v>
      </c>
      <c r="B16" s="64">
        <f>VLOOKUP($A16,'Return Data'!$B$7:$R$1700,3,0)</f>
        <v>44032</v>
      </c>
      <c r="C16" s="65">
        <f>VLOOKUP($A16,'Return Data'!$B$7:$R$1700,4,0)</f>
        <v>76.422200000000004</v>
      </c>
      <c r="D16" s="65">
        <f>VLOOKUP($A16,'Return Data'!$B$7:$R$1700,9,0)</f>
        <v>16.9999</v>
      </c>
      <c r="E16" s="66">
        <f t="shared" si="0"/>
        <v>5</v>
      </c>
      <c r="F16" s="65">
        <f>VLOOKUP($A16,'Return Data'!$B$7:$R$1700,10,0)</f>
        <v>21.632100000000001</v>
      </c>
      <c r="G16" s="66">
        <f t="shared" si="1"/>
        <v>2</v>
      </c>
      <c r="H16" s="65">
        <f>VLOOKUP($A16,'Return Data'!$B$7:$R$1700,11,0)</f>
        <v>20.894600000000001</v>
      </c>
      <c r="I16" s="66">
        <f t="shared" si="2"/>
        <v>5</v>
      </c>
      <c r="J16" s="65">
        <f>VLOOKUP($A16,'Return Data'!$B$7:$R$1700,12,0)</f>
        <v>16.500900000000001</v>
      </c>
      <c r="K16" s="66">
        <f t="shared" si="3"/>
        <v>2</v>
      </c>
      <c r="L16" s="65">
        <f>VLOOKUP($A16,'Return Data'!$B$7:$R$1700,13,0)</f>
        <v>12.483700000000001</v>
      </c>
      <c r="M16" s="66">
        <f t="shared" si="4"/>
        <v>4</v>
      </c>
      <c r="N16" s="65">
        <f>VLOOKUP($A16,'Return Data'!$B$7:$R$1700,17,0)</f>
        <v>12.797599999999999</v>
      </c>
      <c r="O16" s="66">
        <f t="shared" si="5"/>
        <v>15</v>
      </c>
      <c r="P16" s="65">
        <f>VLOOKUP($A16,'Return Data'!$B$7:$R$1700,14,0)</f>
        <v>8.3876000000000008</v>
      </c>
      <c r="Q16" s="66">
        <f t="shared" si="6"/>
        <v>11</v>
      </c>
      <c r="R16" s="65">
        <f>VLOOKUP($A16,'Return Data'!$B$7:$R$1700,16,0)</f>
        <v>10.202199999999999</v>
      </c>
      <c r="S16" s="67">
        <f t="shared" si="7"/>
        <v>2</v>
      </c>
    </row>
    <row r="17" spans="1:19" x14ac:dyDescent="0.3">
      <c r="A17" s="82" t="s">
        <v>1453</v>
      </c>
      <c r="B17" s="64">
        <f>VLOOKUP($A17,'Return Data'!$B$7:$R$1700,3,0)</f>
        <v>44032</v>
      </c>
      <c r="C17" s="65">
        <f>VLOOKUP($A17,'Return Data'!$B$7:$R$1700,4,0)</f>
        <v>16.962900000000001</v>
      </c>
      <c r="D17" s="65">
        <f>VLOOKUP($A17,'Return Data'!$B$7:$R$1700,9,0)</f>
        <v>7.9452999999999996</v>
      </c>
      <c r="E17" s="66">
        <f t="shared" si="0"/>
        <v>27</v>
      </c>
      <c r="F17" s="65">
        <f>VLOOKUP($A17,'Return Data'!$B$7:$R$1700,10,0)</f>
        <v>11.8307</v>
      </c>
      <c r="G17" s="66">
        <f t="shared" si="1"/>
        <v>25</v>
      </c>
      <c r="H17" s="65">
        <f>VLOOKUP($A17,'Return Data'!$B$7:$R$1700,11,0)</f>
        <v>14.259</v>
      </c>
      <c r="I17" s="66">
        <f t="shared" si="2"/>
        <v>27</v>
      </c>
      <c r="J17" s="65">
        <f>VLOOKUP($A17,'Return Data'!$B$7:$R$1700,12,0)</f>
        <v>10.1996</v>
      </c>
      <c r="K17" s="66">
        <f t="shared" si="3"/>
        <v>27</v>
      </c>
      <c r="L17" s="65">
        <f>VLOOKUP($A17,'Return Data'!$B$7:$R$1700,13,0)</f>
        <v>7.5549999999999997</v>
      </c>
      <c r="M17" s="66">
        <f t="shared" si="4"/>
        <v>26</v>
      </c>
      <c r="N17" s="65">
        <f>VLOOKUP($A17,'Return Data'!$B$7:$R$1700,17,0)</f>
        <v>10.0505</v>
      </c>
      <c r="O17" s="66">
        <f t="shared" si="5"/>
        <v>27</v>
      </c>
      <c r="P17" s="65">
        <f>VLOOKUP($A17,'Return Data'!$B$7:$R$1700,14,0)</f>
        <v>5.3179999999999996</v>
      </c>
      <c r="Q17" s="66">
        <f t="shared" si="6"/>
        <v>26</v>
      </c>
      <c r="R17" s="65">
        <f>VLOOKUP($A17,'Return Data'!$B$7:$R$1700,16,0)</f>
        <v>7.2168000000000001</v>
      </c>
      <c r="S17" s="67">
        <f t="shared" si="7"/>
        <v>24</v>
      </c>
    </row>
    <row r="18" spans="1:19" x14ac:dyDescent="0.3">
      <c r="A18" s="82" t="s">
        <v>1456</v>
      </c>
      <c r="B18" s="64">
        <f>VLOOKUP($A18,'Return Data'!$B$7:$R$1700,3,0)</f>
        <v>44032</v>
      </c>
      <c r="C18" s="65">
        <f>VLOOKUP($A18,'Return Data'!$B$7:$R$1700,4,0)</f>
        <v>27.3186</v>
      </c>
      <c r="D18" s="65">
        <f>VLOOKUP($A18,'Return Data'!$B$7:$R$1700,9,0)</f>
        <v>19.5548</v>
      </c>
      <c r="E18" s="66">
        <f t="shared" si="0"/>
        <v>1</v>
      </c>
      <c r="F18" s="65">
        <f>VLOOKUP($A18,'Return Data'!$B$7:$R$1700,10,0)</f>
        <v>21.7666</v>
      </c>
      <c r="G18" s="66">
        <f t="shared" si="1"/>
        <v>1</v>
      </c>
      <c r="H18" s="65">
        <f>VLOOKUP($A18,'Return Data'!$B$7:$R$1700,11,0)</f>
        <v>22.764099999999999</v>
      </c>
      <c r="I18" s="66">
        <f t="shared" si="2"/>
        <v>1</v>
      </c>
      <c r="J18" s="65">
        <f>VLOOKUP($A18,'Return Data'!$B$7:$R$1700,12,0)</f>
        <v>17.0182</v>
      </c>
      <c r="K18" s="66">
        <f t="shared" si="3"/>
        <v>1</v>
      </c>
      <c r="L18" s="65">
        <f>VLOOKUP($A18,'Return Data'!$B$7:$R$1700,13,0)</f>
        <v>13.5168</v>
      </c>
      <c r="M18" s="66">
        <f t="shared" si="4"/>
        <v>1</v>
      </c>
      <c r="N18" s="65">
        <f>VLOOKUP($A18,'Return Data'!$B$7:$R$1700,17,0)</f>
        <v>15.686199999999999</v>
      </c>
      <c r="O18" s="66">
        <f t="shared" si="5"/>
        <v>2</v>
      </c>
      <c r="P18" s="65">
        <f>VLOOKUP($A18,'Return Data'!$B$7:$R$1700,14,0)</f>
        <v>9.8810000000000002</v>
      </c>
      <c r="Q18" s="66">
        <f t="shared" si="6"/>
        <v>4</v>
      </c>
      <c r="R18" s="65">
        <f>VLOOKUP($A18,'Return Data'!$B$7:$R$1700,16,0)</f>
        <v>9.0292999999999992</v>
      </c>
      <c r="S18" s="67">
        <f t="shared" si="7"/>
        <v>12</v>
      </c>
    </row>
    <row r="19" spans="1:19" x14ac:dyDescent="0.3">
      <c r="A19" s="82" t="s">
        <v>1457</v>
      </c>
      <c r="B19" s="64">
        <f>VLOOKUP($A19,'Return Data'!$B$7:$R$1700,3,0)</f>
        <v>44032</v>
      </c>
      <c r="C19" s="65">
        <f>VLOOKUP($A19,'Return Data'!$B$7:$R$1700,4,0)</f>
        <v>2248.4043999999999</v>
      </c>
      <c r="D19" s="65">
        <f>VLOOKUP($A19,'Return Data'!$B$7:$R$1700,9,0)</f>
        <v>15.0107</v>
      </c>
      <c r="E19" s="66">
        <f t="shared" si="0"/>
        <v>12</v>
      </c>
      <c r="F19" s="65">
        <f>VLOOKUP($A19,'Return Data'!$B$7:$R$1700,10,0)</f>
        <v>15.097300000000001</v>
      </c>
      <c r="G19" s="66">
        <f t="shared" si="1"/>
        <v>20</v>
      </c>
      <c r="H19" s="65">
        <f>VLOOKUP($A19,'Return Data'!$B$7:$R$1700,11,0)</f>
        <v>15.069900000000001</v>
      </c>
      <c r="I19" s="66">
        <f t="shared" si="2"/>
        <v>23</v>
      </c>
      <c r="J19" s="65">
        <f>VLOOKUP($A19,'Return Data'!$B$7:$R$1700,12,0)</f>
        <v>10.856</v>
      </c>
      <c r="K19" s="66">
        <f t="shared" si="3"/>
        <v>25</v>
      </c>
      <c r="L19" s="65">
        <f>VLOOKUP($A19,'Return Data'!$B$7:$R$1700,13,0)</f>
        <v>7.1680000000000001</v>
      </c>
      <c r="M19" s="66">
        <f t="shared" si="4"/>
        <v>27</v>
      </c>
      <c r="N19" s="65">
        <f>VLOOKUP($A19,'Return Data'!$B$7:$R$1700,17,0)</f>
        <v>11.404299999999999</v>
      </c>
      <c r="O19" s="66">
        <f t="shared" si="5"/>
        <v>21</v>
      </c>
      <c r="P19" s="65">
        <f>VLOOKUP($A19,'Return Data'!$B$7:$R$1700,14,0)</f>
        <v>6.5742000000000003</v>
      </c>
      <c r="Q19" s="66">
        <f t="shared" si="6"/>
        <v>24</v>
      </c>
      <c r="R19" s="65">
        <f>VLOOKUP($A19,'Return Data'!$B$7:$R$1700,16,0)</f>
        <v>6.7230999999999996</v>
      </c>
      <c r="S19" s="67">
        <f t="shared" si="7"/>
        <v>26</v>
      </c>
    </row>
    <row r="20" spans="1:19" x14ac:dyDescent="0.3">
      <c r="A20" s="82" t="s">
        <v>1460</v>
      </c>
      <c r="B20" s="64">
        <f>VLOOKUP($A20,'Return Data'!$B$7:$R$1700,3,0)</f>
        <v>44032</v>
      </c>
      <c r="C20" s="65">
        <f>VLOOKUP($A20,'Return Data'!$B$7:$R$1700,4,0)</f>
        <v>74.527199999999993</v>
      </c>
      <c r="D20" s="65">
        <f>VLOOKUP($A20,'Return Data'!$B$7:$R$1700,9,0)</f>
        <v>12.562900000000001</v>
      </c>
      <c r="E20" s="66">
        <f t="shared" si="0"/>
        <v>23</v>
      </c>
      <c r="F20" s="65">
        <f>VLOOKUP($A20,'Return Data'!$B$7:$R$1700,10,0)</f>
        <v>14.7052</v>
      </c>
      <c r="G20" s="66">
        <f t="shared" si="1"/>
        <v>21</v>
      </c>
      <c r="H20" s="65">
        <f>VLOOKUP($A20,'Return Data'!$B$7:$R$1700,11,0)</f>
        <v>20.334700000000002</v>
      </c>
      <c r="I20" s="66">
        <f t="shared" si="2"/>
        <v>6</v>
      </c>
      <c r="J20" s="65">
        <f>VLOOKUP($A20,'Return Data'!$B$7:$R$1700,12,0)</f>
        <v>14.814399999999999</v>
      </c>
      <c r="K20" s="66">
        <f t="shared" si="3"/>
        <v>8</v>
      </c>
      <c r="L20" s="65">
        <f>VLOOKUP($A20,'Return Data'!$B$7:$R$1700,13,0)</f>
        <v>10.2712</v>
      </c>
      <c r="M20" s="66">
        <f t="shared" si="4"/>
        <v>12</v>
      </c>
      <c r="N20" s="65">
        <f>VLOOKUP($A20,'Return Data'!$B$7:$R$1700,17,0)</f>
        <v>12.9361</v>
      </c>
      <c r="O20" s="66">
        <f t="shared" si="5"/>
        <v>14</v>
      </c>
      <c r="P20" s="65">
        <f>VLOOKUP($A20,'Return Data'!$B$7:$R$1700,14,0)</f>
        <v>8.0547000000000004</v>
      </c>
      <c r="Q20" s="66">
        <f t="shared" si="6"/>
        <v>16</v>
      </c>
      <c r="R20" s="65">
        <f>VLOOKUP($A20,'Return Data'!$B$7:$R$1700,16,0)</f>
        <v>9.7579999999999991</v>
      </c>
      <c r="S20" s="67">
        <f t="shared" si="7"/>
        <v>6</v>
      </c>
    </row>
    <row r="21" spans="1:19" x14ac:dyDescent="0.3">
      <c r="A21" s="82" t="s">
        <v>1462</v>
      </c>
      <c r="B21" s="64">
        <f>VLOOKUP($A21,'Return Data'!$B$7:$R$1700,3,0)</f>
        <v>44032</v>
      </c>
      <c r="C21" s="65">
        <f>VLOOKUP($A21,'Return Data'!$B$7:$R$1700,4,0)</f>
        <v>53.197699999999998</v>
      </c>
      <c r="D21" s="65">
        <f>VLOOKUP($A21,'Return Data'!$B$7:$R$1700,9,0)</f>
        <v>17.675599999999999</v>
      </c>
      <c r="E21" s="66">
        <f t="shared" si="0"/>
        <v>3</v>
      </c>
      <c r="F21" s="65">
        <f>VLOOKUP($A21,'Return Data'!$B$7:$R$1700,10,0)</f>
        <v>17.9893</v>
      </c>
      <c r="G21" s="66">
        <f t="shared" si="1"/>
        <v>9</v>
      </c>
      <c r="H21" s="65">
        <f>VLOOKUP($A21,'Return Data'!$B$7:$R$1700,11,0)</f>
        <v>17.3691</v>
      </c>
      <c r="I21" s="66">
        <f t="shared" si="2"/>
        <v>17</v>
      </c>
      <c r="J21" s="65">
        <f>VLOOKUP($A21,'Return Data'!$B$7:$R$1700,12,0)</f>
        <v>13.2073</v>
      </c>
      <c r="K21" s="66">
        <f t="shared" si="3"/>
        <v>16</v>
      </c>
      <c r="L21" s="65">
        <f>VLOOKUP($A21,'Return Data'!$B$7:$R$1700,13,0)</f>
        <v>9.1867999999999999</v>
      </c>
      <c r="M21" s="66">
        <f t="shared" si="4"/>
        <v>18</v>
      </c>
      <c r="N21" s="65">
        <f>VLOOKUP($A21,'Return Data'!$B$7:$R$1700,17,0)</f>
        <v>11.274900000000001</v>
      </c>
      <c r="O21" s="66">
        <f t="shared" si="5"/>
        <v>24</v>
      </c>
      <c r="P21" s="65">
        <f>VLOOKUP($A21,'Return Data'!$B$7:$R$1700,14,0)</f>
        <v>7.2660999999999998</v>
      </c>
      <c r="Q21" s="66">
        <f t="shared" si="6"/>
        <v>20</v>
      </c>
      <c r="R21" s="65">
        <f>VLOOKUP($A21,'Return Data'!$B$7:$R$1700,16,0)</f>
        <v>8.5718999999999994</v>
      </c>
      <c r="S21" s="67">
        <f t="shared" si="7"/>
        <v>16</v>
      </c>
    </row>
    <row r="22" spans="1:19" x14ac:dyDescent="0.3">
      <c r="A22" s="82" t="s">
        <v>1464</v>
      </c>
      <c r="B22" s="64">
        <f>VLOOKUP($A22,'Return Data'!$B$7:$R$1700,3,0)</f>
        <v>44032</v>
      </c>
      <c r="C22" s="65">
        <f>VLOOKUP($A22,'Return Data'!$B$7:$R$1700,4,0)</f>
        <v>47.291200000000003</v>
      </c>
      <c r="D22" s="65">
        <f>VLOOKUP($A22,'Return Data'!$B$7:$R$1700,9,0)</f>
        <v>15.1661</v>
      </c>
      <c r="E22" s="66">
        <f t="shared" si="0"/>
        <v>10</v>
      </c>
      <c r="F22" s="65">
        <f>VLOOKUP($A22,'Return Data'!$B$7:$R$1700,10,0)</f>
        <v>15.1561</v>
      </c>
      <c r="G22" s="66">
        <f t="shared" si="1"/>
        <v>19</v>
      </c>
      <c r="H22" s="65">
        <f>VLOOKUP($A22,'Return Data'!$B$7:$R$1700,11,0)</f>
        <v>17.271899999999999</v>
      </c>
      <c r="I22" s="66">
        <f t="shared" si="2"/>
        <v>18</v>
      </c>
      <c r="J22" s="65">
        <f>VLOOKUP($A22,'Return Data'!$B$7:$R$1700,12,0)</f>
        <v>12.981400000000001</v>
      </c>
      <c r="K22" s="66">
        <f t="shared" si="3"/>
        <v>18</v>
      </c>
      <c r="L22" s="65">
        <f>VLOOKUP($A22,'Return Data'!$B$7:$R$1700,13,0)</f>
        <v>10.123200000000001</v>
      </c>
      <c r="M22" s="66">
        <f t="shared" si="4"/>
        <v>14</v>
      </c>
      <c r="N22" s="65">
        <f>VLOOKUP($A22,'Return Data'!$B$7:$R$1700,17,0)</f>
        <v>13.0222</v>
      </c>
      <c r="O22" s="66">
        <f t="shared" si="5"/>
        <v>13</v>
      </c>
      <c r="P22" s="65">
        <f>VLOOKUP($A22,'Return Data'!$B$7:$R$1700,14,0)</f>
        <v>8.4017999999999997</v>
      </c>
      <c r="Q22" s="66">
        <f t="shared" si="6"/>
        <v>10</v>
      </c>
      <c r="R22" s="65">
        <f>VLOOKUP($A22,'Return Data'!$B$7:$R$1700,16,0)</f>
        <v>7.8125999999999998</v>
      </c>
      <c r="S22" s="67">
        <f t="shared" si="7"/>
        <v>22</v>
      </c>
    </row>
    <row r="23" spans="1:19" x14ac:dyDescent="0.3">
      <c r="A23" s="82" t="s">
        <v>1465</v>
      </c>
      <c r="B23" s="64">
        <f>VLOOKUP($A23,'Return Data'!$B$7:$R$1700,3,0)</f>
        <v>44032</v>
      </c>
      <c r="C23" s="65">
        <f>VLOOKUP($A23,'Return Data'!$B$7:$R$1700,4,0)</f>
        <v>29.895399999999999</v>
      </c>
      <c r="D23" s="65">
        <f>VLOOKUP($A23,'Return Data'!$B$7:$R$1700,9,0)</f>
        <v>16.364100000000001</v>
      </c>
      <c r="E23" s="66">
        <f t="shared" si="0"/>
        <v>7</v>
      </c>
      <c r="F23" s="65">
        <f>VLOOKUP($A23,'Return Data'!$B$7:$R$1700,10,0)</f>
        <v>16.544899999999998</v>
      </c>
      <c r="G23" s="66">
        <f t="shared" si="1"/>
        <v>14</v>
      </c>
      <c r="H23" s="65">
        <f>VLOOKUP($A23,'Return Data'!$B$7:$R$1700,11,0)</f>
        <v>19.194900000000001</v>
      </c>
      <c r="I23" s="66">
        <f t="shared" si="2"/>
        <v>9</v>
      </c>
      <c r="J23" s="65">
        <f>VLOOKUP($A23,'Return Data'!$B$7:$R$1700,12,0)</f>
        <v>14.385899999999999</v>
      </c>
      <c r="K23" s="66">
        <f t="shared" si="3"/>
        <v>9</v>
      </c>
      <c r="L23" s="65">
        <f>VLOOKUP($A23,'Return Data'!$B$7:$R$1700,13,0)</f>
        <v>11.293200000000001</v>
      </c>
      <c r="M23" s="66">
        <f t="shared" si="4"/>
        <v>8</v>
      </c>
      <c r="N23" s="65">
        <f>VLOOKUP($A23,'Return Data'!$B$7:$R$1700,17,0)</f>
        <v>14.1381</v>
      </c>
      <c r="O23" s="66">
        <f t="shared" si="5"/>
        <v>5</v>
      </c>
      <c r="P23" s="65">
        <f>VLOOKUP($A23,'Return Data'!$B$7:$R$1700,14,0)</f>
        <v>9.3092000000000006</v>
      </c>
      <c r="Q23" s="66">
        <f t="shared" si="6"/>
        <v>7</v>
      </c>
      <c r="R23" s="65">
        <f>VLOOKUP($A23,'Return Data'!$B$7:$R$1700,16,0)</f>
        <v>9.6243999999999996</v>
      </c>
      <c r="S23" s="67">
        <f t="shared" si="7"/>
        <v>7</v>
      </c>
    </row>
    <row r="24" spans="1:19" x14ac:dyDescent="0.3">
      <c r="A24" s="82" t="s">
        <v>1467</v>
      </c>
      <c r="B24" s="64">
        <f>VLOOKUP($A24,'Return Data'!$B$7:$R$1700,3,0)</f>
        <v>44032</v>
      </c>
      <c r="C24" s="65">
        <f>VLOOKUP($A24,'Return Data'!$B$7:$R$1700,4,0)</f>
        <v>23.509</v>
      </c>
      <c r="D24" s="65">
        <f>VLOOKUP($A24,'Return Data'!$B$7:$R$1700,9,0)</f>
        <v>12.9063</v>
      </c>
      <c r="E24" s="66">
        <f t="shared" si="0"/>
        <v>22</v>
      </c>
      <c r="F24" s="65">
        <f>VLOOKUP($A24,'Return Data'!$B$7:$R$1700,10,0)</f>
        <v>14.060600000000001</v>
      </c>
      <c r="G24" s="66">
        <f t="shared" si="1"/>
        <v>23</v>
      </c>
      <c r="H24" s="65">
        <f>VLOOKUP($A24,'Return Data'!$B$7:$R$1700,11,0)</f>
        <v>14.7974</v>
      </c>
      <c r="I24" s="66">
        <f t="shared" si="2"/>
        <v>25</v>
      </c>
      <c r="J24" s="65">
        <f>VLOOKUP($A24,'Return Data'!$B$7:$R$1700,12,0)</f>
        <v>11.3369</v>
      </c>
      <c r="K24" s="66">
        <f t="shared" si="3"/>
        <v>23</v>
      </c>
      <c r="L24" s="65">
        <f>VLOOKUP($A24,'Return Data'!$B$7:$R$1700,13,0)</f>
        <v>8.2170000000000005</v>
      </c>
      <c r="M24" s="66">
        <f t="shared" si="4"/>
        <v>22</v>
      </c>
      <c r="N24" s="65">
        <f>VLOOKUP($A24,'Return Data'!$B$7:$R$1700,17,0)</f>
        <v>11.2902</v>
      </c>
      <c r="O24" s="66">
        <f t="shared" si="5"/>
        <v>23</v>
      </c>
      <c r="P24" s="65">
        <f>VLOOKUP($A24,'Return Data'!$B$7:$R$1700,14,0)</f>
        <v>7.8792</v>
      </c>
      <c r="Q24" s="66">
        <f t="shared" si="6"/>
        <v>18</v>
      </c>
      <c r="R24" s="65">
        <f>VLOOKUP($A24,'Return Data'!$B$7:$R$1700,16,0)</f>
        <v>7.5547000000000004</v>
      </c>
      <c r="S24" s="67">
        <f t="shared" si="7"/>
        <v>23</v>
      </c>
    </row>
    <row r="25" spans="1:19" x14ac:dyDescent="0.3">
      <c r="A25" s="82" t="s">
        <v>1470</v>
      </c>
      <c r="B25" s="64">
        <f>VLOOKUP($A25,'Return Data'!$B$7:$R$1700,3,0)</f>
        <v>44032</v>
      </c>
      <c r="C25" s="65">
        <f>VLOOKUP($A25,'Return Data'!$B$7:$R$1700,4,0)</f>
        <v>49.452500000000001</v>
      </c>
      <c r="D25" s="65">
        <f>VLOOKUP($A25,'Return Data'!$B$7:$R$1700,9,0)</f>
        <v>14.129200000000001</v>
      </c>
      <c r="E25" s="66">
        <f t="shared" si="0"/>
        <v>17</v>
      </c>
      <c r="F25" s="65">
        <f>VLOOKUP($A25,'Return Data'!$B$7:$R$1700,10,0)</f>
        <v>17.227900000000002</v>
      </c>
      <c r="G25" s="66">
        <f t="shared" si="1"/>
        <v>13</v>
      </c>
      <c r="H25" s="65">
        <f>VLOOKUP($A25,'Return Data'!$B$7:$R$1700,11,0)</f>
        <v>18.805</v>
      </c>
      <c r="I25" s="66">
        <f t="shared" si="2"/>
        <v>12</v>
      </c>
      <c r="J25" s="65">
        <f>VLOOKUP($A25,'Return Data'!$B$7:$R$1700,12,0)</f>
        <v>14.881600000000001</v>
      </c>
      <c r="K25" s="66">
        <f t="shared" si="3"/>
        <v>7</v>
      </c>
      <c r="L25" s="65">
        <f>VLOOKUP($A25,'Return Data'!$B$7:$R$1700,13,0)</f>
        <v>11.4656</v>
      </c>
      <c r="M25" s="66">
        <f t="shared" si="4"/>
        <v>6</v>
      </c>
      <c r="N25" s="65">
        <f>VLOOKUP($A25,'Return Data'!$B$7:$R$1700,17,0)</f>
        <v>13.703099999999999</v>
      </c>
      <c r="O25" s="66">
        <f t="shared" si="5"/>
        <v>7</v>
      </c>
      <c r="P25" s="65">
        <f>VLOOKUP($A25,'Return Data'!$B$7:$R$1700,14,0)</f>
        <v>8.6594999999999995</v>
      </c>
      <c r="Q25" s="66">
        <f t="shared" si="6"/>
        <v>8</v>
      </c>
      <c r="R25" s="65">
        <f>VLOOKUP($A25,'Return Data'!$B$7:$R$1700,16,0)</f>
        <v>8.5031999999999996</v>
      </c>
      <c r="S25" s="67">
        <f t="shared" si="7"/>
        <v>17</v>
      </c>
    </row>
    <row r="26" spans="1:19" x14ac:dyDescent="0.3">
      <c r="A26" s="82" t="s">
        <v>1472</v>
      </c>
      <c r="B26" s="64">
        <f>VLOOKUP($A26,'Return Data'!$B$7:$R$1700,3,0)</f>
        <v>44032</v>
      </c>
      <c r="C26" s="65">
        <f>VLOOKUP($A26,'Return Data'!$B$7:$R$1700,4,0)</f>
        <v>61.551200000000001</v>
      </c>
      <c r="D26" s="65">
        <f>VLOOKUP($A26,'Return Data'!$B$7:$R$1700,9,0)</f>
        <v>17.8264</v>
      </c>
      <c r="E26" s="66">
        <f t="shared" si="0"/>
        <v>2</v>
      </c>
      <c r="F26" s="65">
        <f>VLOOKUP($A26,'Return Data'!$B$7:$R$1700,10,0)</f>
        <v>14.4903</v>
      </c>
      <c r="G26" s="66">
        <f t="shared" si="1"/>
        <v>22</v>
      </c>
      <c r="H26" s="65">
        <f>VLOOKUP($A26,'Return Data'!$B$7:$R$1700,11,0)</f>
        <v>16.730799999999999</v>
      </c>
      <c r="I26" s="66">
        <f t="shared" si="2"/>
        <v>19</v>
      </c>
      <c r="J26" s="65">
        <f>VLOOKUP($A26,'Return Data'!$B$7:$R$1700,12,0)</f>
        <v>11.7293</v>
      </c>
      <c r="K26" s="66">
        <f t="shared" si="3"/>
        <v>21</v>
      </c>
      <c r="L26" s="65">
        <f>VLOOKUP($A26,'Return Data'!$B$7:$R$1700,13,0)</f>
        <v>8.0114000000000001</v>
      </c>
      <c r="M26" s="66">
        <f t="shared" si="4"/>
        <v>24</v>
      </c>
      <c r="N26" s="65">
        <f>VLOOKUP($A26,'Return Data'!$B$7:$R$1700,17,0)</f>
        <v>12.3117</v>
      </c>
      <c r="O26" s="66">
        <f t="shared" si="5"/>
        <v>18</v>
      </c>
      <c r="P26" s="65">
        <f>VLOOKUP($A26,'Return Data'!$B$7:$R$1700,14,0)</f>
        <v>6.6881000000000004</v>
      </c>
      <c r="Q26" s="66">
        <f t="shared" si="6"/>
        <v>23</v>
      </c>
      <c r="R26" s="65">
        <f>VLOOKUP($A26,'Return Data'!$B$7:$R$1700,16,0)</f>
        <v>9.0886999999999993</v>
      </c>
      <c r="S26" s="67">
        <f t="shared" si="7"/>
        <v>10</v>
      </c>
    </row>
    <row r="27" spans="1:19" x14ac:dyDescent="0.3">
      <c r="A27" s="82" t="s">
        <v>1474</v>
      </c>
      <c r="B27" s="64">
        <f>VLOOKUP($A27,'Return Data'!$B$7:$R$1700,3,0)</f>
        <v>44032</v>
      </c>
      <c r="C27" s="65">
        <f>VLOOKUP($A27,'Return Data'!$B$7:$R$1700,4,0)</f>
        <v>48.867100000000001</v>
      </c>
      <c r="D27" s="65">
        <f>VLOOKUP($A27,'Return Data'!$B$7:$R$1700,9,0)</f>
        <v>13.0947</v>
      </c>
      <c r="E27" s="66">
        <f t="shared" si="0"/>
        <v>21</v>
      </c>
      <c r="F27" s="65">
        <f>VLOOKUP($A27,'Return Data'!$B$7:$R$1700,10,0)</f>
        <v>17.287800000000001</v>
      </c>
      <c r="G27" s="66">
        <f t="shared" si="1"/>
        <v>12</v>
      </c>
      <c r="H27" s="65">
        <f>VLOOKUP($A27,'Return Data'!$B$7:$R$1700,11,0)</f>
        <v>18.451000000000001</v>
      </c>
      <c r="I27" s="66">
        <f t="shared" si="2"/>
        <v>13</v>
      </c>
      <c r="J27" s="65">
        <f>VLOOKUP($A27,'Return Data'!$B$7:$R$1700,12,0)</f>
        <v>13.3119</v>
      </c>
      <c r="K27" s="66">
        <f t="shared" si="3"/>
        <v>13</v>
      </c>
      <c r="L27" s="65">
        <f>VLOOKUP($A27,'Return Data'!$B$7:$R$1700,13,0)</f>
        <v>9.9412000000000003</v>
      </c>
      <c r="M27" s="66">
        <f t="shared" si="4"/>
        <v>15</v>
      </c>
      <c r="N27" s="65">
        <f>VLOOKUP($A27,'Return Data'!$B$7:$R$1700,17,0)</f>
        <v>12.7797</v>
      </c>
      <c r="O27" s="66">
        <f t="shared" si="5"/>
        <v>16</v>
      </c>
      <c r="P27" s="65">
        <f>VLOOKUP($A27,'Return Data'!$B$7:$R$1700,14,0)</f>
        <v>8.3526000000000007</v>
      </c>
      <c r="Q27" s="66">
        <f t="shared" si="6"/>
        <v>12</v>
      </c>
      <c r="R27" s="65">
        <f>VLOOKUP($A27,'Return Data'!$B$7:$R$1700,16,0)</f>
        <v>8.9507999999999992</v>
      </c>
      <c r="S27" s="67">
        <f t="shared" si="7"/>
        <v>14</v>
      </c>
    </row>
    <row r="28" spans="1:19" x14ac:dyDescent="0.3">
      <c r="A28" s="82" t="s">
        <v>886</v>
      </c>
      <c r="B28" s="64">
        <f>VLOOKUP($A28,'Return Data'!$B$7:$R$1700,3,0)</f>
        <v>44032</v>
      </c>
      <c r="C28" s="65">
        <f>VLOOKUP($A28,'Return Data'!$B$7:$R$1700,4,0)</f>
        <v>17.302700000000002</v>
      </c>
      <c r="D28" s="65">
        <f>VLOOKUP($A28,'Return Data'!$B$7:$R$1700,9,0)</f>
        <v>11.107200000000001</v>
      </c>
      <c r="E28" s="66">
        <f t="shared" si="0"/>
        <v>24</v>
      </c>
      <c r="F28" s="65">
        <f>VLOOKUP($A28,'Return Data'!$B$7:$R$1700,10,0)</f>
        <v>18.536200000000001</v>
      </c>
      <c r="G28" s="66">
        <f t="shared" si="1"/>
        <v>6</v>
      </c>
      <c r="H28" s="65">
        <f>VLOOKUP($A28,'Return Data'!$B$7:$R$1700,11,0)</f>
        <v>19.569700000000001</v>
      </c>
      <c r="I28" s="66">
        <f t="shared" si="2"/>
        <v>7</v>
      </c>
      <c r="J28" s="65">
        <f>VLOOKUP($A28,'Return Data'!$B$7:$R$1700,12,0)</f>
        <v>15.3026</v>
      </c>
      <c r="K28" s="66">
        <f t="shared" si="3"/>
        <v>6</v>
      </c>
      <c r="L28" s="65">
        <f>VLOOKUP($A28,'Return Data'!$B$7:$R$1700,13,0)</f>
        <v>11.0373</v>
      </c>
      <c r="M28" s="66">
        <f t="shared" si="4"/>
        <v>9</v>
      </c>
      <c r="N28" s="65">
        <f>VLOOKUP($A28,'Return Data'!$B$7:$R$1700,17,0)</f>
        <v>13.6309</v>
      </c>
      <c r="O28" s="66">
        <f t="shared" si="5"/>
        <v>8</v>
      </c>
      <c r="P28" s="65">
        <f>VLOOKUP($A28,'Return Data'!$B$7:$R$1700,14,0)</f>
        <v>8.0988000000000007</v>
      </c>
      <c r="Q28" s="66">
        <f t="shared" si="6"/>
        <v>15</v>
      </c>
      <c r="R28" s="65">
        <f>VLOOKUP($A28,'Return Data'!$B$7:$R$1700,16,0)</f>
        <v>9.8800000000000008</v>
      </c>
      <c r="S28" s="67">
        <f t="shared" si="7"/>
        <v>4</v>
      </c>
    </row>
    <row r="29" spans="1:19" x14ac:dyDescent="0.3">
      <c r="A29" s="82" t="s">
        <v>887</v>
      </c>
      <c r="B29" s="64">
        <f>VLOOKUP($A29,'Return Data'!$B$7:$R$1700,3,0)</f>
        <v>44032</v>
      </c>
      <c r="C29" s="65">
        <f>VLOOKUP($A29,'Return Data'!$B$7:$R$1700,4,0)</f>
        <v>18.643799999999999</v>
      </c>
      <c r="D29" s="65">
        <f>VLOOKUP($A29,'Return Data'!$B$7:$R$1700,9,0)</f>
        <v>15.153600000000001</v>
      </c>
      <c r="E29" s="66">
        <f t="shared" si="0"/>
        <v>11</v>
      </c>
      <c r="F29" s="65">
        <f>VLOOKUP($A29,'Return Data'!$B$7:$R$1700,10,0)</f>
        <v>20.4633</v>
      </c>
      <c r="G29" s="66">
        <f t="shared" si="1"/>
        <v>4</v>
      </c>
      <c r="H29" s="65">
        <f>VLOOKUP($A29,'Return Data'!$B$7:$R$1700,11,0)</f>
        <v>20.984400000000001</v>
      </c>
      <c r="I29" s="66">
        <f t="shared" si="2"/>
        <v>4</v>
      </c>
      <c r="J29" s="65">
        <f>VLOOKUP($A29,'Return Data'!$B$7:$R$1700,12,0)</f>
        <v>16.1205</v>
      </c>
      <c r="K29" s="66">
        <f t="shared" si="3"/>
        <v>4</v>
      </c>
      <c r="L29" s="65">
        <f>VLOOKUP($A29,'Return Data'!$B$7:$R$1700,13,0)</f>
        <v>12.4999</v>
      </c>
      <c r="M29" s="66">
        <f t="shared" si="4"/>
        <v>3</v>
      </c>
      <c r="N29" s="65">
        <f>VLOOKUP($A29,'Return Data'!$B$7:$R$1700,17,0)</f>
        <v>15.431900000000001</v>
      </c>
      <c r="O29" s="66">
        <f t="shared" si="5"/>
        <v>3</v>
      </c>
      <c r="P29" s="65">
        <f>VLOOKUP($A29,'Return Data'!$B$7:$R$1700,14,0)</f>
        <v>10.650399999999999</v>
      </c>
      <c r="Q29" s="66">
        <f t="shared" si="6"/>
        <v>3</v>
      </c>
      <c r="R29" s="65">
        <f>VLOOKUP($A29,'Return Data'!$B$7:$R$1700,16,0)</f>
        <v>11.220700000000001</v>
      </c>
      <c r="S29" s="67">
        <f t="shared" si="7"/>
        <v>1</v>
      </c>
    </row>
    <row r="30" spans="1:19" x14ac:dyDescent="0.3">
      <c r="A30" s="82" t="s">
        <v>890</v>
      </c>
      <c r="B30" s="64">
        <f>VLOOKUP($A30,'Return Data'!$B$7:$R$1700,3,0)</f>
        <v>44032</v>
      </c>
      <c r="C30" s="65">
        <f>VLOOKUP($A30,'Return Data'!$B$7:$R$1700,4,0)</f>
        <v>35.1843</v>
      </c>
      <c r="D30" s="65">
        <f>VLOOKUP($A30,'Return Data'!$B$7:$R$1700,9,0)</f>
        <v>17.1111</v>
      </c>
      <c r="E30" s="66">
        <f t="shared" si="0"/>
        <v>4</v>
      </c>
      <c r="F30" s="65">
        <f>VLOOKUP($A30,'Return Data'!$B$7:$R$1700,10,0)</f>
        <v>21.006699999999999</v>
      </c>
      <c r="G30" s="66">
        <f t="shared" si="1"/>
        <v>3</v>
      </c>
      <c r="H30" s="65">
        <f>VLOOKUP($A30,'Return Data'!$B$7:$R$1700,11,0)</f>
        <v>21.302900000000001</v>
      </c>
      <c r="I30" s="66">
        <f t="shared" si="2"/>
        <v>2</v>
      </c>
      <c r="J30" s="65">
        <f>VLOOKUP($A30,'Return Data'!$B$7:$R$1700,12,0)</f>
        <v>16.4834</v>
      </c>
      <c r="K30" s="66">
        <f t="shared" si="3"/>
        <v>3</v>
      </c>
      <c r="L30" s="65">
        <f>VLOOKUP($A30,'Return Data'!$B$7:$R$1700,13,0)</f>
        <v>12.868399999999999</v>
      </c>
      <c r="M30" s="66">
        <f t="shared" si="4"/>
        <v>2</v>
      </c>
      <c r="N30" s="65">
        <f>VLOOKUP($A30,'Return Data'!$B$7:$R$1700,17,0)</f>
        <v>17.050599999999999</v>
      </c>
      <c r="O30" s="66">
        <f t="shared" si="5"/>
        <v>1</v>
      </c>
      <c r="P30" s="65">
        <f>VLOOKUP($A30,'Return Data'!$B$7:$R$1700,14,0)</f>
        <v>12.693899999999999</v>
      </c>
      <c r="Q30" s="66">
        <f t="shared" si="6"/>
        <v>1</v>
      </c>
      <c r="R30" s="65">
        <f>VLOOKUP($A30,'Return Data'!$B$7:$R$1700,16,0)</f>
        <v>7.0849000000000002</v>
      </c>
      <c r="S30" s="67">
        <f t="shared" si="7"/>
        <v>25</v>
      </c>
    </row>
    <row r="31" spans="1:19" x14ac:dyDescent="0.3">
      <c r="A31" s="82" t="s">
        <v>891</v>
      </c>
      <c r="B31" s="64">
        <f>VLOOKUP($A31,'Return Data'!$B$7:$R$1700,3,0)</f>
        <v>44032</v>
      </c>
      <c r="C31" s="65">
        <f>VLOOKUP($A31,'Return Data'!$B$7:$R$1700,4,0)</f>
        <v>48.801900000000003</v>
      </c>
      <c r="D31" s="65">
        <f>VLOOKUP($A31,'Return Data'!$B$7:$R$1700,9,0)</f>
        <v>14.8911</v>
      </c>
      <c r="E31" s="66">
        <f t="shared" si="0"/>
        <v>13</v>
      </c>
      <c r="F31" s="65">
        <f>VLOOKUP($A31,'Return Data'!$B$7:$R$1700,10,0)</f>
        <v>17.3611</v>
      </c>
      <c r="G31" s="66">
        <f t="shared" si="1"/>
        <v>11</v>
      </c>
      <c r="H31" s="65">
        <f>VLOOKUP($A31,'Return Data'!$B$7:$R$1700,11,0)</f>
        <v>18.3643</v>
      </c>
      <c r="I31" s="66">
        <f t="shared" si="2"/>
        <v>14</v>
      </c>
      <c r="J31" s="65">
        <f>VLOOKUP($A31,'Return Data'!$B$7:$R$1700,12,0)</f>
        <v>13.9101</v>
      </c>
      <c r="K31" s="66">
        <f t="shared" si="3"/>
        <v>12</v>
      </c>
      <c r="L31" s="65">
        <f>VLOOKUP($A31,'Return Data'!$B$7:$R$1700,13,0)</f>
        <v>10.785500000000001</v>
      </c>
      <c r="M31" s="66">
        <f t="shared" si="4"/>
        <v>10</v>
      </c>
      <c r="N31" s="65">
        <f>VLOOKUP($A31,'Return Data'!$B$7:$R$1700,17,0)</f>
        <v>13.835800000000001</v>
      </c>
      <c r="O31" s="66">
        <f t="shared" si="5"/>
        <v>6</v>
      </c>
      <c r="P31" s="65">
        <f>VLOOKUP($A31,'Return Data'!$B$7:$R$1700,14,0)</f>
        <v>10.940099999999999</v>
      </c>
      <c r="Q31" s="66">
        <f t="shared" si="6"/>
        <v>2</v>
      </c>
      <c r="R31" s="65">
        <f>VLOOKUP($A31,'Return Data'!$B$7:$R$1700,16,0)</f>
        <v>8.4322999999999997</v>
      </c>
      <c r="S31" s="67">
        <f t="shared" si="7"/>
        <v>18</v>
      </c>
    </row>
    <row r="32" spans="1:19" x14ac:dyDescent="0.3">
      <c r="A32" s="82" t="s">
        <v>733</v>
      </c>
      <c r="B32" s="64">
        <f>VLOOKUP($A32,'Return Data'!$B$7:$R$1700,3,0)</f>
        <v>44032</v>
      </c>
      <c r="C32" s="65">
        <f>VLOOKUP($A32,'Return Data'!$B$7:$R$1700,4,0)</f>
        <v>21.670400000000001</v>
      </c>
      <c r="D32" s="65">
        <f>VLOOKUP($A32,'Return Data'!$B$7:$R$1700,9,0)</f>
        <v>14.5097</v>
      </c>
      <c r="E32" s="66">
        <f t="shared" si="0"/>
        <v>16</v>
      </c>
      <c r="F32" s="65">
        <f>VLOOKUP($A32,'Return Data'!$B$7:$R$1700,10,0)</f>
        <v>16.286799999999999</v>
      </c>
      <c r="G32" s="66">
        <f t="shared" si="1"/>
        <v>15</v>
      </c>
      <c r="H32" s="65">
        <f>VLOOKUP($A32,'Return Data'!$B$7:$R$1700,11,0)</f>
        <v>17.934100000000001</v>
      </c>
      <c r="I32" s="66">
        <f t="shared" si="2"/>
        <v>16</v>
      </c>
      <c r="J32" s="65">
        <f>VLOOKUP($A32,'Return Data'!$B$7:$R$1700,12,0)</f>
        <v>13.1366</v>
      </c>
      <c r="K32" s="66">
        <f t="shared" si="3"/>
        <v>17</v>
      </c>
      <c r="L32" s="65">
        <f>VLOOKUP($A32,'Return Data'!$B$7:$R$1700,13,0)</f>
        <v>9.1553000000000004</v>
      </c>
      <c r="M32" s="66">
        <f t="shared" si="4"/>
        <v>19</v>
      </c>
      <c r="N32" s="65">
        <f>VLOOKUP($A32,'Return Data'!$B$7:$R$1700,17,0)</f>
        <v>13.162699999999999</v>
      </c>
      <c r="O32" s="66">
        <f t="shared" si="5"/>
        <v>12</v>
      </c>
      <c r="P32" s="65">
        <f>VLOOKUP($A32,'Return Data'!$B$7:$R$1700,14,0)</f>
        <v>8.0241000000000007</v>
      </c>
      <c r="Q32" s="66">
        <f t="shared" si="6"/>
        <v>17</v>
      </c>
      <c r="R32" s="65">
        <f>VLOOKUP($A32,'Return Data'!$B$7:$R$1700,16,0)</f>
        <v>8.9901999999999997</v>
      </c>
      <c r="S32" s="67">
        <f t="shared" si="7"/>
        <v>13</v>
      </c>
    </row>
    <row r="33" spans="1:19" x14ac:dyDescent="0.3">
      <c r="A33" s="82" t="s">
        <v>734</v>
      </c>
      <c r="B33" s="64">
        <f>VLOOKUP($A33,'Return Data'!$B$7:$R$1700,3,0)</f>
        <v>44032</v>
      </c>
      <c r="C33" s="65">
        <f>VLOOKUP($A33,'Return Data'!$B$7:$R$1700,4,0)</f>
        <v>21.998200000000001</v>
      </c>
      <c r="D33" s="65">
        <f>VLOOKUP($A33,'Return Data'!$B$7:$R$1700,9,0)</f>
        <v>14.619899999999999</v>
      </c>
      <c r="E33" s="66">
        <f t="shared" si="0"/>
        <v>14</v>
      </c>
      <c r="F33" s="65">
        <f>VLOOKUP($A33,'Return Data'!$B$7:$R$1700,10,0)</f>
        <v>16.285</v>
      </c>
      <c r="G33" s="66">
        <f t="shared" si="1"/>
        <v>16</v>
      </c>
      <c r="H33" s="65">
        <f>VLOOKUP($A33,'Return Data'!$B$7:$R$1700,11,0)</f>
        <v>17.997800000000002</v>
      </c>
      <c r="I33" s="66">
        <f t="shared" si="2"/>
        <v>15</v>
      </c>
      <c r="J33" s="65">
        <f>VLOOKUP($A33,'Return Data'!$B$7:$R$1700,12,0)</f>
        <v>13.2149</v>
      </c>
      <c r="K33" s="66">
        <f t="shared" si="3"/>
        <v>14</v>
      </c>
      <c r="L33" s="65">
        <f>VLOOKUP($A33,'Return Data'!$B$7:$R$1700,13,0)</f>
        <v>9.6800999999999995</v>
      </c>
      <c r="M33" s="66">
        <f t="shared" si="4"/>
        <v>16</v>
      </c>
      <c r="N33" s="65">
        <f>VLOOKUP($A33,'Return Data'!$B$7:$R$1700,17,0)</f>
        <v>13.573600000000001</v>
      </c>
      <c r="O33" s="66">
        <f t="shared" si="5"/>
        <v>9</v>
      </c>
      <c r="P33" s="65">
        <f>VLOOKUP($A33,'Return Data'!$B$7:$R$1700,14,0)</f>
        <v>8.3427000000000007</v>
      </c>
      <c r="Q33" s="66">
        <f t="shared" si="6"/>
        <v>13</v>
      </c>
      <c r="R33" s="65">
        <f>VLOOKUP($A33,'Return Data'!$B$7:$R$1700,16,0)</f>
        <v>9.2051999999999996</v>
      </c>
      <c r="S33" s="67">
        <f t="shared" si="7"/>
        <v>9</v>
      </c>
    </row>
    <row r="34" spans="1:19" x14ac:dyDescent="0.3">
      <c r="A34" s="82" t="s">
        <v>735</v>
      </c>
      <c r="B34" s="64">
        <f>VLOOKUP($A34,'Return Data'!$B$7:$R$1700,3,0)</f>
        <v>44032</v>
      </c>
      <c r="C34" s="65">
        <f>VLOOKUP($A34,'Return Data'!$B$7:$R$1700,4,0)</f>
        <v>200.34700000000001</v>
      </c>
      <c r="D34" s="65">
        <f>VLOOKUP($A34,'Return Data'!$B$7:$R$1700,9,0)</f>
        <v>10.1097</v>
      </c>
      <c r="E34" s="66">
        <f t="shared" si="0"/>
        <v>25</v>
      </c>
      <c r="F34" s="65">
        <f>VLOOKUP($A34,'Return Data'!$B$7:$R$1700,10,0)</f>
        <v>10.761799999999999</v>
      </c>
      <c r="G34" s="66">
        <f t="shared" si="1"/>
        <v>27</v>
      </c>
      <c r="H34" s="65">
        <f>VLOOKUP($A34,'Return Data'!$B$7:$R$1700,11,0)</f>
        <v>15.030099999999999</v>
      </c>
      <c r="I34" s="66">
        <f t="shared" si="2"/>
        <v>24</v>
      </c>
      <c r="J34" s="65">
        <f>VLOOKUP($A34,'Return Data'!$B$7:$R$1700,12,0)</f>
        <v>10.757999999999999</v>
      </c>
      <c r="K34" s="66">
        <f t="shared" si="3"/>
        <v>26</v>
      </c>
      <c r="L34" s="65">
        <f>VLOOKUP($A34,'Return Data'!$B$7:$R$1700,13,0)</f>
        <v>7.7455999999999996</v>
      </c>
      <c r="M34" s="66">
        <f t="shared" si="4"/>
        <v>25</v>
      </c>
      <c r="N34" s="65">
        <f>VLOOKUP($A34,'Return Data'!$B$7:$R$1700,17,0)</f>
        <v>11.7493</v>
      </c>
      <c r="O34" s="66">
        <f t="shared" si="5"/>
        <v>19</v>
      </c>
      <c r="P34" s="65">
        <f>VLOOKUP($A34,'Return Data'!$B$7:$R$1700,14,0)</f>
        <v>6.5624000000000002</v>
      </c>
      <c r="Q34" s="66">
        <f t="shared" si="6"/>
        <v>25</v>
      </c>
      <c r="R34" s="65">
        <f>VLOOKUP($A34,'Return Data'!$B$7:$R$1700,16,0)</f>
        <v>8.0812000000000008</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14.417644444444443</v>
      </c>
      <c r="E36" s="88"/>
      <c r="F36" s="89">
        <f>AVERAGE(F8:F34)</f>
        <v>16.583029629629632</v>
      </c>
      <c r="G36" s="88"/>
      <c r="H36" s="89">
        <f>AVERAGE(H8:H34)</f>
        <v>18.102196296296295</v>
      </c>
      <c r="I36" s="88"/>
      <c r="J36" s="89">
        <f>AVERAGE(J8:J34)</f>
        <v>13.493503703703702</v>
      </c>
      <c r="K36" s="88"/>
      <c r="L36" s="89">
        <f>AVERAGE(L8:L34)</f>
        <v>10.102292592592596</v>
      </c>
      <c r="M36" s="88"/>
      <c r="N36" s="89">
        <f>AVERAGE(N8:N34)</f>
        <v>12.901607407407406</v>
      </c>
      <c r="O36" s="88"/>
      <c r="P36" s="89">
        <f>AVERAGE(P8:P34)</f>
        <v>8.2399296296296285</v>
      </c>
      <c r="Q36" s="88"/>
      <c r="R36" s="89">
        <f>AVERAGE(R8:R34)</f>
        <v>8.7185074074074045</v>
      </c>
      <c r="S36" s="90"/>
    </row>
    <row r="37" spans="1:19" x14ac:dyDescent="0.3">
      <c r="A37" s="87" t="s">
        <v>28</v>
      </c>
      <c r="B37" s="88"/>
      <c r="C37" s="88"/>
      <c r="D37" s="89">
        <f>MIN(D8:D34)</f>
        <v>7.9452999999999996</v>
      </c>
      <c r="E37" s="88"/>
      <c r="F37" s="89">
        <f>MIN(F8:F34)</f>
        <v>10.761799999999999</v>
      </c>
      <c r="G37" s="88"/>
      <c r="H37" s="89">
        <f>MIN(H8:H34)</f>
        <v>14.259</v>
      </c>
      <c r="I37" s="88"/>
      <c r="J37" s="89">
        <f>MIN(J8:J34)</f>
        <v>10.1996</v>
      </c>
      <c r="K37" s="88"/>
      <c r="L37" s="89">
        <f>MIN(L8:L34)</f>
        <v>7.1680000000000001</v>
      </c>
      <c r="M37" s="88"/>
      <c r="N37" s="89">
        <f>MIN(N8:N34)</f>
        <v>10.0505</v>
      </c>
      <c r="O37" s="88"/>
      <c r="P37" s="89">
        <f>MIN(P8:P34)</f>
        <v>5.3121999999999998</v>
      </c>
      <c r="Q37" s="88"/>
      <c r="R37" s="89">
        <f>MIN(R8:R34)</f>
        <v>6.7134999999999998</v>
      </c>
      <c r="S37" s="90"/>
    </row>
    <row r="38" spans="1:19" ht="15" thickBot="1" x14ac:dyDescent="0.35">
      <c r="A38" s="91" t="s">
        <v>29</v>
      </c>
      <c r="B38" s="92"/>
      <c r="C38" s="92"/>
      <c r="D38" s="93">
        <f>MAX(D8:D34)</f>
        <v>19.5548</v>
      </c>
      <c r="E38" s="92"/>
      <c r="F38" s="93">
        <f>MAX(F8:F34)</f>
        <v>21.7666</v>
      </c>
      <c r="G38" s="92"/>
      <c r="H38" s="93">
        <f>MAX(H8:H34)</f>
        <v>22.764099999999999</v>
      </c>
      <c r="I38" s="92"/>
      <c r="J38" s="93">
        <f>MAX(J8:J34)</f>
        <v>17.0182</v>
      </c>
      <c r="K38" s="92"/>
      <c r="L38" s="93">
        <f>MAX(L8:L34)</f>
        <v>13.5168</v>
      </c>
      <c r="M38" s="92"/>
      <c r="N38" s="93">
        <f>MAX(N8:N34)</f>
        <v>17.050599999999999</v>
      </c>
      <c r="O38" s="92"/>
      <c r="P38" s="93">
        <f>MAX(P8:P34)</f>
        <v>12.693899999999999</v>
      </c>
      <c r="Q38" s="92"/>
      <c r="R38" s="93">
        <f>MAX(R8:R34)</f>
        <v>11.220700000000001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44032</v>
      </c>
      <c r="C8" s="65">
        <f>VLOOKUP($A8,'Return Data'!$B$7:$R$1700,4,0)</f>
        <v>281.62880000000001</v>
      </c>
      <c r="D8" s="65">
        <f>VLOOKUP($A8,'Return Data'!$B$7:$R$1700,9,0)</f>
        <v>23.293399999999998</v>
      </c>
      <c r="E8" s="66">
        <f>RANK(D8,D$8:D$26,0)</f>
        <v>4</v>
      </c>
      <c r="F8" s="65">
        <f>VLOOKUP($A8,'Return Data'!$B$7:$R$1700,10,0)</f>
        <v>20.473700000000001</v>
      </c>
      <c r="G8" s="66">
        <f>RANK(F8,F$8:F$26,0)</f>
        <v>4</v>
      </c>
      <c r="H8" s="65">
        <f>VLOOKUP($A8,'Return Data'!$B$7:$R$1700,11,0)</f>
        <v>15.3804</v>
      </c>
      <c r="I8" s="66">
        <f>RANK(H8,H$8:H$26,0)</f>
        <v>5</v>
      </c>
      <c r="J8" s="65">
        <f>VLOOKUP($A8,'Return Data'!$B$7:$R$1700,12,0)</f>
        <v>12.982100000000001</v>
      </c>
      <c r="K8" s="66">
        <f>RANK(J8,J$8:J$26,0)</f>
        <v>6</v>
      </c>
      <c r="L8" s="65">
        <f>VLOOKUP($A8,'Return Data'!$B$7:$R$1700,13,0)</f>
        <v>11.632999999999999</v>
      </c>
      <c r="M8" s="66">
        <f>RANK(L8,L$8:L$26,0)</f>
        <v>11</v>
      </c>
      <c r="N8" s="65">
        <f>VLOOKUP($A8,'Return Data'!$B$7:$R$1700,17,0)</f>
        <v>11.335800000000001</v>
      </c>
      <c r="O8" s="66">
        <f>RANK(N8,N$8:N$26,0)</f>
        <v>7</v>
      </c>
      <c r="P8" s="65">
        <f>VLOOKUP($A8,'Return Data'!$B$7:$R$1700,14,0)</f>
        <v>9.0762</v>
      </c>
      <c r="Q8" s="66">
        <f>RANK(P8,P$8:P$26,0)</f>
        <v>10</v>
      </c>
      <c r="R8" s="65">
        <f>VLOOKUP($A8,'Return Data'!$B$7:$R$1700,16,0)</f>
        <v>9.9613999999999994</v>
      </c>
      <c r="S8" s="67">
        <f>RANK(R8,R$8:R$26,0)</f>
        <v>2</v>
      </c>
    </row>
    <row r="9" spans="1:19" x14ac:dyDescent="0.3">
      <c r="A9" s="82" t="s">
        <v>578</v>
      </c>
      <c r="B9" s="64">
        <f>VLOOKUP($A9,'Return Data'!$B$7:$R$1700,3,0)</f>
        <v>44032</v>
      </c>
      <c r="C9" s="65">
        <f>VLOOKUP($A9,'Return Data'!$B$7:$R$1700,4,0)</f>
        <v>2035.2736</v>
      </c>
      <c r="D9" s="65">
        <f>VLOOKUP($A9,'Return Data'!$B$7:$R$1700,9,0)</f>
        <v>15.628399999999999</v>
      </c>
      <c r="E9" s="66">
        <f t="shared" ref="E9:E26" si="0">RANK(D9,D$8:D$26,0)</f>
        <v>17</v>
      </c>
      <c r="F9" s="65">
        <f>VLOOKUP($A9,'Return Data'!$B$7:$R$1700,10,0)</f>
        <v>17.564</v>
      </c>
      <c r="G9" s="66">
        <f t="shared" ref="G9:G26" si="1">RANK(F9,F$8:F$26,0)</f>
        <v>14</v>
      </c>
      <c r="H9" s="65">
        <f>VLOOKUP($A9,'Return Data'!$B$7:$R$1700,11,0)</f>
        <v>13.3226</v>
      </c>
      <c r="I9" s="66">
        <f t="shared" ref="I9:I26" si="2">RANK(H9,H$8:H$26,0)</f>
        <v>13</v>
      </c>
      <c r="J9" s="65">
        <f>VLOOKUP($A9,'Return Data'!$B$7:$R$1700,12,0)</f>
        <v>11.621700000000001</v>
      </c>
      <c r="K9" s="66">
        <f t="shared" ref="K9:K26" si="3">RANK(J9,J$8:J$26,0)</f>
        <v>14</v>
      </c>
      <c r="L9" s="65">
        <f>VLOOKUP($A9,'Return Data'!$B$7:$R$1700,13,0)</f>
        <v>11.5572</v>
      </c>
      <c r="M9" s="66">
        <f t="shared" ref="M9:M26" si="4">RANK(L9,L$8:L$26,0)</f>
        <v>12</v>
      </c>
      <c r="N9" s="65">
        <f>VLOOKUP($A9,'Return Data'!$B$7:$R$1700,17,0)</f>
        <v>11.2614</v>
      </c>
      <c r="O9" s="66">
        <f t="shared" ref="O9:O26" si="5">RANK(N9,N$8:N$26,0)</f>
        <v>8</v>
      </c>
      <c r="P9" s="65">
        <f>VLOOKUP($A9,'Return Data'!$B$7:$R$1700,14,0)</f>
        <v>9.5907999999999998</v>
      </c>
      <c r="Q9" s="66">
        <f t="shared" ref="Q9:Q26" si="6">RANK(P9,P$8:P$26,0)</f>
        <v>4</v>
      </c>
      <c r="R9" s="65">
        <f>VLOOKUP($A9,'Return Data'!$B$7:$R$1700,16,0)</f>
        <v>9.1187000000000005</v>
      </c>
      <c r="S9" s="67">
        <f t="shared" ref="S9:S26" si="7">RANK(R9,R$8:R$26,0)</f>
        <v>12</v>
      </c>
    </row>
    <row r="10" spans="1:19" x14ac:dyDescent="0.3">
      <c r="A10" s="82" t="s">
        <v>580</v>
      </c>
      <c r="B10" s="64">
        <f>VLOOKUP($A10,'Return Data'!$B$7:$R$1700,3,0)</f>
        <v>44032</v>
      </c>
      <c r="C10" s="65">
        <f>VLOOKUP($A10,'Return Data'!$B$7:$R$1700,4,0)</f>
        <v>18.6538</v>
      </c>
      <c r="D10" s="65">
        <f>VLOOKUP($A10,'Return Data'!$B$7:$R$1700,9,0)</f>
        <v>16.188800000000001</v>
      </c>
      <c r="E10" s="66">
        <f t="shared" si="0"/>
        <v>15</v>
      </c>
      <c r="F10" s="65">
        <f>VLOOKUP($A10,'Return Data'!$B$7:$R$1700,10,0)</f>
        <v>18.600200000000001</v>
      </c>
      <c r="G10" s="66">
        <f t="shared" si="1"/>
        <v>12</v>
      </c>
      <c r="H10" s="65">
        <f>VLOOKUP($A10,'Return Data'!$B$7:$R$1700,11,0)</f>
        <v>15.5702</v>
      </c>
      <c r="I10" s="66">
        <f t="shared" si="2"/>
        <v>3</v>
      </c>
      <c r="J10" s="65">
        <f>VLOOKUP($A10,'Return Data'!$B$7:$R$1700,12,0)</f>
        <v>13.0961</v>
      </c>
      <c r="K10" s="66">
        <f t="shared" si="3"/>
        <v>5</v>
      </c>
      <c r="L10" s="65">
        <f>VLOOKUP($A10,'Return Data'!$B$7:$R$1700,13,0)</f>
        <v>12.488300000000001</v>
      </c>
      <c r="M10" s="66">
        <f t="shared" si="4"/>
        <v>4</v>
      </c>
      <c r="N10" s="65">
        <f>VLOOKUP($A10,'Return Data'!$B$7:$R$1700,17,0)</f>
        <v>11.389900000000001</v>
      </c>
      <c r="O10" s="66">
        <f t="shared" si="5"/>
        <v>6</v>
      </c>
      <c r="P10" s="65">
        <f>VLOOKUP($A10,'Return Data'!$B$7:$R$1700,14,0)</f>
        <v>8.9581</v>
      </c>
      <c r="Q10" s="66">
        <f t="shared" si="6"/>
        <v>12</v>
      </c>
      <c r="R10" s="65">
        <f>VLOOKUP($A10,'Return Data'!$B$7:$R$1700,16,0)</f>
        <v>9.5257000000000005</v>
      </c>
      <c r="S10" s="67">
        <f t="shared" si="7"/>
        <v>4</v>
      </c>
    </row>
    <row r="11" spans="1:19" x14ac:dyDescent="0.3">
      <c r="A11" s="82" t="s">
        <v>582</v>
      </c>
      <c r="B11" s="64">
        <f>VLOOKUP($A11,'Return Data'!$B$7:$R$1700,3,0)</f>
        <v>44032</v>
      </c>
      <c r="C11" s="65">
        <f>VLOOKUP($A11,'Return Data'!$B$7:$R$1700,4,0)</f>
        <v>19.03</v>
      </c>
      <c r="D11" s="65">
        <f>VLOOKUP($A11,'Return Data'!$B$7:$R$1700,9,0)</f>
        <v>30.011299999999999</v>
      </c>
      <c r="E11" s="66">
        <f t="shared" si="0"/>
        <v>1</v>
      </c>
      <c r="F11" s="65">
        <f>VLOOKUP($A11,'Return Data'!$B$7:$R$1700,10,0)</f>
        <v>24.725999999999999</v>
      </c>
      <c r="G11" s="66">
        <f t="shared" si="1"/>
        <v>1</v>
      </c>
      <c r="H11" s="65">
        <f>VLOOKUP($A11,'Return Data'!$B$7:$R$1700,11,0)</f>
        <v>20.613600000000002</v>
      </c>
      <c r="I11" s="66">
        <f t="shared" si="2"/>
        <v>1</v>
      </c>
      <c r="J11" s="65">
        <f>VLOOKUP($A11,'Return Data'!$B$7:$R$1700,12,0)</f>
        <v>17.683499999999999</v>
      </c>
      <c r="K11" s="66">
        <f t="shared" si="3"/>
        <v>1</v>
      </c>
      <c r="L11" s="65">
        <f>VLOOKUP($A11,'Return Data'!$B$7:$R$1700,13,0)</f>
        <v>14.115399999999999</v>
      </c>
      <c r="M11" s="66">
        <f t="shared" si="4"/>
        <v>1</v>
      </c>
      <c r="N11" s="65">
        <f>VLOOKUP($A11,'Return Data'!$B$7:$R$1700,17,0)</f>
        <v>13.769399999999999</v>
      </c>
      <c r="O11" s="66">
        <f t="shared" si="5"/>
        <v>1</v>
      </c>
      <c r="P11" s="65">
        <f>VLOOKUP($A11,'Return Data'!$B$7:$R$1700,14,0)</f>
        <v>10.5875</v>
      </c>
      <c r="Q11" s="66">
        <f t="shared" si="6"/>
        <v>1</v>
      </c>
      <c r="R11" s="65">
        <f>VLOOKUP($A11,'Return Data'!$B$7:$R$1700,16,0)</f>
        <v>9.8412000000000006</v>
      </c>
      <c r="S11" s="67">
        <f t="shared" si="7"/>
        <v>3</v>
      </c>
    </row>
    <row r="12" spans="1:19" x14ac:dyDescent="0.3">
      <c r="A12" s="82" t="s">
        <v>585</v>
      </c>
      <c r="B12" s="64">
        <f>VLOOKUP($A12,'Return Data'!$B$7:$R$1700,3,0)</f>
        <v>44032</v>
      </c>
      <c r="C12" s="65">
        <f>VLOOKUP($A12,'Return Data'!$B$7:$R$1700,4,0)</f>
        <v>17.5501</v>
      </c>
      <c r="D12" s="65">
        <f>VLOOKUP($A12,'Return Data'!$B$7:$R$1700,9,0)</f>
        <v>18.279399999999999</v>
      </c>
      <c r="E12" s="66">
        <f t="shared" si="0"/>
        <v>11</v>
      </c>
      <c r="F12" s="65">
        <f>VLOOKUP($A12,'Return Data'!$B$7:$R$1700,10,0)</f>
        <v>14.068300000000001</v>
      </c>
      <c r="G12" s="66">
        <f t="shared" si="1"/>
        <v>17</v>
      </c>
      <c r="H12" s="65">
        <f>VLOOKUP($A12,'Return Data'!$B$7:$R$1700,11,0)</f>
        <v>12.9278</v>
      </c>
      <c r="I12" s="66">
        <f t="shared" si="2"/>
        <v>14</v>
      </c>
      <c r="J12" s="65">
        <f>VLOOKUP($A12,'Return Data'!$B$7:$R$1700,12,0)</f>
        <v>11.972099999999999</v>
      </c>
      <c r="K12" s="66">
        <f t="shared" si="3"/>
        <v>12</v>
      </c>
      <c r="L12" s="65">
        <f>VLOOKUP($A12,'Return Data'!$B$7:$R$1700,13,0)</f>
        <v>11.5106</v>
      </c>
      <c r="M12" s="66">
        <f t="shared" si="4"/>
        <v>13</v>
      </c>
      <c r="N12" s="65">
        <f>VLOOKUP($A12,'Return Data'!$B$7:$R$1700,17,0)</f>
        <v>11.729799999999999</v>
      </c>
      <c r="O12" s="66">
        <f t="shared" si="5"/>
        <v>4</v>
      </c>
      <c r="P12" s="65">
        <f>VLOOKUP($A12,'Return Data'!$B$7:$R$1700,14,0)</f>
        <v>9.4013000000000009</v>
      </c>
      <c r="Q12" s="66">
        <f t="shared" si="6"/>
        <v>5</v>
      </c>
      <c r="R12" s="65">
        <f>VLOOKUP($A12,'Return Data'!$B$7:$R$1700,16,0)</f>
        <v>9.4309999999999992</v>
      </c>
      <c r="S12" s="67">
        <f t="shared" si="7"/>
        <v>6</v>
      </c>
    </row>
    <row r="13" spans="1:19" x14ac:dyDescent="0.3">
      <c r="A13" s="82" t="s">
        <v>586</v>
      </c>
      <c r="B13" s="64">
        <f>VLOOKUP($A13,'Return Data'!$B$7:$R$1700,3,0)</f>
        <v>44032</v>
      </c>
      <c r="C13" s="65">
        <f>VLOOKUP($A13,'Return Data'!$B$7:$R$1700,4,0)</f>
        <v>17.623200000000001</v>
      </c>
      <c r="D13" s="65">
        <f>VLOOKUP($A13,'Return Data'!$B$7:$R$1700,9,0)</f>
        <v>21.677800000000001</v>
      </c>
      <c r="E13" s="66">
        <f t="shared" si="0"/>
        <v>7</v>
      </c>
      <c r="F13" s="65">
        <f>VLOOKUP($A13,'Return Data'!$B$7:$R$1700,10,0)</f>
        <v>18.360499999999998</v>
      </c>
      <c r="G13" s="66">
        <f t="shared" si="1"/>
        <v>13</v>
      </c>
      <c r="H13" s="65">
        <f>VLOOKUP($A13,'Return Data'!$B$7:$R$1700,11,0)</f>
        <v>13.792199999999999</v>
      </c>
      <c r="I13" s="66">
        <f t="shared" si="2"/>
        <v>12</v>
      </c>
      <c r="J13" s="65">
        <f>VLOOKUP($A13,'Return Data'!$B$7:$R$1700,12,0)</f>
        <v>12.3339</v>
      </c>
      <c r="K13" s="66">
        <f t="shared" si="3"/>
        <v>11</v>
      </c>
      <c r="L13" s="65">
        <f>VLOOKUP($A13,'Return Data'!$B$7:$R$1700,13,0)</f>
        <v>11.837</v>
      </c>
      <c r="M13" s="66">
        <f t="shared" si="4"/>
        <v>8</v>
      </c>
      <c r="N13" s="65">
        <f>VLOOKUP($A13,'Return Data'!$B$7:$R$1700,17,0)</f>
        <v>11.0962</v>
      </c>
      <c r="O13" s="66">
        <f t="shared" si="5"/>
        <v>11</v>
      </c>
      <c r="P13" s="65">
        <f>VLOOKUP($A13,'Return Data'!$B$7:$R$1700,14,0)</f>
        <v>8.8919999999999995</v>
      </c>
      <c r="Q13" s="66">
        <f t="shared" si="6"/>
        <v>13</v>
      </c>
      <c r="R13" s="65">
        <f>VLOOKUP($A13,'Return Data'!$B$7:$R$1700,16,0)</f>
        <v>9.3748000000000005</v>
      </c>
      <c r="S13" s="67">
        <f t="shared" si="7"/>
        <v>8</v>
      </c>
    </row>
    <row r="14" spans="1:19" x14ac:dyDescent="0.3">
      <c r="A14" s="82" t="s">
        <v>589</v>
      </c>
      <c r="B14" s="64">
        <f>VLOOKUP($A14,'Return Data'!$B$7:$R$1700,3,0)</f>
        <v>44032</v>
      </c>
      <c r="C14" s="65">
        <f>VLOOKUP($A14,'Return Data'!$B$7:$R$1700,4,0)</f>
        <v>24.7958</v>
      </c>
      <c r="D14" s="65">
        <f>VLOOKUP($A14,'Return Data'!$B$7:$R$1700,9,0)</f>
        <v>20.513200000000001</v>
      </c>
      <c r="E14" s="66">
        <f t="shared" si="0"/>
        <v>8</v>
      </c>
      <c r="F14" s="65">
        <f>VLOOKUP($A14,'Return Data'!$B$7:$R$1700,10,0)</f>
        <v>19.5517</v>
      </c>
      <c r="G14" s="66">
        <f t="shared" si="1"/>
        <v>8</v>
      </c>
      <c r="H14" s="65">
        <f>VLOOKUP($A14,'Return Data'!$B$7:$R$1700,11,0)</f>
        <v>12.4643</v>
      </c>
      <c r="I14" s="66">
        <f t="shared" si="2"/>
        <v>17</v>
      </c>
      <c r="J14" s="65">
        <f>VLOOKUP($A14,'Return Data'!$B$7:$R$1700,12,0)</f>
        <v>11.825799999999999</v>
      </c>
      <c r="K14" s="66">
        <f t="shared" si="3"/>
        <v>13</v>
      </c>
      <c r="L14" s="65">
        <f>VLOOKUP($A14,'Return Data'!$B$7:$R$1700,13,0)</f>
        <v>10.398899999999999</v>
      </c>
      <c r="M14" s="66">
        <f t="shared" si="4"/>
        <v>14</v>
      </c>
      <c r="N14" s="65">
        <f>VLOOKUP($A14,'Return Data'!$B$7:$R$1700,17,0)</f>
        <v>10.264099999999999</v>
      </c>
      <c r="O14" s="66">
        <f t="shared" si="5"/>
        <v>15</v>
      </c>
      <c r="P14" s="65">
        <f>VLOOKUP($A14,'Return Data'!$B$7:$R$1700,14,0)</f>
        <v>8.1562999999999999</v>
      </c>
      <c r="Q14" s="66">
        <f t="shared" si="6"/>
        <v>15</v>
      </c>
      <c r="R14" s="65">
        <f>VLOOKUP($A14,'Return Data'!$B$7:$R$1700,16,0)</f>
        <v>9.3119999999999994</v>
      </c>
      <c r="S14" s="67">
        <f t="shared" si="7"/>
        <v>10</v>
      </c>
    </row>
    <row r="15" spans="1:19" x14ac:dyDescent="0.3">
      <c r="A15" s="82" t="s">
        <v>590</v>
      </c>
      <c r="B15" s="64">
        <f>VLOOKUP($A15,'Return Data'!$B$7:$R$1700,3,0)</f>
        <v>44032</v>
      </c>
      <c r="C15" s="65">
        <f>VLOOKUP($A15,'Return Data'!$B$7:$R$1700,4,0)</f>
        <v>18.942900000000002</v>
      </c>
      <c r="D15" s="65">
        <f>VLOOKUP($A15,'Return Data'!$B$7:$R$1700,9,0)</f>
        <v>17.8826</v>
      </c>
      <c r="E15" s="66">
        <f t="shared" si="0"/>
        <v>12</v>
      </c>
      <c r="F15" s="65">
        <f>VLOOKUP($A15,'Return Data'!$B$7:$R$1700,10,0)</f>
        <v>19.571300000000001</v>
      </c>
      <c r="G15" s="66">
        <f t="shared" si="1"/>
        <v>7</v>
      </c>
      <c r="H15" s="65">
        <f>VLOOKUP($A15,'Return Data'!$B$7:$R$1700,11,0)</f>
        <v>15.5489</v>
      </c>
      <c r="I15" s="66">
        <f t="shared" si="2"/>
        <v>4</v>
      </c>
      <c r="J15" s="65">
        <f>VLOOKUP($A15,'Return Data'!$B$7:$R$1700,12,0)</f>
        <v>13.222300000000001</v>
      </c>
      <c r="K15" s="66">
        <f t="shared" si="3"/>
        <v>2</v>
      </c>
      <c r="L15" s="65">
        <f>VLOOKUP($A15,'Return Data'!$B$7:$R$1700,13,0)</f>
        <v>12.869</v>
      </c>
      <c r="M15" s="66">
        <f t="shared" si="4"/>
        <v>2</v>
      </c>
      <c r="N15" s="65">
        <f>VLOOKUP($A15,'Return Data'!$B$7:$R$1700,17,0)</f>
        <v>12.3109</v>
      </c>
      <c r="O15" s="66">
        <f t="shared" si="5"/>
        <v>2</v>
      </c>
      <c r="P15" s="65">
        <f>VLOOKUP($A15,'Return Data'!$B$7:$R$1700,14,0)</f>
        <v>9.7993000000000006</v>
      </c>
      <c r="Q15" s="66">
        <f t="shared" si="6"/>
        <v>2</v>
      </c>
      <c r="R15" s="65">
        <f>VLOOKUP($A15,'Return Data'!$B$7:$R$1700,16,0)</f>
        <v>9.0480999999999998</v>
      </c>
      <c r="S15" s="67">
        <f t="shared" si="7"/>
        <v>13</v>
      </c>
    </row>
    <row r="16" spans="1:19" x14ac:dyDescent="0.3">
      <c r="A16" s="82" t="s">
        <v>592</v>
      </c>
      <c r="B16" s="64">
        <f>VLOOKUP($A16,'Return Data'!$B$7:$R$1700,3,0)</f>
        <v>44032</v>
      </c>
      <c r="C16" s="65">
        <f>VLOOKUP($A16,'Return Data'!$B$7:$R$1700,4,0)</f>
        <v>1101.0498</v>
      </c>
      <c r="D16" s="65">
        <f>VLOOKUP($A16,'Return Data'!$B$7:$R$1700,9,0)</f>
        <v>10.6614</v>
      </c>
      <c r="E16" s="66">
        <f t="shared" si="0"/>
        <v>18</v>
      </c>
      <c r="F16" s="65">
        <f>VLOOKUP($A16,'Return Data'!$B$7:$R$1700,10,0)</f>
        <v>6.8933999999999997</v>
      </c>
      <c r="G16" s="66">
        <f t="shared" si="1"/>
        <v>19</v>
      </c>
      <c r="H16" s="65">
        <f>VLOOKUP($A16,'Return Data'!$B$7:$R$1700,11,0)</f>
        <v>6.3268000000000004</v>
      </c>
      <c r="I16" s="66">
        <f t="shared" si="2"/>
        <v>19</v>
      </c>
      <c r="J16" s="65">
        <f>VLOOKUP($A16,'Return Data'!$B$7:$R$1700,12,0)</f>
        <v>6.3917999999999999</v>
      </c>
      <c r="K16" s="66">
        <f t="shared" si="3"/>
        <v>18</v>
      </c>
      <c r="L16" s="65">
        <f>VLOOKUP($A16,'Return Data'!$B$7:$R$1700,13,0)</f>
        <v>6.9983000000000004</v>
      </c>
      <c r="M16" s="66">
        <f t="shared" si="4"/>
        <v>18</v>
      </c>
      <c r="N16" s="65"/>
      <c r="O16" s="66"/>
      <c r="P16" s="65"/>
      <c r="Q16" s="66"/>
      <c r="R16" s="65">
        <f>VLOOKUP($A16,'Return Data'!$B$7:$R$1700,16,0)</f>
        <v>8.4327000000000005</v>
      </c>
      <c r="S16" s="67">
        <f t="shared" si="7"/>
        <v>17</v>
      </c>
    </row>
    <row r="17" spans="1:19" x14ac:dyDescent="0.3">
      <c r="A17" s="82" t="s">
        <v>595</v>
      </c>
      <c r="B17" s="64">
        <f>VLOOKUP($A17,'Return Data'!$B$7:$R$1700,3,0)</f>
        <v>44032</v>
      </c>
      <c r="C17" s="65">
        <f>VLOOKUP($A17,'Return Data'!$B$7:$R$1700,4,0)</f>
        <v>1866.3269</v>
      </c>
      <c r="D17" s="65">
        <f>VLOOKUP($A17,'Return Data'!$B$7:$R$1700,9,0)</f>
        <v>25.577999999999999</v>
      </c>
      <c r="E17" s="66">
        <f t="shared" si="0"/>
        <v>2</v>
      </c>
      <c r="F17" s="65">
        <f>VLOOKUP($A17,'Return Data'!$B$7:$R$1700,10,0)</f>
        <v>23.246099999999998</v>
      </c>
      <c r="G17" s="66">
        <f t="shared" si="1"/>
        <v>2</v>
      </c>
      <c r="H17" s="65">
        <f>VLOOKUP($A17,'Return Data'!$B$7:$R$1700,11,0)</f>
        <v>14.95</v>
      </c>
      <c r="I17" s="66">
        <f t="shared" si="2"/>
        <v>6</v>
      </c>
      <c r="J17" s="65">
        <f>VLOOKUP($A17,'Return Data'!$B$7:$R$1700,12,0)</f>
        <v>12.5983</v>
      </c>
      <c r="K17" s="66">
        <f t="shared" si="3"/>
        <v>9</v>
      </c>
      <c r="L17" s="65">
        <f>VLOOKUP($A17,'Return Data'!$B$7:$R$1700,13,0)</f>
        <v>11.9636</v>
      </c>
      <c r="M17" s="66">
        <f t="shared" si="4"/>
        <v>6</v>
      </c>
      <c r="N17" s="65">
        <f>VLOOKUP($A17,'Return Data'!$B$7:$R$1700,17,0)</f>
        <v>10.846299999999999</v>
      </c>
      <c r="O17" s="66">
        <f t="shared" si="5"/>
        <v>12</v>
      </c>
      <c r="P17" s="65">
        <f>VLOOKUP($A17,'Return Data'!$B$7:$R$1700,14,0)</f>
        <v>9.1414000000000009</v>
      </c>
      <c r="Q17" s="66">
        <f t="shared" si="6"/>
        <v>9</v>
      </c>
      <c r="R17" s="65">
        <f>VLOOKUP($A17,'Return Data'!$B$7:$R$1700,16,0)</f>
        <v>8.5582999999999991</v>
      </c>
      <c r="S17" s="67">
        <f t="shared" si="7"/>
        <v>16</v>
      </c>
    </row>
    <row r="18" spans="1:19" x14ac:dyDescent="0.3">
      <c r="A18" s="82" t="s">
        <v>597</v>
      </c>
      <c r="B18" s="64">
        <f>VLOOKUP($A18,'Return Data'!$B$7:$R$1700,3,0)</f>
        <v>44032</v>
      </c>
      <c r="C18" s="65">
        <f>VLOOKUP($A18,'Return Data'!$B$7:$R$1700,4,0)</f>
        <v>50.069200000000002</v>
      </c>
      <c r="D18" s="65">
        <f>VLOOKUP($A18,'Return Data'!$B$7:$R$1700,9,0)</f>
        <v>23.3124</v>
      </c>
      <c r="E18" s="66">
        <f t="shared" si="0"/>
        <v>3</v>
      </c>
      <c r="F18" s="65">
        <f>VLOOKUP($A18,'Return Data'!$B$7:$R$1700,10,0)</f>
        <v>19.929099999999998</v>
      </c>
      <c r="G18" s="66">
        <f t="shared" si="1"/>
        <v>5</v>
      </c>
      <c r="H18" s="65">
        <f>VLOOKUP($A18,'Return Data'!$B$7:$R$1700,11,0)</f>
        <v>14.4016</v>
      </c>
      <c r="I18" s="66">
        <f t="shared" si="2"/>
        <v>10</v>
      </c>
      <c r="J18" s="65">
        <f>VLOOKUP($A18,'Return Data'!$B$7:$R$1700,12,0)</f>
        <v>12.7934</v>
      </c>
      <c r="K18" s="66">
        <f t="shared" si="3"/>
        <v>7</v>
      </c>
      <c r="L18" s="65">
        <f>VLOOKUP($A18,'Return Data'!$B$7:$R$1700,13,0)</f>
        <v>11.7499</v>
      </c>
      <c r="M18" s="66">
        <f t="shared" si="4"/>
        <v>9</v>
      </c>
      <c r="N18" s="65">
        <f>VLOOKUP($A18,'Return Data'!$B$7:$R$1700,17,0)</f>
        <v>11.613899999999999</v>
      </c>
      <c r="O18" s="66">
        <f t="shared" si="5"/>
        <v>5</v>
      </c>
      <c r="P18" s="65">
        <f>VLOOKUP($A18,'Return Data'!$B$7:$R$1700,14,0)</f>
        <v>9.2815999999999992</v>
      </c>
      <c r="Q18" s="66">
        <f t="shared" si="6"/>
        <v>7</v>
      </c>
      <c r="R18" s="65">
        <f>VLOOKUP($A18,'Return Data'!$B$7:$R$1700,16,0)</f>
        <v>9.4407999999999994</v>
      </c>
      <c r="S18" s="67">
        <f t="shared" si="7"/>
        <v>5</v>
      </c>
    </row>
    <row r="19" spans="1:19" x14ac:dyDescent="0.3">
      <c r="A19" s="82" t="s">
        <v>598</v>
      </c>
      <c r="B19" s="64">
        <f>VLOOKUP($A19,'Return Data'!$B$7:$R$1700,3,0)</f>
        <v>44032</v>
      </c>
      <c r="C19" s="65">
        <f>VLOOKUP($A19,'Return Data'!$B$7:$R$1700,4,0)</f>
        <v>19.5382</v>
      </c>
      <c r="D19" s="65">
        <f>VLOOKUP($A19,'Return Data'!$B$7:$R$1700,9,0)</f>
        <v>16.988600000000002</v>
      </c>
      <c r="E19" s="66">
        <f t="shared" si="0"/>
        <v>13</v>
      </c>
      <c r="F19" s="65">
        <f>VLOOKUP($A19,'Return Data'!$B$7:$R$1700,10,0)</f>
        <v>19.217099999999999</v>
      </c>
      <c r="G19" s="66">
        <f t="shared" si="1"/>
        <v>9</v>
      </c>
      <c r="H19" s="65">
        <f>VLOOKUP($A19,'Return Data'!$B$7:$R$1700,11,0)</f>
        <v>14.421099999999999</v>
      </c>
      <c r="I19" s="66">
        <f t="shared" si="2"/>
        <v>9</v>
      </c>
      <c r="J19" s="65">
        <f>VLOOKUP($A19,'Return Data'!$B$7:$R$1700,12,0)</f>
        <v>12.653600000000001</v>
      </c>
      <c r="K19" s="66">
        <f t="shared" si="3"/>
        <v>8</v>
      </c>
      <c r="L19" s="65">
        <f>VLOOKUP($A19,'Return Data'!$B$7:$R$1700,13,0)</f>
        <v>12.2235</v>
      </c>
      <c r="M19" s="66">
        <f t="shared" si="4"/>
        <v>5</v>
      </c>
      <c r="N19" s="65">
        <f>VLOOKUP($A19,'Return Data'!$B$7:$R$1700,17,0)</f>
        <v>10.6576</v>
      </c>
      <c r="O19" s="66">
        <f t="shared" si="5"/>
        <v>14</v>
      </c>
      <c r="P19" s="65">
        <f>VLOOKUP($A19,'Return Data'!$B$7:$R$1700,14,0)</f>
        <v>8.8161000000000005</v>
      </c>
      <c r="Q19" s="66">
        <f t="shared" si="6"/>
        <v>14</v>
      </c>
      <c r="R19" s="65">
        <f>VLOOKUP($A19,'Return Data'!$B$7:$R$1700,16,0)</f>
        <v>8.9125999999999994</v>
      </c>
      <c r="S19" s="67">
        <f t="shared" si="7"/>
        <v>14</v>
      </c>
    </row>
    <row r="20" spans="1:19" x14ac:dyDescent="0.3">
      <c r="A20" s="82" t="s">
        <v>601</v>
      </c>
      <c r="B20" s="64">
        <f>VLOOKUP($A20,'Return Data'!$B$7:$R$1700,3,0)</f>
        <v>44032</v>
      </c>
      <c r="C20" s="65">
        <f>VLOOKUP($A20,'Return Data'!$B$7:$R$1700,4,0)</f>
        <v>28.260899999999999</v>
      </c>
      <c r="D20" s="65">
        <f>VLOOKUP($A20,'Return Data'!$B$7:$R$1700,9,0)</f>
        <v>16.6814</v>
      </c>
      <c r="E20" s="66">
        <f t="shared" si="0"/>
        <v>14</v>
      </c>
      <c r="F20" s="65">
        <f>VLOOKUP($A20,'Return Data'!$B$7:$R$1700,10,0)</f>
        <v>17.0047</v>
      </c>
      <c r="G20" s="66">
        <f t="shared" si="1"/>
        <v>15</v>
      </c>
      <c r="H20" s="65">
        <f>VLOOKUP($A20,'Return Data'!$B$7:$R$1700,11,0)</f>
        <v>12.8287</v>
      </c>
      <c r="I20" s="66">
        <f t="shared" si="2"/>
        <v>15</v>
      </c>
      <c r="J20" s="65">
        <f>VLOOKUP($A20,'Return Data'!$B$7:$R$1700,12,0)</f>
        <v>11.1089</v>
      </c>
      <c r="K20" s="66">
        <f t="shared" si="3"/>
        <v>15</v>
      </c>
      <c r="L20" s="65">
        <f>VLOOKUP($A20,'Return Data'!$B$7:$R$1700,13,0)</f>
        <v>10.3903</v>
      </c>
      <c r="M20" s="66">
        <f t="shared" si="4"/>
        <v>15</v>
      </c>
      <c r="N20" s="65">
        <f>VLOOKUP($A20,'Return Data'!$B$7:$R$1700,17,0)</f>
        <v>10.8438</v>
      </c>
      <c r="O20" s="66">
        <f t="shared" si="5"/>
        <v>13</v>
      </c>
      <c r="P20" s="65">
        <f>VLOOKUP($A20,'Return Data'!$B$7:$R$1700,14,0)</f>
        <v>9.2878000000000007</v>
      </c>
      <c r="Q20" s="66">
        <f t="shared" si="6"/>
        <v>6</v>
      </c>
      <c r="R20" s="65">
        <f>VLOOKUP($A20,'Return Data'!$B$7:$R$1700,16,0)</f>
        <v>8.5897000000000006</v>
      </c>
      <c r="S20" s="67">
        <f t="shared" si="7"/>
        <v>15</v>
      </c>
    </row>
    <row r="21" spans="1:19" x14ac:dyDescent="0.3">
      <c r="A21" s="82" t="s">
        <v>603</v>
      </c>
      <c r="B21" s="64">
        <f>VLOOKUP($A21,'Return Data'!$B$7:$R$1700,3,0)</f>
        <v>44032</v>
      </c>
      <c r="C21" s="65">
        <f>VLOOKUP($A21,'Return Data'!$B$7:$R$1700,4,0)</f>
        <v>15.914199999999999</v>
      </c>
      <c r="D21" s="65">
        <f>VLOOKUP($A21,'Return Data'!$B$7:$R$1700,9,0)</f>
        <v>18.371700000000001</v>
      </c>
      <c r="E21" s="66">
        <f t="shared" si="0"/>
        <v>10</v>
      </c>
      <c r="F21" s="65">
        <f>VLOOKUP($A21,'Return Data'!$B$7:$R$1700,10,0)</f>
        <v>19.1616</v>
      </c>
      <c r="G21" s="66">
        <f t="shared" si="1"/>
        <v>10</v>
      </c>
      <c r="H21" s="65">
        <f>VLOOKUP($A21,'Return Data'!$B$7:$R$1700,11,0)</f>
        <v>15.6957</v>
      </c>
      <c r="I21" s="66">
        <f t="shared" si="2"/>
        <v>2</v>
      </c>
      <c r="J21" s="65">
        <f>VLOOKUP($A21,'Return Data'!$B$7:$R$1700,12,0)</f>
        <v>13.101599999999999</v>
      </c>
      <c r="K21" s="66">
        <f t="shared" si="3"/>
        <v>4</v>
      </c>
      <c r="L21" s="65">
        <f>VLOOKUP($A21,'Return Data'!$B$7:$R$1700,13,0)</f>
        <v>12.6256</v>
      </c>
      <c r="M21" s="66">
        <f t="shared" si="4"/>
        <v>3</v>
      </c>
      <c r="N21" s="65">
        <f>VLOOKUP($A21,'Return Data'!$B$7:$R$1700,17,0)</f>
        <v>11.794499999999999</v>
      </c>
      <c r="O21" s="66">
        <f t="shared" si="5"/>
        <v>3</v>
      </c>
      <c r="P21" s="65">
        <f>VLOOKUP($A21,'Return Data'!$B$7:$R$1700,14,0)</f>
        <v>9.2790999999999997</v>
      </c>
      <c r="Q21" s="66">
        <f t="shared" si="6"/>
        <v>8</v>
      </c>
      <c r="R21" s="65">
        <f>VLOOKUP($A21,'Return Data'!$B$7:$R$1700,16,0)</f>
        <v>9.3722999999999992</v>
      </c>
      <c r="S21" s="67">
        <f t="shared" si="7"/>
        <v>9</v>
      </c>
    </row>
    <row r="22" spans="1:19" x14ac:dyDescent="0.3">
      <c r="A22" s="82" t="s">
        <v>605</v>
      </c>
      <c r="B22" s="64">
        <f>VLOOKUP($A22,'Return Data'!$B$7:$R$1700,3,0)</f>
        <v>44032</v>
      </c>
      <c r="C22" s="65">
        <f>VLOOKUP($A22,'Return Data'!$B$7:$R$1700,4,0)</f>
        <v>19.191700000000001</v>
      </c>
      <c r="D22" s="65">
        <f>VLOOKUP($A22,'Return Data'!$B$7:$R$1700,9,0)</f>
        <v>19.1661</v>
      </c>
      <c r="E22" s="66">
        <f t="shared" si="0"/>
        <v>9</v>
      </c>
      <c r="F22" s="65">
        <f>VLOOKUP($A22,'Return Data'!$B$7:$R$1700,10,0)</f>
        <v>18.601700000000001</v>
      </c>
      <c r="G22" s="66">
        <f t="shared" si="1"/>
        <v>11</v>
      </c>
      <c r="H22" s="65">
        <f>VLOOKUP($A22,'Return Data'!$B$7:$R$1700,11,0)</f>
        <v>13.9771</v>
      </c>
      <c r="I22" s="66">
        <f t="shared" si="2"/>
        <v>11</v>
      </c>
      <c r="J22" s="65">
        <f>VLOOKUP($A22,'Return Data'!$B$7:$R$1700,12,0)</f>
        <v>12.3445</v>
      </c>
      <c r="K22" s="66">
        <f t="shared" si="3"/>
        <v>10</v>
      </c>
      <c r="L22" s="65">
        <f>VLOOKUP($A22,'Return Data'!$B$7:$R$1700,13,0)</f>
        <v>11.674799999999999</v>
      </c>
      <c r="M22" s="66">
        <f t="shared" si="4"/>
        <v>10</v>
      </c>
      <c r="N22" s="65">
        <f>VLOOKUP($A22,'Return Data'!$B$7:$R$1700,17,0)</f>
        <v>11.2402</v>
      </c>
      <c r="O22" s="66">
        <f t="shared" si="5"/>
        <v>9</v>
      </c>
      <c r="P22" s="65">
        <f>VLOOKUP($A22,'Return Data'!$B$7:$R$1700,14,0)</f>
        <v>8.9733000000000001</v>
      </c>
      <c r="Q22" s="66">
        <f t="shared" si="6"/>
        <v>11</v>
      </c>
      <c r="R22" s="65">
        <f>VLOOKUP($A22,'Return Data'!$B$7:$R$1700,16,0)</f>
        <v>9.2447999999999997</v>
      </c>
      <c r="S22" s="67">
        <f t="shared" si="7"/>
        <v>11</v>
      </c>
    </row>
    <row r="23" spans="1:19" x14ac:dyDescent="0.3">
      <c r="A23" s="82" t="s">
        <v>606</v>
      </c>
      <c r="B23" s="64">
        <f>VLOOKUP($A23,'Return Data'!$B$7:$R$1700,3,0)</f>
        <v>44032</v>
      </c>
      <c r="C23" s="65">
        <f>VLOOKUP($A23,'Return Data'!$B$7:$R$1700,4,0)</f>
        <v>2495.4641999999999</v>
      </c>
      <c r="D23" s="65">
        <f>VLOOKUP($A23,'Return Data'!$B$7:$R$1700,9,0)</f>
        <v>22.267700000000001</v>
      </c>
      <c r="E23" s="66">
        <f t="shared" si="0"/>
        <v>5</v>
      </c>
      <c r="F23" s="65">
        <f>VLOOKUP($A23,'Return Data'!$B$7:$R$1700,10,0)</f>
        <v>19.651499999999999</v>
      </c>
      <c r="G23" s="66">
        <f t="shared" si="1"/>
        <v>6</v>
      </c>
      <c r="H23" s="65">
        <f>VLOOKUP($A23,'Return Data'!$B$7:$R$1700,11,0)</f>
        <v>14.929600000000001</v>
      </c>
      <c r="I23" s="66">
        <f t="shared" si="2"/>
        <v>7</v>
      </c>
      <c r="J23" s="65">
        <f>VLOOKUP($A23,'Return Data'!$B$7:$R$1700,12,0)</f>
        <v>13.107100000000001</v>
      </c>
      <c r="K23" s="66">
        <f t="shared" si="3"/>
        <v>3</v>
      </c>
      <c r="L23" s="65">
        <f>VLOOKUP($A23,'Return Data'!$B$7:$R$1700,13,0)</f>
        <v>11.9129</v>
      </c>
      <c r="M23" s="66">
        <f t="shared" si="4"/>
        <v>7</v>
      </c>
      <c r="N23" s="65">
        <f>VLOOKUP($A23,'Return Data'!$B$7:$R$1700,17,0)</f>
        <v>11.1454</v>
      </c>
      <c r="O23" s="66">
        <f t="shared" si="5"/>
        <v>10</v>
      </c>
      <c r="P23" s="65">
        <f>VLOOKUP($A23,'Return Data'!$B$7:$R$1700,14,0)</f>
        <v>9.6757000000000009</v>
      </c>
      <c r="Q23" s="66">
        <f t="shared" si="6"/>
        <v>3</v>
      </c>
      <c r="R23" s="65">
        <f>VLOOKUP($A23,'Return Data'!$B$7:$R$1700,16,0)</f>
        <v>9.3896999999999995</v>
      </c>
      <c r="S23" s="67">
        <f t="shared" si="7"/>
        <v>7</v>
      </c>
    </row>
    <row r="24" spans="1:19" x14ac:dyDescent="0.3">
      <c r="A24" s="82" t="s">
        <v>609</v>
      </c>
      <c r="B24" s="64">
        <f>VLOOKUP($A24,'Return Data'!$B$7:$R$1700,3,0)</f>
        <v>44032</v>
      </c>
      <c r="C24" s="65">
        <f>VLOOKUP($A24,'Return Data'!$B$7:$R$1700,4,0)</f>
        <v>33.240400000000001</v>
      </c>
      <c r="D24" s="65">
        <f>VLOOKUP($A24,'Return Data'!$B$7:$R$1700,9,0)</f>
        <v>9.4693000000000005</v>
      </c>
      <c r="E24" s="66">
        <f t="shared" si="0"/>
        <v>19</v>
      </c>
      <c r="F24" s="65">
        <f>VLOOKUP($A24,'Return Data'!$B$7:$R$1700,10,0)</f>
        <v>13.257</v>
      </c>
      <c r="G24" s="66">
        <f t="shared" si="1"/>
        <v>18</v>
      </c>
      <c r="H24" s="65">
        <f>VLOOKUP($A24,'Return Data'!$B$7:$R$1700,11,0)</f>
        <v>10.4055</v>
      </c>
      <c r="I24" s="66">
        <f t="shared" si="2"/>
        <v>18</v>
      </c>
      <c r="J24" s="65">
        <f>VLOOKUP($A24,'Return Data'!$B$7:$R$1700,12,0)</f>
        <v>9.6298999999999992</v>
      </c>
      <c r="K24" s="66">
        <f t="shared" si="3"/>
        <v>17</v>
      </c>
      <c r="L24" s="65">
        <f>VLOOKUP($A24,'Return Data'!$B$7:$R$1700,13,0)</f>
        <v>9.9207000000000001</v>
      </c>
      <c r="M24" s="66">
        <f t="shared" si="4"/>
        <v>16</v>
      </c>
      <c r="N24" s="65">
        <f>VLOOKUP($A24,'Return Data'!$B$7:$R$1700,17,0)</f>
        <v>9.9520999999999997</v>
      </c>
      <c r="O24" s="66">
        <f t="shared" si="5"/>
        <v>16</v>
      </c>
      <c r="P24" s="65">
        <f>VLOOKUP($A24,'Return Data'!$B$7:$R$1700,14,0)</f>
        <v>7.8775000000000004</v>
      </c>
      <c r="Q24" s="66">
        <f t="shared" si="6"/>
        <v>16</v>
      </c>
      <c r="R24" s="65">
        <f>VLOOKUP($A24,'Return Data'!$B$7:$R$1700,16,0)</f>
        <v>8.3229000000000006</v>
      </c>
      <c r="S24" s="67">
        <f t="shared" si="7"/>
        <v>18</v>
      </c>
    </row>
    <row r="25" spans="1:19" x14ac:dyDescent="0.3">
      <c r="A25" s="82" t="s">
        <v>610</v>
      </c>
      <c r="B25" s="64">
        <f>VLOOKUP($A25,'Return Data'!$B$7:$R$1700,3,0)</f>
        <v>44032</v>
      </c>
      <c r="C25" s="65">
        <f>VLOOKUP($A25,'Return Data'!$B$7:$R$1700,4,0)</f>
        <v>10.952500000000001</v>
      </c>
      <c r="D25" s="65">
        <f>VLOOKUP($A25,'Return Data'!$B$7:$R$1700,9,0)</f>
        <v>22.101199999999999</v>
      </c>
      <c r="E25" s="66">
        <f t="shared" si="0"/>
        <v>6</v>
      </c>
      <c r="F25" s="65">
        <f>VLOOKUP($A25,'Return Data'!$B$7:$R$1700,10,0)</f>
        <v>20.485499999999998</v>
      </c>
      <c r="G25" s="66">
        <f t="shared" si="1"/>
        <v>3</v>
      </c>
      <c r="H25" s="65">
        <f>VLOOKUP($A25,'Return Data'!$B$7:$R$1700,11,0)</f>
        <v>14.472899999999999</v>
      </c>
      <c r="I25" s="66">
        <f t="shared" si="2"/>
        <v>8</v>
      </c>
      <c r="J25" s="65"/>
      <c r="K25" s="66"/>
      <c r="L25" s="65"/>
      <c r="M25" s="66"/>
      <c r="N25" s="65"/>
      <c r="O25" s="66"/>
      <c r="P25" s="65"/>
      <c r="Q25" s="66"/>
      <c r="R25" s="65">
        <f>VLOOKUP($A25,'Return Data'!$B$7:$R$1700,16,0)</f>
        <v>12.2416</v>
      </c>
      <c r="S25" s="67">
        <f t="shared" si="7"/>
        <v>1</v>
      </c>
    </row>
    <row r="26" spans="1:19" x14ac:dyDescent="0.3">
      <c r="A26" s="82" t="s">
        <v>612</v>
      </c>
      <c r="B26" s="64">
        <f>VLOOKUP($A26,'Return Data'!$B$7:$R$1700,3,0)</f>
        <v>44032</v>
      </c>
      <c r="C26" s="65">
        <f>VLOOKUP($A26,'Return Data'!$B$7:$R$1700,4,0)</f>
        <v>15.890599999999999</v>
      </c>
      <c r="D26" s="65">
        <f>VLOOKUP($A26,'Return Data'!$B$7:$R$1700,9,0)</f>
        <v>15.631500000000001</v>
      </c>
      <c r="E26" s="66">
        <f t="shared" si="0"/>
        <v>16</v>
      </c>
      <c r="F26" s="65">
        <f>VLOOKUP($A26,'Return Data'!$B$7:$R$1700,10,0)</f>
        <v>15.248900000000001</v>
      </c>
      <c r="G26" s="66">
        <f t="shared" si="1"/>
        <v>16</v>
      </c>
      <c r="H26" s="65">
        <f>VLOOKUP($A26,'Return Data'!$B$7:$R$1700,11,0)</f>
        <v>12.784800000000001</v>
      </c>
      <c r="I26" s="66">
        <f t="shared" si="2"/>
        <v>16</v>
      </c>
      <c r="J26" s="65">
        <f>VLOOKUP($A26,'Return Data'!$B$7:$R$1700,12,0)</f>
        <v>11.0151</v>
      </c>
      <c r="K26" s="66">
        <f t="shared" si="3"/>
        <v>16</v>
      </c>
      <c r="L26" s="65">
        <f>VLOOKUP($A26,'Return Data'!$B$7:$R$1700,13,0)</f>
        <v>8.0545000000000009</v>
      </c>
      <c r="M26" s="66">
        <f t="shared" si="4"/>
        <v>17</v>
      </c>
      <c r="N26" s="65">
        <f>VLOOKUP($A26,'Return Data'!$B$7:$R$1700,17,0)</f>
        <v>4.7127999999999997</v>
      </c>
      <c r="O26" s="66">
        <f t="shared" si="5"/>
        <v>17</v>
      </c>
      <c r="P26" s="65">
        <f>VLOOKUP($A26,'Return Data'!$B$7:$R$1700,14,0)</f>
        <v>4.9607000000000001</v>
      </c>
      <c r="Q26" s="66">
        <f t="shared" si="6"/>
        <v>17</v>
      </c>
      <c r="R26" s="65">
        <f>VLOOKUP($A26,'Return Data'!$B$7:$R$1700,16,0)</f>
        <v>7.4291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19.142326315789475</v>
      </c>
      <c r="E28" s="88"/>
      <c r="F28" s="89">
        <f>AVERAGE(F8:F26)</f>
        <v>18.190121052631579</v>
      </c>
      <c r="G28" s="88"/>
      <c r="H28" s="89">
        <f>AVERAGE(H8:H26)</f>
        <v>13.937568421052632</v>
      </c>
      <c r="I28" s="88"/>
      <c r="J28" s="89">
        <f>AVERAGE(J8:J26)</f>
        <v>12.193427777777778</v>
      </c>
      <c r="K28" s="88"/>
      <c r="L28" s="89">
        <f>AVERAGE(L8:L26)</f>
        <v>11.329083333333333</v>
      </c>
      <c r="M28" s="88"/>
      <c r="N28" s="89">
        <f>AVERAGE(N8:N26)</f>
        <v>10.939064705882352</v>
      </c>
      <c r="O28" s="88"/>
      <c r="P28" s="89">
        <f>AVERAGE(P8:P26)</f>
        <v>8.9267470588235298</v>
      </c>
      <c r="Q28" s="88"/>
      <c r="R28" s="89">
        <f>AVERAGE(R8:R26)</f>
        <v>9.2393368421052635</v>
      </c>
      <c r="S28" s="90"/>
    </row>
    <row r="29" spans="1:19" x14ac:dyDescent="0.3">
      <c r="A29" s="87" t="s">
        <v>28</v>
      </c>
      <c r="B29" s="88"/>
      <c r="C29" s="88"/>
      <c r="D29" s="89">
        <f>MIN(D8:D26)</f>
        <v>9.4693000000000005</v>
      </c>
      <c r="E29" s="88"/>
      <c r="F29" s="89">
        <f>MIN(F8:F26)</f>
        <v>6.8933999999999997</v>
      </c>
      <c r="G29" s="88"/>
      <c r="H29" s="89">
        <f>MIN(H8:H26)</f>
        <v>6.3268000000000004</v>
      </c>
      <c r="I29" s="88"/>
      <c r="J29" s="89">
        <f>MIN(J8:J26)</f>
        <v>6.3917999999999999</v>
      </c>
      <c r="K29" s="88"/>
      <c r="L29" s="89">
        <f>MIN(L8:L26)</f>
        <v>6.9983000000000004</v>
      </c>
      <c r="M29" s="88"/>
      <c r="N29" s="89">
        <f>MIN(N8:N26)</f>
        <v>4.7127999999999997</v>
      </c>
      <c r="O29" s="88"/>
      <c r="P29" s="89">
        <f>MIN(P8:P26)</f>
        <v>4.9607000000000001</v>
      </c>
      <c r="Q29" s="88"/>
      <c r="R29" s="89">
        <f>MIN(R8:R26)</f>
        <v>7.4291</v>
      </c>
      <c r="S29" s="90"/>
    </row>
    <row r="30" spans="1:19" ht="15" thickBot="1" x14ac:dyDescent="0.35">
      <c r="A30" s="91" t="s">
        <v>29</v>
      </c>
      <c r="B30" s="92"/>
      <c r="C30" s="92"/>
      <c r="D30" s="93">
        <f>MAX(D8:D26)</f>
        <v>30.011299999999999</v>
      </c>
      <c r="E30" s="92"/>
      <c r="F30" s="93">
        <f>MAX(F8:F26)</f>
        <v>24.725999999999999</v>
      </c>
      <c r="G30" s="92"/>
      <c r="H30" s="93">
        <f>MAX(H8:H26)</f>
        <v>20.613600000000002</v>
      </c>
      <c r="I30" s="92"/>
      <c r="J30" s="93">
        <f>MAX(J8:J26)</f>
        <v>17.683499999999999</v>
      </c>
      <c r="K30" s="92"/>
      <c r="L30" s="93">
        <f>MAX(L8:L26)</f>
        <v>14.115399999999999</v>
      </c>
      <c r="M30" s="92"/>
      <c r="N30" s="93">
        <f>MAX(N8:N26)</f>
        <v>13.769399999999999</v>
      </c>
      <c r="O30" s="92"/>
      <c r="P30" s="93">
        <f>MAX(P8:P26)</f>
        <v>10.5875</v>
      </c>
      <c r="Q30" s="92"/>
      <c r="R30" s="93">
        <f>MAX(R8:R26)</f>
        <v>12.2416</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44032</v>
      </c>
      <c r="C8" s="65">
        <f>VLOOKUP($A8,'Return Data'!$B$7:$R$1700,4,0)</f>
        <v>275.96530000000001</v>
      </c>
      <c r="D8" s="65">
        <f>VLOOKUP($A8,'Return Data'!$B$7:$R$1700,9,0)</f>
        <v>22.8537</v>
      </c>
      <c r="E8" s="66">
        <f>RANK(D8,D$8:D$28,0)</f>
        <v>4</v>
      </c>
      <c r="F8" s="65">
        <f>VLOOKUP($A8,'Return Data'!$B$7:$R$1700,10,0)</f>
        <v>20.097200000000001</v>
      </c>
      <c r="G8" s="66">
        <f>RANK(F8,F$8:F$28,0)</f>
        <v>4</v>
      </c>
      <c r="H8" s="65">
        <f>VLOOKUP($A8,'Return Data'!$B$7:$R$1700,11,0)</f>
        <v>15.0185</v>
      </c>
      <c r="I8" s="66">
        <f>RANK(H8,H$8:H$28,0)</f>
        <v>5</v>
      </c>
      <c r="J8" s="65">
        <f>VLOOKUP($A8,'Return Data'!$B$7:$R$1700,12,0)</f>
        <v>12.626799999999999</v>
      </c>
      <c r="K8" s="66">
        <f>RANK(J8,J$8:J$28,0)</f>
        <v>4</v>
      </c>
      <c r="L8" s="65">
        <f>VLOOKUP($A8,'Return Data'!$B$7:$R$1700,13,0)</f>
        <v>11.278600000000001</v>
      </c>
      <c r="M8" s="66">
        <f>RANK(L8,L$8:L$28,0)</f>
        <v>10</v>
      </c>
      <c r="N8" s="65">
        <f>VLOOKUP($A8,'Return Data'!$B$7:$R$1700,17,0)</f>
        <v>10.9946</v>
      </c>
      <c r="O8" s="66">
        <f>RANK(N8,N$8:N$28,0)</f>
        <v>7</v>
      </c>
      <c r="P8" s="65">
        <f>VLOOKUP($A8,'Return Data'!$B$7:$R$1700,14,0)</f>
        <v>8.7486999999999995</v>
      </c>
      <c r="Q8" s="66">
        <f>RANK(P8,P$8:P$28,0)</f>
        <v>8</v>
      </c>
      <c r="R8" s="65">
        <f>VLOOKUP($A8,'Return Data'!$B$7:$R$1700,16,0)</f>
        <v>8.6571999999999996</v>
      </c>
      <c r="S8" s="67">
        <f>RANK(R8,R$8:R$28,0)</f>
        <v>13</v>
      </c>
    </row>
    <row r="9" spans="1:19" x14ac:dyDescent="0.3">
      <c r="A9" s="82" t="s">
        <v>579</v>
      </c>
      <c r="B9" s="64">
        <f>VLOOKUP($A9,'Return Data'!$B$7:$R$1700,3,0)</f>
        <v>44032</v>
      </c>
      <c r="C9" s="65">
        <f>VLOOKUP($A9,'Return Data'!$B$7:$R$1700,4,0)</f>
        <v>2002.3453999999999</v>
      </c>
      <c r="D9" s="65">
        <f>VLOOKUP($A9,'Return Data'!$B$7:$R$1700,9,0)</f>
        <v>15.314299999999999</v>
      </c>
      <c r="E9" s="66">
        <f t="shared" ref="E9:E28" si="0">RANK(D9,D$8:D$28,0)</f>
        <v>19</v>
      </c>
      <c r="F9" s="65">
        <f>VLOOKUP($A9,'Return Data'!$B$7:$R$1700,10,0)</f>
        <v>17.244800000000001</v>
      </c>
      <c r="G9" s="66">
        <f t="shared" ref="G9:G28" si="1">RANK(F9,F$8:F$28,0)</f>
        <v>16</v>
      </c>
      <c r="H9" s="65">
        <f>VLOOKUP($A9,'Return Data'!$B$7:$R$1700,11,0)</f>
        <v>13.000400000000001</v>
      </c>
      <c r="I9" s="66">
        <f t="shared" ref="I9:I26" si="2">RANK(H9,H$8:H$28,0)</f>
        <v>13</v>
      </c>
      <c r="J9" s="65">
        <f>VLOOKUP($A9,'Return Data'!$B$7:$R$1700,12,0)</f>
        <v>11.2943</v>
      </c>
      <c r="K9" s="66">
        <f t="shared" ref="K9:K26" si="3">RANK(J9,J$8:J$28,0)</f>
        <v>14</v>
      </c>
      <c r="L9" s="65">
        <f>VLOOKUP($A9,'Return Data'!$B$7:$R$1700,13,0)</f>
        <v>11.222</v>
      </c>
      <c r="M9" s="66">
        <f t="shared" ref="M9:M26" si="4">RANK(L9,L$8:L$28,0)</f>
        <v>11</v>
      </c>
      <c r="N9" s="65">
        <f>VLOOKUP($A9,'Return Data'!$B$7:$R$1700,17,0)</f>
        <v>10.943199999999999</v>
      </c>
      <c r="O9" s="66">
        <f t="shared" ref="O9:O26" si="5">RANK(N9,N$8:N$28,0)</f>
        <v>8</v>
      </c>
      <c r="P9" s="65">
        <f>VLOOKUP($A9,'Return Data'!$B$7:$R$1700,14,0)</f>
        <v>9.2914999999999992</v>
      </c>
      <c r="Q9" s="66">
        <f t="shared" ref="Q9:Q26" si="6">RANK(P9,P$8:P$28,0)</f>
        <v>3</v>
      </c>
      <c r="R9" s="65">
        <f>VLOOKUP($A9,'Return Data'!$B$7:$R$1700,16,0)</f>
        <v>8.9262999999999995</v>
      </c>
      <c r="S9" s="67">
        <f t="shared" ref="S9:S28" si="7">RANK(R9,R$8:R$28,0)</f>
        <v>9</v>
      </c>
    </row>
    <row r="10" spans="1:19" x14ac:dyDescent="0.3">
      <c r="A10" s="82" t="s">
        <v>581</v>
      </c>
      <c r="B10" s="64">
        <f>VLOOKUP($A10,'Return Data'!$B$7:$R$1700,3,0)</f>
        <v>44032</v>
      </c>
      <c r="C10" s="65">
        <f>VLOOKUP($A10,'Return Data'!$B$7:$R$1700,4,0)</f>
        <v>18.247499999999999</v>
      </c>
      <c r="D10" s="65">
        <f>VLOOKUP($A10,'Return Data'!$B$7:$R$1700,9,0)</f>
        <v>15.924300000000001</v>
      </c>
      <c r="E10" s="66">
        <f t="shared" si="0"/>
        <v>17</v>
      </c>
      <c r="F10" s="65">
        <f>VLOOKUP($A10,'Return Data'!$B$7:$R$1700,10,0)</f>
        <v>18.321400000000001</v>
      </c>
      <c r="G10" s="66">
        <f t="shared" si="1"/>
        <v>13</v>
      </c>
      <c r="H10" s="65">
        <f>VLOOKUP($A10,'Return Data'!$B$7:$R$1700,11,0)</f>
        <v>15.2818</v>
      </c>
      <c r="I10" s="66">
        <f t="shared" si="2"/>
        <v>2</v>
      </c>
      <c r="J10" s="65">
        <f>VLOOKUP($A10,'Return Data'!$B$7:$R$1700,12,0)</f>
        <v>12.7904</v>
      </c>
      <c r="K10" s="66">
        <f t="shared" si="3"/>
        <v>3</v>
      </c>
      <c r="L10" s="65">
        <f>VLOOKUP($A10,'Return Data'!$B$7:$R$1700,13,0)</f>
        <v>12.169700000000001</v>
      </c>
      <c r="M10" s="66">
        <f t="shared" si="4"/>
        <v>3</v>
      </c>
      <c r="N10" s="65">
        <f>VLOOKUP($A10,'Return Data'!$B$7:$R$1700,17,0)</f>
        <v>11.041</v>
      </c>
      <c r="O10" s="66">
        <f t="shared" si="5"/>
        <v>6</v>
      </c>
      <c r="P10" s="65">
        <f>VLOOKUP($A10,'Return Data'!$B$7:$R$1700,14,0)</f>
        <v>8.6401000000000003</v>
      </c>
      <c r="Q10" s="66">
        <f t="shared" si="6"/>
        <v>11</v>
      </c>
      <c r="R10" s="65">
        <f>VLOOKUP($A10,'Return Data'!$B$7:$R$1700,16,0)</f>
        <v>9.1743000000000006</v>
      </c>
      <c r="S10" s="67">
        <f t="shared" si="7"/>
        <v>5</v>
      </c>
    </row>
    <row r="11" spans="1:19" x14ac:dyDescent="0.3">
      <c r="A11" s="82" t="s">
        <v>583</v>
      </c>
      <c r="B11" s="64">
        <f>VLOOKUP($A11,'Return Data'!$B$7:$R$1700,3,0)</f>
        <v>44032</v>
      </c>
      <c r="C11" s="65">
        <f>VLOOKUP($A11,'Return Data'!$B$7:$R$1700,4,0)</f>
        <v>18.658000000000001</v>
      </c>
      <c r="D11" s="65">
        <f>VLOOKUP($A11,'Return Data'!$B$7:$R$1700,9,0)</f>
        <v>29.636199999999999</v>
      </c>
      <c r="E11" s="66">
        <f t="shared" si="0"/>
        <v>2</v>
      </c>
      <c r="F11" s="65">
        <f>VLOOKUP($A11,'Return Data'!$B$7:$R$1700,10,0)</f>
        <v>24.3508</v>
      </c>
      <c r="G11" s="66">
        <f t="shared" si="1"/>
        <v>2</v>
      </c>
      <c r="H11" s="65">
        <f>VLOOKUP($A11,'Return Data'!$B$7:$R$1700,11,0)</f>
        <v>20.220500000000001</v>
      </c>
      <c r="I11" s="66">
        <f t="shared" si="2"/>
        <v>1</v>
      </c>
      <c r="J11" s="65">
        <f>VLOOKUP($A11,'Return Data'!$B$7:$R$1700,12,0)</f>
        <v>17.282599999999999</v>
      </c>
      <c r="K11" s="66">
        <f t="shared" si="3"/>
        <v>1</v>
      </c>
      <c r="L11" s="65">
        <f>VLOOKUP($A11,'Return Data'!$B$7:$R$1700,13,0)</f>
        <v>13.7133</v>
      </c>
      <c r="M11" s="66">
        <f t="shared" si="4"/>
        <v>1</v>
      </c>
      <c r="N11" s="65">
        <f>VLOOKUP($A11,'Return Data'!$B$7:$R$1700,17,0)</f>
        <v>13.448600000000001</v>
      </c>
      <c r="O11" s="66">
        <f t="shared" si="5"/>
        <v>1</v>
      </c>
      <c r="P11" s="65">
        <f>VLOOKUP($A11,'Return Data'!$B$7:$R$1700,14,0)</f>
        <v>10.281599999999999</v>
      </c>
      <c r="Q11" s="66">
        <f t="shared" si="6"/>
        <v>1</v>
      </c>
      <c r="R11" s="65">
        <f>VLOOKUP($A11,'Return Data'!$B$7:$R$1700,16,0)</f>
        <v>9.5253999999999994</v>
      </c>
      <c r="S11" s="67">
        <f t="shared" si="7"/>
        <v>4</v>
      </c>
    </row>
    <row r="12" spans="1:19" x14ac:dyDescent="0.3">
      <c r="A12" s="82" t="s">
        <v>584</v>
      </c>
      <c r="B12" s="64">
        <f>VLOOKUP($A12,'Return Data'!$B$7:$R$1700,3,0)</f>
        <v>44032</v>
      </c>
      <c r="C12" s="65">
        <f>VLOOKUP($A12,'Return Data'!$B$7:$R$1700,4,0)</f>
        <v>17.077300000000001</v>
      </c>
      <c r="D12" s="65">
        <f>VLOOKUP($A12,'Return Data'!$B$7:$R$1700,9,0)</f>
        <v>17.9544</v>
      </c>
      <c r="E12" s="66">
        <f t="shared" si="0"/>
        <v>12</v>
      </c>
      <c r="F12" s="65">
        <f>VLOOKUP($A12,'Return Data'!$B$7:$R$1700,10,0)</f>
        <v>13.7143</v>
      </c>
      <c r="G12" s="66">
        <f t="shared" si="1"/>
        <v>19</v>
      </c>
      <c r="H12" s="65">
        <f>VLOOKUP($A12,'Return Data'!$B$7:$R$1700,11,0)</f>
        <v>12.578799999999999</v>
      </c>
      <c r="I12" s="66">
        <f t="shared" si="2"/>
        <v>15</v>
      </c>
      <c r="J12" s="65">
        <f>VLOOKUP($A12,'Return Data'!$B$7:$R$1700,12,0)</f>
        <v>11.6244</v>
      </c>
      <c r="K12" s="66">
        <f t="shared" si="3"/>
        <v>12</v>
      </c>
      <c r="L12" s="65">
        <f>VLOOKUP($A12,'Return Data'!$B$7:$R$1700,13,0)</f>
        <v>11.1511</v>
      </c>
      <c r="M12" s="66">
        <f t="shared" si="4"/>
        <v>13</v>
      </c>
      <c r="N12" s="65">
        <f>VLOOKUP($A12,'Return Data'!$B$7:$R$1700,17,0)</f>
        <v>11.348699999999999</v>
      </c>
      <c r="O12" s="66">
        <f t="shared" si="5"/>
        <v>3</v>
      </c>
      <c r="P12" s="65">
        <f>VLOOKUP($A12,'Return Data'!$B$7:$R$1700,14,0)</f>
        <v>9.0040999999999993</v>
      </c>
      <c r="Q12" s="66">
        <f t="shared" si="6"/>
        <v>5</v>
      </c>
      <c r="R12" s="65">
        <f>VLOOKUP($A12,'Return Data'!$B$7:$R$1700,16,0)</f>
        <v>8.9532000000000007</v>
      </c>
      <c r="S12" s="67">
        <f t="shared" si="7"/>
        <v>8</v>
      </c>
    </row>
    <row r="13" spans="1:19" x14ac:dyDescent="0.3">
      <c r="A13" s="82" t="s">
        <v>587</v>
      </c>
      <c r="B13" s="64">
        <f>VLOOKUP($A13,'Return Data'!$B$7:$R$1700,3,0)</f>
        <v>44032</v>
      </c>
      <c r="C13" s="65">
        <f>VLOOKUP($A13,'Return Data'!$B$7:$R$1700,4,0)</f>
        <v>17.2805</v>
      </c>
      <c r="D13" s="65">
        <f>VLOOKUP($A13,'Return Data'!$B$7:$R$1700,9,0)</f>
        <v>21.211300000000001</v>
      </c>
      <c r="E13" s="66">
        <f t="shared" si="0"/>
        <v>8</v>
      </c>
      <c r="F13" s="65">
        <f>VLOOKUP($A13,'Return Data'!$B$7:$R$1700,10,0)</f>
        <v>17.883800000000001</v>
      </c>
      <c r="G13" s="66">
        <f t="shared" si="1"/>
        <v>15</v>
      </c>
      <c r="H13" s="65">
        <f>VLOOKUP($A13,'Return Data'!$B$7:$R$1700,11,0)</f>
        <v>13.3101</v>
      </c>
      <c r="I13" s="66">
        <f t="shared" si="2"/>
        <v>12</v>
      </c>
      <c r="J13" s="65">
        <f>VLOOKUP($A13,'Return Data'!$B$7:$R$1700,12,0)</f>
        <v>11.841900000000001</v>
      </c>
      <c r="K13" s="66">
        <f t="shared" si="3"/>
        <v>10</v>
      </c>
      <c r="L13" s="65">
        <f>VLOOKUP($A13,'Return Data'!$B$7:$R$1700,13,0)</f>
        <v>11.3337</v>
      </c>
      <c r="M13" s="66">
        <f t="shared" si="4"/>
        <v>9</v>
      </c>
      <c r="N13" s="65">
        <f>VLOOKUP($A13,'Return Data'!$B$7:$R$1700,17,0)</f>
        <v>10.5968</v>
      </c>
      <c r="O13" s="66">
        <f t="shared" si="5"/>
        <v>11</v>
      </c>
      <c r="P13" s="65">
        <f>VLOOKUP($A13,'Return Data'!$B$7:$R$1700,14,0)</f>
        <v>8.4024999999999999</v>
      </c>
      <c r="Q13" s="66">
        <f t="shared" si="6"/>
        <v>13</v>
      </c>
      <c r="R13" s="65">
        <f>VLOOKUP($A13,'Return Data'!$B$7:$R$1700,16,0)</f>
        <v>9.0356000000000005</v>
      </c>
      <c r="S13" s="67">
        <f t="shared" si="7"/>
        <v>7</v>
      </c>
    </row>
    <row r="14" spans="1:19" x14ac:dyDescent="0.3">
      <c r="A14" s="82" t="s">
        <v>588</v>
      </c>
      <c r="B14" s="64">
        <f>VLOOKUP($A14,'Return Data'!$B$7:$R$1700,3,0)</f>
        <v>44032</v>
      </c>
      <c r="C14" s="65">
        <f>VLOOKUP($A14,'Return Data'!$B$7:$R$1700,4,0)</f>
        <v>24.257899999999999</v>
      </c>
      <c r="D14" s="65">
        <f>VLOOKUP($A14,'Return Data'!$B$7:$R$1700,9,0)</f>
        <v>20.056699999999999</v>
      </c>
      <c r="E14" s="66">
        <f t="shared" si="0"/>
        <v>10</v>
      </c>
      <c r="F14" s="65">
        <f>VLOOKUP($A14,'Return Data'!$B$7:$R$1700,10,0)</f>
        <v>19.0794</v>
      </c>
      <c r="G14" s="66">
        <f t="shared" si="1"/>
        <v>10</v>
      </c>
      <c r="H14" s="65">
        <f>VLOOKUP($A14,'Return Data'!$B$7:$R$1700,11,0)</f>
        <v>11.9876</v>
      </c>
      <c r="I14" s="66">
        <f t="shared" si="2"/>
        <v>17</v>
      </c>
      <c r="J14" s="65">
        <f>VLOOKUP($A14,'Return Data'!$B$7:$R$1700,12,0)</f>
        <v>11.337300000000001</v>
      </c>
      <c r="K14" s="66">
        <f t="shared" si="3"/>
        <v>13</v>
      </c>
      <c r="L14" s="65">
        <f>VLOOKUP($A14,'Return Data'!$B$7:$R$1700,13,0)</f>
        <v>9.8991000000000007</v>
      </c>
      <c r="M14" s="66">
        <f t="shared" si="4"/>
        <v>14</v>
      </c>
      <c r="N14" s="65">
        <f>VLOOKUP($A14,'Return Data'!$B$7:$R$1700,17,0)</f>
        <v>9.7809000000000008</v>
      </c>
      <c r="O14" s="66">
        <f t="shared" si="5"/>
        <v>16</v>
      </c>
      <c r="P14" s="65">
        <f>VLOOKUP($A14,'Return Data'!$B$7:$R$1700,14,0)</f>
        <v>7.7203999999999997</v>
      </c>
      <c r="Q14" s="66">
        <f t="shared" si="6"/>
        <v>16</v>
      </c>
      <c r="R14" s="65">
        <f>VLOOKUP($A14,'Return Data'!$B$7:$R$1700,16,0)</f>
        <v>8.7570999999999994</v>
      </c>
      <c r="S14" s="67">
        <f t="shared" si="7"/>
        <v>11</v>
      </c>
    </row>
    <row r="15" spans="1:19" x14ac:dyDescent="0.3">
      <c r="A15" s="82" t="s">
        <v>591</v>
      </c>
      <c r="B15" s="64">
        <f>VLOOKUP($A15,'Return Data'!$B$7:$R$1700,3,0)</f>
        <v>44032</v>
      </c>
      <c r="C15" s="65">
        <f>VLOOKUP($A15,'Return Data'!$B$7:$R$1700,4,0)</f>
        <v>18.690300000000001</v>
      </c>
      <c r="D15" s="65">
        <f>VLOOKUP($A15,'Return Data'!$B$7:$R$1700,9,0)</f>
        <v>17.530799999999999</v>
      </c>
      <c r="E15" s="66">
        <f t="shared" si="0"/>
        <v>14</v>
      </c>
      <c r="F15" s="65">
        <f>VLOOKUP($A15,'Return Data'!$B$7:$R$1700,10,0)</f>
        <v>19.211600000000001</v>
      </c>
      <c r="G15" s="66">
        <f t="shared" si="1"/>
        <v>8</v>
      </c>
      <c r="H15" s="65">
        <f>VLOOKUP($A15,'Return Data'!$B$7:$R$1700,11,0)</f>
        <v>15.1755</v>
      </c>
      <c r="I15" s="66">
        <f t="shared" si="2"/>
        <v>3</v>
      </c>
      <c r="J15" s="65">
        <f>VLOOKUP($A15,'Return Data'!$B$7:$R$1700,12,0)</f>
        <v>12.8428</v>
      </c>
      <c r="K15" s="66">
        <f t="shared" si="3"/>
        <v>2</v>
      </c>
      <c r="L15" s="65">
        <f>VLOOKUP($A15,'Return Data'!$B$7:$R$1700,13,0)</f>
        <v>12.484400000000001</v>
      </c>
      <c r="M15" s="66">
        <f t="shared" si="4"/>
        <v>2</v>
      </c>
      <c r="N15" s="65">
        <f>VLOOKUP($A15,'Return Data'!$B$7:$R$1700,17,0)</f>
        <v>11.9781</v>
      </c>
      <c r="O15" s="66">
        <f t="shared" si="5"/>
        <v>2</v>
      </c>
      <c r="P15" s="65">
        <f>VLOOKUP($A15,'Return Data'!$B$7:$R$1700,14,0)</f>
        <v>9.4877000000000002</v>
      </c>
      <c r="Q15" s="66">
        <f t="shared" si="6"/>
        <v>2</v>
      </c>
      <c r="R15" s="65">
        <f>VLOOKUP($A15,'Return Data'!$B$7:$R$1700,16,0)</f>
        <v>8.8498000000000001</v>
      </c>
      <c r="S15" s="67">
        <f t="shared" si="7"/>
        <v>10</v>
      </c>
    </row>
    <row r="16" spans="1:19" x14ac:dyDescent="0.3">
      <c r="A16" s="82" t="s">
        <v>593</v>
      </c>
      <c r="B16" s="64">
        <f>VLOOKUP($A16,'Return Data'!$B$7:$R$1700,3,0)</f>
        <v>44032</v>
      </c>
      <c r="C16" s="65">
        <f>VLOOKUP($A16,'Return Data'!$B$7:$R$1700,4,0)</f>
        <v>1094.1668999999999</v>
      </c>
      <c r="D16" s="65">
        <f>VLOOKUP($A16,'Return Data'!$B$7:$R$1700,9,0)</f>
        <v>10.1462</v>
      </c>
      <c r="E16" s="66">
        <f t="shared" si="0"/>
        <v>20</v>
      </c>
      <c r="F16" s="65">
        <f>VLOOKUP($A16,'Return Data'!$B$7:$R$1700,10,0)</f>
        <v>6.3739999999999997</v>
      </c>
      <c r="G16" s="66">
        <f t="shared" si="1"/>
        <v>21</v>
      </c>
      <c r="H16" s="65">
        <f>VLOOKUP($A16,'Return Data'!$B$7:$R$1700,11,0)</f>
        <v>5.7994000000000003</v>
      </c>
      <c r="I16" s="66">
        <f t="shared" si="2"/>
        <v>19</v>
      </c>
      <c r="J16" s="65">
        <f>VLOOKUP($A16,'Return Data'!$B$7:$R$1700,12,0)</f>
        <v>5.8480999999999996</v>
      </c>
      <c r="K16" s="66">
        <f t="shared" si="3"/>
        <v>18</v>
      </c>
      <c r="L16" s="65">
        <f>VLOOKUP($A16,'Return Data'!$B$7:$R$1700,13,0)</f>
        <v>6.4372999999999996</v>
      </c>
      <c r="M16" s="66">
        <f t="shared" si="4"/>
        <v>18</v>
      </c>
      <c r="N16" s="65"/>
      <c r="O16" s="66"/>
      <c r="P16" s="65"/>
      <c r="Q16" s="66"/>
      <c r="R16" s="65">
        <f>VLOOKUP($A16,'Return Data'!$B$7:$R$1700,16,0)</f>
        <v>7.8623000000000003</v>
      </c>
      <c r="S16" s="67">
        <f t="shared" si="7"/>
        <v>17</v>
      </c>
    </row>
    <row r="17" spans="1:19" x14ac:dyDescent="0.3">
      <c r="A17" s="82" t="s">
        <v>594</v>
      </c>
      <c r="B17" s="64">
        <f>VLOOKUP($A17,'Return Data'!$B$7:$R$1700,3,0)</f>
        <v>44032</v>
      </c>
      <c r="C17" s="65">
        <f>VLOOKUP($A17,'Return Data'!$B$7:$R$1700,4,0)</f>
        <v>1776.3622</v>
      </c>
      <c r="D17" s="65">
        <f>VLOOKUP($A17,'Return Data'!$B$7:$R$1700,9,0)</f>
        <v>25.148</v>
      </c>
      <c r="E17" s="66">
        <f t="shared" si="0"/>
        <v>3</v>
      </c>
      <c r="F17" s="65">
        <f>VLOOKUP($A17,'Return Data'!$B$7:$R$1700,10,0)</f>
        <v>22.717700000000001</v>
      </c>
      <c r="G17" s="66">
        <f t="shared" si="1"/>
        <v>3</v>
      </c>
      <c r="H17" s="65">
        <f>VLOOKUP($A17,'Return Data'!$B$7:$R$1700,11,0)</f>
        <v>14.3842</v>
      </c>
      <c r="I17" s="66">
        <f t="shared" si="2"/>
        <v>7</v>
      </c>
      <c r="J17" s="65">
        <f>VLOOKUP($A17,'Return Data'!$B$7:$R$1700,12,0)</f>
        <v>12.0663</v>
      </c>
      <c r="K17" s="66">
        <f t="shared" si="3"/>
        <v>9</v>
      </c>
      <c r="L17" s="65">
        <f>VLOOKUP($A17,'Return Data'!$B$7:$R$1700,13,0)</f>
        <v>11.444000000000001</v>
      </c>
      <c r="M17" s="66">
        <f t="shared" si="4"/>
        <v>6</v>
      </c>
      <c r="N17" s="65">
        <f>VLOOKUP($A17,'Return Data'!$B$7:$R$1700,17,0)</f>
        <v>10.367900000000001</v>
      </c>
      <c r="O17" s="66">
        <f t="shared" si="5"/>
        <v>12</v>
      </c>
      <c r="P17" s="65">
        <f>VLOOKUP($A17,'Return Data'!$B$7:$R$1700,14,0)</f>
        <v>8.6820000000000004</v>
      </c>
      <c r="Q17" s="66">
        <f t="shared" si="6"/>
        <v>9</v>
      </c>
      <c r="R17" s="65">
        <f>VLOOKUP($A17,'Return Data'!$B$7:$R$1700,16,0)</f>
        <v>7.8945999999999996</v>
      </c>
      <c r="S17" s="67">
        <f t="shared" si="7"/>
        <v>16</v>
      </c>
    </row>
    <row r="18" spans="1:19" x14ac:dyDescent="0.3">
      <c r="A18" s="82" t="s">
        <v>596</v>
      </c>
      <c r="B18" s="64">
        <f>VLOOKUP($A18,'Return Data'!$B$7:$R$1700,3,0)</f>
        <v>44032</v>
      </c>
      <c r="C18" s="65">
        <f>VLOOKUP($A18,'Return Data'!$B$7:$R$1700,4,0)</f>
        <v>49.0379</v>
      </c>
      <c r="D18" s="65">
        <f>VLOOKUP($A18,'Return Data'!$B$7:$R$1700,9,0)</f>
        <v>22.848700000000001</v>
      </c>
      <c r="E18" s="66">
        <f t="shared" si="0"/>
        <v>5</v>
      </c>
      <c r="F18" s="65">
        <f>VLOOKUP($A18,'Return Data'!$B$7:$R$1700,10,0)</f>
        <v>19.540299999999998</v>
      </c>
      <c r="G18" s="66">
        <f t="shared" si="1"/>
        <v>7</v>
      </c>
      <c r="H18" s="65">
        <f>VLOOKUP($A18,'Return Data'!$B$7:$R$1700,11,0)</f>
        <v>14.036199999999999</v>
      </c>
      <c r="I18" s="66">
        <f t="shared" si="2"/>
        <v>8</v>
      </c>
      <c r="J18" s="65">
        <f>VLOOKUP($A18,'Return Data'!$B$7:$R$1700,12,0)</f>
        <v>12.4338</v>
      </c>
      <c r="K18" s="66">
        <f t="shared" si="3"/>
        <v>7</v>
      </c>
      <c r="L18" s="65">
        <f>VLOOKUP($A18,'Return Data'!$B$7:$R$1700,13,0)</f>
        <v>11.392200000000001</v>
      </c>
      <c r="M18" s="66">
        <f t="shared" si="4"/>
        <v>7</v>
      </c>
      <c r="N18" s="65">
        <f>VLOOKUP($A18,'Return Data'!$B$7:$R$1700,17,0)</f>
        <v>11.2493</v>
      </c>
      <c r="O18" s="66">
        <f t="shared" si="5"/>
        <v>5</v>
      </c>
      <c r="P18" s="65">
        <f>VLOOKUP($A18,'Return Data'!$B$7:$R$1700,14,0)</f>
        <v>8.9125999999999994</v>
      </c>
      <c r="Q18" s="66">
        <f t="shared" si="6"/>
        <v>6</v>
      </c>
      <c r="R18" s="65">
        <f>VLOOKUP($A18,'Return Data'!$B$7:$R$1700,16,0)</f>
        <v>7.6489000000000003</v>
      </c>
      <c r="S18" s="67">
        <f t="shared" si="7"/>
        <v>19</v>
      </c>
    </row>
    <row r="19" spans="1:19" x14ac:dyDescent="0.3">
      <c r="A19" s="82" t="s">
        <v>599</v>
      </c>
      <c r="B19" s="64">
        <f>VLOOKUP($A19,'Return Data'!$B$7:$R$1700,3,0)</f>
        <v>44032</v>
      </c>
      <c r="C19" s="65">
        <f>VLOOKUP($A19,'Return Data'!$B$7:$R$1700,4,0)</f>
        <v>18.903300000000002</v>
      </c>
      <c r="D19" s="65">
        <f>VLOOKUP($A19,'Return Data'!$B$7:$R$1700,9,0)</f>
        <v>16.580400000000001</v>
      </c>
      <c r="E19" s="66">
        <f t="shared" si="0"/>
        <v>15</v>
      </c>
      <c r="F19" s="65">
        <f>VLOOKUP($A19,'Return Data'!$B$7:$R$1700,10,0)</f>
        <v>18.7988</v>
      </c>
      <c r="G19" s="66">
        <f t="shared" si="1"/>
        <v>11</v>
      </c>
      <c r="H19" s="65">
        <f>VLOOKUP($A19,'Return Data'!$B$7:$R$1700,11,0)</f>
        <v>13.9903</v>
      </c>
      <c r="I19" s="66">
        <f t="shared" si="2"/>
        <v>9</v>
      </c>
      <c r="J19" s="65">
        <f>VLOOKUP($A19,'Return Data'!$B$7:$R$1700,12,0)</f>
        <v>12.214399999999999</v>
      </c>
      <c r="K19" s="66">
        <f t="shared" si="3"/>
        <v>8</v>
      </c>
      <c r="L19" s="65">
        <f>VLOOKUP($A19,'Return Data'!$B$7:$R$1700,13,0)</f>
        <v>11.78</v>
      </c>
      <c r="M19" s="66">
        <f t="shared" si="4"/>
        <v>5</v>
      </c>
      <c r="N19" s="65">
        <f>VLOOKUP($A19,'Return Data'!$B$7:$R$1700,17,0)</f>
        <v>10.2119</v>
      </c>
      <c r="O19" s="66">
        <f t="shared" si="5"/>
        <v>14</v>
      </c>
      <c r="P19" s="65">
        <f>VLOOKUP($A19,'Return Data'!$B$7:$R$1700,14,0)</f>
        <v>8.3585999999999991</v>
      </c>
      <c r="Q19" s="66">
        <f t="shared" si="6"/>
        <v>14</v>
      </c>
      <c r="R19" s="65">
        <f>VLOOKUP($A19,'Return Data'!$B$7:$R$1700,16,0)</f>
        <v>5.0837000000000003</v>
      </c>
      <c r="S19" s="67">
        <f t="shared" si="7"/>
        <v>21</v>
      </c>
    </row>
    <row r="20" spans="1:19" x14ac:dyDescent="0.3">
      <c r="A20" s="82" t="s">
        <v>600</v>
      </c>
      <c r="B20" s="64">
        <f>VLOOKUP($A20,'Return Data'!$B$7:$R$1700,3,0)</f>
        <v>44032</v>
      </c>
      <c r="C20" s="65">
        <f>VLOOKUP($A20,'Return Data'!$B$7:$R$1700,4,0)</f>
        <v>26.898800000000001</v>
      </c>
      <c r="D20" s="65">
        <f>VLOOKUP($A20,'Return Data'!$B$7:$R$1700,9,0)</f>
        <v>16.124700000000001</v>
      </c>
      <c r="E20" s="66">
        <f t="shared" si="0"/>
        <v>16</v>
      </c>
      <c r="F20" s="65">
        <f>VLOOKUP($A20,'Return Data'!$B$7:$R$1700,10,0)</f>
        <v>16.431899999999999</v>
      </c>
      <c r="G20" s="66">
        <f t="shared" si="1"/>
        <v>17</v>
      </c>
      <c r="H20" s="65">
        <f>VLOOKUP($A20,'Return Data'!$B$7:$R$1700,11,0)</f>
        <v>12.2453</v>
      </c>
      <c r="I20" s="66">
        <f t="shared" si="2"/>
        <v>16</v>
      </c>
      <c r="J20" s="65">
        <f>VLOOKUP($A20,'Return Data'!$B$7:$R$1700,12,0)</f>
        <v>10.5304</v>
      </c>
      <c r="K20" s="66">
        <f t="shared" si="3"/>
        <v>16</v>
      </c>
      <c r="L20" s="65">
        <f>VLOOKUP($A20,'Return Data'!$B$7:$R$1700,13,0)</f>
        <v>9.7970000000000006</v>
      </c>
      <c r="M20" s="66">
        <f t="shared" si="4"/>
        <v>15</v>
      </c>
      <c r="N20" s="65">
        <f>VLOOKUP($A20,'Return Data'!$B$7:$R$1700,17,0)</f>
        <v>10.2525</v>
      </c>
      <c r="O20" s="66">
        <f t="shared" si="5"/>
        <v>13</v>
      </c>
      <c r="P20" s="65">
        <f>VLOOKUP($A20,'Return Data'!$B$7:$R$1700,14,0)</f>
        <v>8.65</v>
      </c>
      <c r="Q20" s="66">
        <f t="shared" si="6"/>
        <v>10</v>
      </c>
      <c r="R20" s="65">
        <f>VLOOKUP($A20,'Return Data'!$B$7:$R$1700,16,0)</f>
        <v>7.8146000000000004</v>
      </c>
      <c r="S20" s="67">
        <f t="shared" si="7"/>
        <v>18</v>
      </c>
    </row>
    <row r="21" spans="1:19" x14ac:dyDescent="0.3">
      <c r="A21" s="82" t="s">
        <v>602</v>
      </c>
      <c r="B21" s="64">
        <f>VLOOKUP($A21,'Return Data'!$B$7:$R$1700,3,0)</f>
        <v>44032</v>
      </c>
      <c r="C21" s="65">
        <f>VLOOKUP($A21,'Return Data'!$B$7:$R$1700,4,0)</f>
        <v>15.6701</v>
      </c>
      <c r="D21" s="65">
        <f>VLOOKUP($A21,'Return Data'!$B$7:$R$1700,9,0)</f>
        <v>17.872</v>
      </c>
      <c r="E21" s="66">
        <f t="shared" si="0"/>
        <v>13</v>
      </c>
      <c r="F21" s="65">
        <f>VLOOKUP($A21,'Return Data'!$B$7:$R$1700,10,0)</f>
        <v>18.648800000000001</v>
      </c>
      <c r="G21" s="66">
        <f t="shared" si="1"/>
        <v>12</v>
      </c>
      <c r="H21" s="65">
        <f>VLOOKUP($A21,'Return Data'!$B$7:$R$1700,11,0)</f>
        <v>15.169</v>
      </c>
      <c r="I21" s="66">
        <f t="shared" si="2"/>
        <v>4</v>
      </c>
      <c r="J21" s="65">
        <f>VLOOKUP($A21,'Return Data'!$B$7:$R$1700,12,0)</f>
        <v>12.5816</v>
      </c>
      <c r="K21" s="66">
        <f t="shared" si="3"/>
        <v>6</v>
      </c>
      <c r="L21" s="65">
        <f>VLOOKUP($A21,'Return Data'!$B$7:$R$1700,13,0)</f>
        <v>12.1113</v>
      </c>
      <c r="M21" s="66">
        <f t="shared" si="4"/>
        <v>4</v>
      </c>
      <c r="N21" s="65">
        <f>VLOOKUP($A21,'Return Data'!$B$7:$R$1700,17,0)</f>
        <v>11.3102</v>
      </c>
      <c r="O21" s="66">
        <f t="shared" si="5"/>
        <v>4</v>
      </c>
      <c r="P21" s="65">
        <f>VLOOKUP($A21,'Return Data'!$B$7:$R$1700,14,0)</f>
        <v>8.8765000000000001</v>
      </c>
      <c r="Q21" s="66">
        <f t="shared" si="6"/>
        <v>7</v>
      </c>
      <c r="R21" s="65">
        <f>VLOOKUP($A21,'Return Data'!$B$7:$R$1700,16,0)</f>
        <v>9.0467999999999993</v>
      </c>
      <c r="S21" s="67">
        <f t="shared" si="7"/>
        <v>6</v>
      </c>
    </row>
    <row r="22" spans="1:19" x14ac:dyDescent="0.3">
      <c r="A22" s="82" t="s">
        <v>604</v>
      </c>
      <c r="B22" s="64">
        <f>VLOOKUP($A22,'Return Data'!$B$7:$R$1700,3,0)</f>
        <v>44032</v>
      </c>
      <c r="C22" s="65">
        <f>VLOOKUP($A22,'Return Data'!$B$7:$R$1700,4,0)</f>
        <v>18.523700000000002</v>
      </c>
      <c r="D22" s="65">
        <f>VLOOKUP($A22,'Return Data'!$B$7:$R$1700,9,0)</f>
        <v>18.687000000000001</v>
      </c>
      <c r="E22" s="66">
        <f t="shared" si="0"/>
        <v>11</v>
      </c>
      <c r="F22" s="65">
        <f>VLOOKUP($A22,'Return Data'!$B$7:$R$1700,10,0)</f>
        <v>18.088000000000001</v>
      </c>
      <c r="G22" s="66">
        <f t="shared" si="1"/>
        <v>14</v>
      </c>
      <c r="H22" s="65">
        <f>VLOOKUP($A22,'Return Data'!$B$7:$R$1700,11,0)</f>
        <v>13.462</v>
      </c>
      <c r="I22" s="66">
        <f t="shared" si="2"/>
        <v>11</v>
      </c>
      <c r="J22" s="65">
        <f>VLOOKUP($A22,'Return Data'!$B$7:$R$1700,12,0)</f>
        <v>11.815899999999999</v>
      </c>
      <c r="K22" s="66">
        <f t="shared" si="3"/>
        <v>11</v>
      </c>
      <c r="L22" s="65">
        <f>VLOOKUP($A22,'Return Data'!$B$7:$R$1700,13,0)</f>
        <v>11.1556</v>
      </c>
      <c r="M22" s="66">
        <f t="shared" si="4"/>
        <v>12</v>
      </c>
      <c r="N22" s="65">
        <f>VLOOKUP($A22,'Return Data'!$B$7:$R$1700,17,0)</f>
        <v>10.697900000000001</v>
      </c>
      <c r="O22" s="66">
        <f t="shared" si="5"/>
        <v>9</v>
      </c>
      <c r="P22" s="65">
        <f>VLOOKUP($A22,'Return Data'!$B$7:$R$1700,14,0)</f>
        <v>8.4219000000000008</v>
      </c>
      <c r="Q22" s="66">
        <f t="shared" si="6"/>
        <v>12</v>
      </c>
      <c r="R22" s="65">
        <f>VLOOKUP($A22,'Return Data'!$B$7:$R$1700,16,0)</f>
        <v>8.7210999999999999</v>
      </c>
      <c r="S22" s="67">
        <f t="shared" si="7"/>
        <v>12</v>
      </c>
    </row>
    <row r="23" spans="1:19" x14ac:dyDescent="0.3">
      <c r="A23" s="82" t="s">
        <v>607</v>
      </c>
      <c r="B23" s="64">
        <f>VLOOKUP($A23,'Return Data'!$B$7:$R$1700,3,0)</f>
        <v>44032</v>
      </c>
      <c r="C23" s="65">
        <f>VLOOKUP($A23,'Return Data'!$B$7:$R$1700,4,0)</f>
        <v>2402.6052</v>
      </c>
      <c r="D23" s="65">
        <f>VLOOKUP($A23,'Return Data'!$B$7:$R$1700,9,0)</f>
        <v>21.785699999999999</v>
      </c>
      <c r="E23" s="66">
        <f t="shared" si="0"/>
        <v>6</v>
      </c>
      <c r="F23" s="65">
        <f>VLOOKUP($A23,'Return Data'!$B$7:$R$1700,10,0)</f>
        <v>19.154199999999999</v>
      </c>
      <c r="G23" s="66">
        <f t="shared" si="1"/>
        <v>9</v>
      </c>
      <c r="H23" s="65">
        <f>VLOOKUP($A23,'Return Data'!$B$7:$R$1700,11,0)</f>
        <v>14.423400000000001</v>
      </c>
      <c r="I23" s="66">
        <f t="shared" si="2"/>
        <v>6</v>
      </c>
      <c r="J23" s="65">
        <f>VLOOKUP($A23,'Return Data'!$B$7:$R$1700,12,0)</f>
        <v>12.5906</v>
      </c>
      <c r="K23" s="66">
        <f t="shared" si="3"/>
        <v>5</v>
      </c>
      <c r="L23" s="65">
        <f>VLOOKUP($A23,'Return Data'!$B$7:$R$1700,13,0)</f>
        <v>11.388199999999999</v>
      </c>
      <c r="M23" s="66">
        <f t="shared" si="4"/>
        <v>8</v>
      </c>
      <c r="N23" s="65">
        <f>VLOOKUP($A23,'Return Data'!$B$7:$R$1700,17,0)</f>
        <v>10.614800000000001</v>
      </c>
      <c r="O23" s="66">
        <f t="shared" si="5"/>
        <v>10</v>
      </c>
      <c r="P23" s="65">
        <f>VLOOKUP($A23,'Return Data'!$B$7:$R$1700,14,0)</f>
        <v>9.1393000000000004</v>
      </c>
      <c r="Q23" s="66">
        <f t="shared" si="6"/>
        <v>4</v>
      </c>
      <c r="R23" s="65">
        <f>VLOOKUP($A23,'Return Data'!$B$7:$R$1700,16,0)</f>
        <v>8.4658999999999995</v>
      </c>
      <c r="S23" s="67">
        <f t="shared" si="7"/>
        <v>14</v>
      </c>
    </row>
    <row r="24" spans="1:19" x14ac:dyDescent="0.3">
      <c r="A24" s="82" t="s">
        <v>608</v>
      </c>
      <c r="B24" s="64">
        <f>VLOOKUP($A24,'Return Data'!$B$7:$R$1700,3,0)</f>
        <v>44032</v>
      </c>
      <c r="C24" s="65">
        <f>VLOOKUP($A24,'Return Data'!$B$7:$R$1700,4,0)</f>
        <v>33.015099999999997</v>
      </c>
      <c r="D24" s="65">
        <f>VLOOKUP($A24,'Return Data'!$B$7:$R$1700,9,0)</f>
        <v>9.3386999999999993</v>
      </c>
      <c r="E24" s="66">
        <f t="shared" si="0"/>
        <v>21</v>
      </c>
      <c r="F24" s="65">
        <f>VLOOKUP($A24,'Return Data'!$B$7:$R$1700,10,0)</f>
        <v>13.1236</v>
      </c>
      <c r="G24" s="66">
        <f t="shared" si="1"/>
        <v>20</v>
      </c>
      <c r="H24" s="65">
        <f>VLOOKUP($A24,'Return Data'!$B$7:$R$1700,11,0)</f>
        <v>10.2645</v>
      </c>
      <c r="I24" s="66">
        <f t="shared" si="2"/>
        <v>18</v>
      </c>
      <c r="J24" s="65">
        <f>VLOOKUP($A24,'Return Data'!$B$7:$R$1700,12,0)</f>
        <v>9.4879999999999995</v>
      </c>
      <c r="K24" s="66">
        <f t="shared" si="3"/>
        <v>17</v>
      </c>
      <c r="L24" s="65">
        <f>VLOOKUP($A24,'Return Data'!$B$7:$R$1700,13,0)</f>
        <v>9.7759999999999998</v>
      </c>
      <c r="M24" s="66">
        <f t="shared" si="4"/>
        <v>16</v>
      </c>
      <c r="N24" s="65">
        <f>VLOOKUP($A24,'Return Data'!$B$7:$R$1700,17,0)</f>
        <v>9.8073999999999995</v>
      </c>
      <c r="O24" s="66">
        <f t="shared" si="5"/>
        <v>15</v>
      </c>
      <c r="P24" s="65">
        <f>VLOOKUP($A24,'Return Data'!$B$7:$R$1700,14,0)</f>
        <v>7.7515999999999998</v>
      </c>
      <c r="Q24" s="66">
        <f t="shared" si="6"/>
        <v>15</v>
      </c>
      <c r="R24" s="65">
        <f>VLOOKUP($A24,'Return Data'!$B$7:$R$1700,16,0)</f>
        <v>7.9759000000000002</v>
      </c>
      <c r="S24" s="67">
        <f t="shared" si="7"/>
        <v>15</v>
      </c>
    </row>
    <row r="25" spans="1:19" x14ac:dyDescent="0.3">
      <c r="A25" s="82" t="s">
        <v>611</v>
      </c>
      <c r="B25" s="64">
        <f>VLOOKUP($A25,'Return Data'!$B$7:$R$1700,3,0)</f>
        <v>44032</v>
      </c>
      <c r="C25" s="65">
        <f>VLOOKUP($A25,'Return Data'!$B$7:$R$1700,4,0)</f>
        <v>10.905799999999999</v>
      </c>
      <c r="D25" s="65">
        <f>VLOOKUP($A25,'Return Data'!$B$7:$R$1700,9,0)</f>
        <v>21.592700000000001</v>
      </c>
      <c r="E25" s="66">
        <f t="shared" si="0"/>
        <v>7</v>
      </c>
      <c r="F25" s="65">
        <f>VLOOKUP($A25,'Return Data'!$B$7:$R$1700,10,0)</f>
        <v>19.956700000000001</v>
      </c>
      <c r="G25" s="66">
        <f t="shared" si="1"/>
        <v>6</v>
      </c>
      <c r="H25" s="65">
        <f>VLOOKUP($A25,'Return Data'!$B$7:$R$1700,11,0)</f>
        <v>13.870900000000001</v>
      </c>
      <c r="I25" s="66">
        <f t="shared" si="2"/>
        <v>10</v>
      </c>
      <c r="J25" s="65"/>
      <c r="K25" s="66"/>
      <c r="L25" s="65"/>
      <c r="M25" s="66"/>
      <c r="N25" s="65"/>
      <c r="O25" s="66"/>
      <c r="P25" s="65"/>
      <c r="Q25" s="66"/>
      <c r="R25" s="65">
        <f>VLOOKUP($A25,'Return Data'!$B$7:$R$1700,16,0)</f>
        <v>11.641400000000001</v>
      </c>
      <c r="S25" s="67">
        <f t="shared" si="7"/>
        <v>3</v>
      </c>
    </row>
    <row r="26" spans="1:19" x14ac:dyDescent="0.3">
      <c r="A26" s="82" t="s">
        <v>613</v>
      </c>
      <c r="B26" s="64">
        <f>VLOOKUP($A26,'Return Data'!$B$7:$R$1700,3,0)</f>
        <v>44032</v>
      </c>
      <c r="C26" s="65">
        <f>VLOOKUP($A26,'Return Data'!$B$7:$R$1700,4,0)</f>
        <v>15.791700000000001</v>
      </c>
      <c r="D26" s="65">
        <f>VLOOKUP($A26,'Return Data'!$B$7:$R$1700,9,0)</f>
        <v>15.5929</v>
      </c>
      <c r="E26" s="66">
        <f t="shared" si="0"/>
        <v>18</v>
      </c>
      <c r="F26" s="65">
        <f>VLOOKUP($A26,'Return Data'!$B$7:$R$1700,10,0)</f>
        <v>15.194800000000001</v>
      </c>
      <c r="G26" s="66">
        <f t="shared" si="1"/>
        <v>18</v>
      </c>
      <c r="H26" s="65">
        <f>VLOOKUP($A26,'Return Data'!$B$7:$R$1700,11,0)</f>
        <v>12.7249</v>
      </c>
      <c r="I26" s="66">
        <f t="shared" si="2"/>
        <v>14</v>
      </c>
      <c r="J26" s="65">
        <f>VLOOKUP($A26,'Return Data'!$B$7:$R$1700,12,0)</f>
        <v>10.9533</v>
      </c>
      <c r="K26" s="66">
        <f t="shared" si="3"/>
        <v>15</v>
      </c>
      <c r="L26" s="65">
        <f>VLOOKUP($A26,'Return Data'!$B$7:$R$1700,13,0)</f>
        <v>7.9882999999999997</v>
      </c>
      <c r="M26" s="66">
        <f t="shared" si="4"/>
        <v>17</v>
      </c>
      <c r="N26" s="65">
        <f>VLOOKUP($A26,'Return Data'!$B$7:$R$1700,17,0)</f>
        <v>4.6254</v>
      </c>
      <c r="O26" s="66">
        <f t="shared" si="5"/>
        <v>17</v>
      </c>
      <c r="P26" s="65">
        <f>VLOOKUP($A26,'Return Data'!$B$7:$R$1700,14,0)</f>
        <v>4.8724999999999996</v>
      </c>
      <c r="Q26" s="66">
        <f t="shared" si="6"/>
        <v>17</v>
      </c>
      <c r="R26" s="65">
        <f>VLOOKUP($A26,'Return Data'!$B$7:$R$1700,16,0)</f>
        <v>7.3253000000000004</v>
      </c>
      <c r="S26" s="67">
        <f t="shared" si="7"/>
        <v>20</v>
      </c>
    </row>
    <row r="27" spans="1:19" x14ac:dyDescent="0.3">
      <c r="A27" s="82" t="s">
        <v>731</v>
      </c>
      <c r="B27" s="64">
        <f>VLOOKUP($A27,'Return Data'!$B$7:$R$1700,3,0)</f>
        <v>44032</v>
      </c>
      <c r="C27" s="65">
        <f>VLOOKUP($A27,'Return Data'!$B$7:$R$1700,4,0)</f>
        <v>1080.6357</v>
      </c>
      <c r="D27" s="65">
        <f>VLOOKUP($A27,'Return Data'!$B$7:$R$1700,9,0)</f>
        <v>20.821200000000001</v>
      </c>
      <c r="E27" s="66">
        <f t="shared" si="0"/>
        <v>9</v>
      </c>
      <c r="F27" s="65">
        <f>VLOOKUP($A27,'Return Data'!$B$7:$R$1700,10,0)</f>
        <v>20.055900000000001</v>
      </c>
      <c r="G27" s="66">
        <f t="shared" si="1"/>
        <v>5</v>
      </c>
      <c r="H27" s="65"/>
      <c r="I27" s="66"/>
      <c r="J27" s="65"/>
      <c r="K27" s="66"/>
      <c r="L27" s="65"/>
      <c r="M27" s="66"/>
      <c r="N27" s="65"/>
      <c r="O27" s="66"/>
      <c r="P27" s="65"/>
      <c r="Q27" s="66"/>
      <c r="R27" s="65">
        <f>VLOOKUP($A27,'Return Data'!$B$7:$R$1700,16,0)</f>
        <v>14.375999999999999</v>
      </c>
      <c r="S27" s="67">
        <f t="shared" si="7"/>
        <v>2</v>
      </c>
    </row>
    <row r="28" spans="1:19" x14ac:dyDescent="0.3">
      <c r="A28" s="82" t="s">
        <v>732</v>
      </c>
      <c r="B28" s="64">
        <f>VLOOKUP($A28,'Return Data'!$B$7:$R$1700,3,0)</f>
        <v>44032</v>
      </c>
      <c r="C28" s="65">
        <f>VLOOKUP($A28,'Return Data'!$B$7:$R$1700,4,0)</f>
        <v>1107.0324000000001</v>
      </c>
      <c r="D28" s="65">
        <f>VLOOKUP($A28,'Return Data'!$B$7:$R$1700,9,0)</f>
        <v>34.418500000000002</v>
      </c>
      <c r="E28" s="66">
        <f t="shared" si="0"/>
        <v>1</v>
      </c>
      <c r="F28" s="65">
        <f>VLOOKUP($A28,'Return Data'!$B$7:$R$1700,10,0)</f>
        <v>26.796700000000001</v>
      </c>
      <c r="G28" s="66">
        <f t="shared" si="1"/>
        <v>1</v>
      </c>
      <c r="H28" s="65"/>
      <c r="I28" s="66"/>
      <c r="J28" s="65"/>
      <c r="K28" s="66"/>
      <c r="L28" s="65"/>
      <c r="M28" s="66"/>
      <c r="N28" s="65"/>
      <c r="O28" s="66"/>
      <c r="P28" s="65"/>
      <c r="Q28" s="66"/>
      <c r="R28" s="65">
        <f>VLOOKUP($A28,'Return Data'!$B$7:$R$1700,16,0)</f>
        <v>19.118300000000001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19.59230476190476</v>
      </c>
      <c r="E30" s="88"/>
      <c r="F30" s="89">
        <f>AVERAGE(F8:F28)</f>
        <v>18.323080952380952</v>
      </c>
      <c r="G30" s="88"/>
      <c r="H30" s="89">
        <f>AVERAGE(H8:H28)</f>
        <v>13.523331578947369</v>
      </c>
      <c r="I30" s="88"/>
      <c r="J30" s="89">
        <f>AVERAGE(J8:J28)</f>
        <v>11.786827777777779</v>
      </c>
      <c r="K30" s="88"/>
      <c r="L30" s="89">
        <f>AVERAGE(L8:L28)</f>
        <v>10.917877777777779</v>
      </c>
      <c r="M30" s="88"/>
      <c r="N30" s="89">
        <f>AVERAGE(N8:N28)</f>
        <v>10.545247058823533</v>
      </c>
      <c r="O30" s="88"/>
      <c r="P30" s="89">
        <f>AVERAGE(P8:P28)</f>
        <v>8.5436235294117626</v>
      </c>
      <c r="Q30" s="88"/>
      <c r="R30" s="89">
        <f>AVERAGE(R8:R28)</f>
        <v>9.2787476190476212</v>
      </c>
      <c r="S30" s="90"/>
    </row>
    <row r="31" spans="1:19" x14ac:dyDescent="0.3">
      <c r="A31" s="87" t="s">
        <v>28</v>
      </c>
      <c r="B31" s="88"/>
      <c r="C31" s="88"/>
      <c r="D31" s="89">
        <f>MIN(D8:D28)</f>
        <v>9.3386999999999993</v>
      </c>
      <c r="E31" s="88"/>
      <c r="F31" s="89">
        <f>MIN(F8:F28)</f>
        <v>6.3739999999999997</v>
      </c>
      <c r="G31" s="88"/>
      <c r="H31" s="89">
        <f>MIN(H8:H28)</f>
        <v>5.7994000000000003</v>
      </c>
      <c r="I31" s="88"/>
      <c r="J31" s="89">
        <f>MIN(J8:J28)</f>
        <v>5.8480999999999996</v>
      </c>
      <c r="K31" s="88"/>
      <c r="L31" s="89">
        <f>MIN(L8:L28)</f>
        <v>6.4372999999999996</v>
      </c>
      <c r="M31" s="88"/>
      <c r="N31" s="89">
        <f>MIN(N8:N28)</f>
        <v>4.6254</v>
      </c>
      <c r="O31" s="88"/>
      <c r="P31" s="89">
        <f>MIN(P8:P28)</f>
        <v>4.8724999999999996</v>
      </c>
      <c r="Q31" s="88"/>
      <c r="R31" s="89">
        <f>MIN(R8:R28)</f>
        <v>5.0837000000000003</v>
      </c>
      <c r="S31" s="90"/>
    </row>
    <row r="32" spans="1:19" ht="15" thickBot="1" x14ac:dyDescent="0.35">
      <c r="A32" s="91" t="s">
        <v>29</v>
      </c>
      <c r="B32" s="92"/>
      <c r="C32" s="92"/>
      <c r="D32" s="93">
        <f>MAX(D8:D28)</f>
        <v>34.418500000000002</v>
      </c>
      <c r="E32" s="92"/>
      <c r="F32" s="93">
        <f>MAX(F8:F28)</f>
        <v>26.796700000000001</v>
      </c>
      <c r="G32" s="92"/>
      <c r="H32" s="93">
        <f>MAX(H8:H28)</f>
        <v>20.220500000000001</v>
      </c>
      <c r="I32" s="92"/>
      <c r="J32" s="93">
        <f>MAX(J8:J28)</f>
        <v>17.282599999999999</v>
      </c>
      <c r="K32" s="92"/>
      <c r="L32" s="93">
        <f>MAX(L8:L28)</f>
        <v>13.7133</v>
      </c>
      <c r="M32" s="92"/>
      <c r="N32" s="93">
        <f>MAX(N8:N28)</f>
        <v>13.448600000000001</v>
      </c>
      <c r="O32" s="92"/>
      <c r="P32" s="93">
        <f>MAX(P8:P28)</f>
        <v>10.281599999999999</v>
      </c>
      <c r="Q32" s="92"/>
      <c r="R32" s="93">
        <f>MAX(R8:R28)</f>
        <v>19.118300000000001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44032</v>
      </c>
      <c r="C8" s="65">
        <f>VLOOKUP($A8,'Return Data'!$B$7:$R$1700,4,0)</f>
        <v>4526.0906000000004</v>
      </c>
      <c r="D8" s="65">
        <f>VLOOKUP($A8,'Return Data'!$B$7:$R$1700,9,0)</f>
        <v>34.055399999999999</v>
      </c>
      <c r="E8" s="66">
        <f>RANK(D8,D$8:D$18,0)</f>
        <v>3</v>
      </c>
      <c r="F8" s="65">
        <f>VLOOKUP($A8,'Return Data'!$B$7:$R$1700,10,0)</f>
        <v>18.1067</v>
      </c>
      <c r="G8" s="66">
        <f>RANK(F8,F$8:F$18,0)</f>
        <v>1</v>
      </c>
      <c r="H8" s="65">
        <f>VLOOKUP($A8,'Return Data'!$B$7:$R$1700,11,0)</f>
        <v>44.7273</v>
      </c>
      <c r="I8" s="66">
        <f>RANK(H8,H$8:H$18,0)</f>
        <v>1</v>
      </c>
      <c r="J8" s="65">
        <f>VLOOKUP($A8,'Return Data'!$B$7:$R$1700,12,0)</f>
        <v>36.4831</v>
      </c>
      <c r="K8" s="66">
        <f>RANK(J8,J$8:J$18,0)</f>
        <v>1</v>
      </c>
      <c r="L8" s="65">
        <f>VLOOKUP($A8,'Return Data'!$B$7:$R$1700,13,0)</f>
        <v>36.506100000000004</v>
      </c>
      <c r="M8" s="66">
        <f>RANK(L8,L$8:L$18,0)</f>
        <v>1</v>
      </c>
      <c r="N8" s="65">
        <f>VLOOKUP($A8,'Return Data'!$B$7:$R$1700,17,0)</f>
        <v>27.2042</v>
      </c>
      <c r="O8" s="66">
        <f>RANK(N8,N$8:N$18,0)</f>
        <v>2</v>
      </c>
      <c r="P8" s="65">
        <f>VLOOKUP($A8,'Return Data'!$B$7:$R$1700,14,0)</f>
        <v>19.290099999999999</v>
      </c>
      <c r="Q8" s="66">
        <f>RANK(P8,P$8:P$18,0)</f>
        <v>3</v>
      </c>
      <c r="R8" s="65">
        <f>VLOOKUP($A8,'Return Data'!$B$7:$R$1700,16,0)</f>
        <v>8.0092999999999996</v>
      </c>
      <c r="S8" s="67">
        <f>RANK(R8,R$8:R$18,0)</f>
        <v>10</v>
      </c>
    </row>
    <row r="9" spans="1:19" x14ac:dyDescent="0.3">
      <c r="A9" s="82" t="s">
        <v>897</v>
      </c>
      <c r="B9" s="64">
        <f>VLOOKUP($A9,'Return Data'!$B$7:$R$1700,3,0)</f>
        <v>44032</v>
      </c>
      <c r="C9" s="65">
        <f>VLOOKUP($A9,'Return Data'!$B$7:$R$1700,4,0)</f>
        <v>4284.7682999999997</v>
      </c>
      <c r="D9" s="65">
        <f>VLOOKUP($A9,'Return Data'!$B$7:$R$1700,9,0)</f>
        <v>33.567599999999999</v>
      </c>
      <c r="E9" s="66">
        <f t="shared" ref="E9:E18" si="0">RANK(D9,D$8:D$18,0)</f>
        <v>8</v>
      </c>
      <c r="F9" s="65">
        <f>VLOOKUP($A9,'Return Data'!$B$7:$R$1700,10,0)</f>
        <v>17.603200000000001</v>
      </c>
      <c r="G9" s="66">
        <f t="shared" ref="G9:G18" si="1">RANK(F9,F$8:F$18,0)</f>
        <v>8</v>
      </c>
      <c r="H9" s="65">
        <f>VLOOKUP($A9,'Return Data'!$B$7:$R$1700,11,0)</f>
        <v>43.336199999999998</v>
      </c>
      <c r="I9" s="66">
        <f t="shared" ref="I9:I18" si="2">RANK(H9,H$8:H$18,0)</f>
        <v>9</v>
      </c>
      <c r="J9" s="65">
        <f>VLOOKUP($A9,'Return Data'!$B$7:$R$1700,12,0)</f>
        <v>35.341299999999997</v>
      </c>
      <c r="K9" s="66">
        <f t="shared" ref="K9:K18" si="3">RANK(J9,J$8:J$18,0)</f>
        <v>9</v>
      </c>
      <c r="L9" s="65">
        <f>VLOOKUP($A9,'Return Data'!$B$7:$R$1700,13,0)</f>
        <v>36.183100000000003</v>
      </c>
      <c r="M9" s="66">
        <f t="shared" ref="M9:M18" si="4">RANK(L9,L$8:L$18,0)</f>
        <v>4</v>
      </c>
      <c r="N9" s="65">
        <f>VLOOKUP($A9,'Return Data'!$B$7:$R$1700,17,0)</f>
        <v>26.965800000000002</v>
      </c>
      <c r="O9" s="66">
        <f t="shared" ref="O9:O18" si="5">RANK(N9,N$8:N$18,0)</f>
        <v>6</v>
      </c>
      <c r="P9" s="65">
        <f>VLOOKUP($A9,'Return Data'!$B$7:$R$1700,14,0)</f>
        <v>19.285299999999999</v>
      </c>
      <c r="Q9" s="66">
        <f t="shared" ref="Q9:Q18" si="6">RANK(P9,P$8:P$18,0)</f>
        <v>4</v>
      </c>
      <c r="R9" s="65">
        <f>VLOOKUP($A9,'Return Data'!$B$7:$R$1700,16,0)</f>
        <v>8.0242000000000004</v>
      </c>
      <c r="S9" s="67">
        <f t="shared" ref="S9:S18" si="7">RANK(R9,R$8:R$18,0)</f>
        <v>9</v>
      </c>
    </row>
    <row r="10" spans="1:19" x14ac:dyDescent="0.3">
      <c r="A10" s="82" t="s">
        <v>900</v>
      </c>
      <c r="B10" s="64">
        <f>VLOOKUP($A10,'Return Data'!$B$7:$R$1700,3,0)</f>
        <v>44032</v>
      </c>
      <c r="C10" s="65">
        <f>VLOOKUP($A10,'Return Data'!$B$7:$R$1700,4,0)</f>
        <v>4414.7145</v>
      </c>
      <c r="D10" s="65">
        <f>VLOOKUP($A10,'Return Data'!$B$7:$R$1700,9,0)</f>
        <v>33.816400000000002</v>
      </c>
      <c r="E10" s="66">
        <f t="shared" si="0"/>
        <v>7</v>
      </c>
      <c r="F10" s="65">
        <f>VLOOKUP($A10,'Return Data'!$B$7:$R$1700,10,0)</f>
        <v>18.024699999999999</v>
      </c>
      <c r="G10" s="66">
        <f t="shared" si="1"/>
        <v>3</v>
      </c>
      <c r="H10" s="65">
        <f>VLOOKUP($A10,'Return Data'!$B$7:$R$1700,11,0)</f>
        <v>44.5261</v>
      </c>
      <c r="I10" s="66">
        <f t="shared" si="2"/>
        <v>3</v>
      </c>
      <c r="J10" s="65">
        <f>VLOOKUP($A10,'Return Data'!$B$7:$R$1700,12,0)</f>
        <v>35.589399999999998</v>
      </c>
      <c r="K10" s="66">
        <f t="shared" si="3"/>
        <v>8</v>
      </c>
      <c r="L10" s="65">
        <f>VLOOKUP($A10,'Return Data'!$B$7:$R$1700,13,0)</f>
        <v>35.5075</v>
      </c>
      <c r="M10" s="66">
        <f t="shared" si="4"/>
        <v>10</v>
      </c>
      <c r="N10" s="65">
        <f>VLOOKUP($A10,'Return Data'!$B$7:$R$1700,17,0)</f>
        <v>26.672999999999998</v>
      </c>
      <c r="O10" s="66">
        <f t="shared" si="5"/>
        <v>11</v>
      </c>
      <c r="P10" s="65">
        <f>VLOOKUP($A10,'Return Data'!$B$7:$R$1700,14,0)</f>
        <v>18.922000000000001</v>
      </c>
      <c r="Q10" s="66">
        <f t="shared" si="6"/>
        <v>10</v>
      </c>
      <c r="R10" s="65">
        <f>VLOOKUP($A10,'Return Data'!$B$7:$R$1700,16,0)</f>
        <v>9.4411000000000005</v>
      </c>
      <c r="S10" s="67">
        <f t="shared" si="7"/>
        <v>7</v>
      </c>
    </row>
    <row r="11" spans="1:19" x14ac:dyDescent="0.3">
      <c r="A11" s="82" t="s">
        <v>902</v>
      </c>
      <c r="B11" s="64">
        <f>VLOOKUP($A11,'Return Data'!$B$7:$R$1700,3,0)</f>
        <v>44032</v>
      </c>
      <c r="C11" s="65">
        <f>VLOOKUP($A11,'Return Data'!$B$7:$R$1700,4,0)</f>
        <v>44.059399999999997</v>
      </c>
      <c r="D11" s="65">
        <f>VLOOKUP($A11,'Return Data'!$B$7:$R$1700,9,0)</f>
        <v>33.386899999999997</v>
      </c>
      <c r="E11" s="66">
        <f t="shared" si="0"/>
        <v>10</v>
      </c>
      <c r="F11" s="65">
        <f>VLOOKUP($A11,'Return Data'!$B$7:$R$1700,10,0)</f>
        <v>17.354800000000001</v>
      </c>
      <c r="G11" s="66">
        <f t="shared" si="1"/>
        <v>11</v>
      </c>
      <c r="H11" s="65">
        <f>VLOOKUP($A11,'Return Data'!$B$7:$R$1700,11,0)</f>
        <v>43.094499999999996</v>
      </c>
      <c r="I11" s="66">
        <f t="shared" si="2"/>
        <v>11</v>
      </c>
      <c r="J11" s="65">
        <f>VLOOKUP($A11,'Return Data'!$B$7:$R$1700,12,0)</f>
        <v>35.090299999999999</v>
      </c>
      <c r="K11" s="66">
        <f t="shared" si="3"/>
        <v>11</v>
      </c>
      <c r="L11" s="65">
        <f>VLOOKUP($A11,'Return Data'!$B$7:$R$1700,13,0)</f>
        <v>35.491100000000003</v>
      </c>
      <c r="M11" s="66">
        <f t="shared" si="4"/>
        <v>11</v>
      </c>
      <c r="N11" s="65">
        <f>VLOOKUP($A11,'Return Data'!$B$7:$R$1700,17,0)</f>
        <v>26.784800000000001</v>
      </c>
      <c r="O11" s="66">
        <f t="shared" si="5"/>
        <v>10</v>
      </c>
      <c r="P11" s="65">
        <f>VLOOKUP($A11,'Return Data'!$B$7:$R$1700,14,0)</f>
        <v>18.807400000000001</v>
      </c>
      <c r="Q11" s="66">
        <f t="shared" si="6"/>
        <v>11</v>
      </c>
      <c r="R11" s="65">
        <f>VLOOKUP($A11,'Return Data'!$B$7:$R$1700,16,0)</f>
        <v>8.8994999999999997</v>
      </c>
      <c r="S11" s="67">
        <f t="shared" si="7"/>
        <v>8</v>
      </c>
    </row>
    <row r="12" spans="1:19" x14ac:dyDescent="0.3">
      <c r="A12" s="82" t="s">
        <v>904</v>
      </c>
      <c r="B12" s="64">
        <f>VLOOKUP($A12,'Return Data'!$B$7:$R$1700,3,0)</f>
        <v>44032</v>
      </c>
      <c r="C12" s="65">
        <f>VLOOKUP($A12,'Return Data'!$B$7:$R$1700,4,0)</f>
        <v>4566.2107999999998</v>
      </c>
      <c r="D12" s="65">
        <f>VLOOKUP($A12,'Return Data'!$B$7:$R$1700,9,0)</f>
        <v>32.930799999999998</v>
      </c>
      <c r="E12" s="66">
        <f t="shared" si="0"/>
        <v>11</v>
      </c>
      <c r="F12" s="65">
        <f>VLOOKUP($A12,'Return Data'!$B$7:$R$1700,10,0)</f>
        <v>17.363</v>
      </c>
      <c r="G12" s="66">
        <f t="shared" si="1"/>
        <v>10</v>
      </c>
      <c r="H12" s="65">
        <f>VLOOKUP($A12,'Return Data'!$B$7:$R$1700,11,0)</f>
        <v>43.331200000000003</v>
      </c>
      <c r="I12" s="66">
        <f t="shared" si="2"/>
        <v>10</v>
      </c>
      <c r="J12" s="65">
        <f>VLOOKUP($A12,'Return Data'!$B$7:$R$1700,12,0)</f>
        <v>35.324199999999998</v>
      </c>
      <c r="K12" s="66">
        <f t="shared" si="3"/>
        <v>10</v>
      </c>
      <c r="L12" s="65">
        <f>VLOOKUP($A12,'Return Data'!$B$7:$R$1700,13,0)</f>
        <v>35.606499999999997</v>
      </c>
      <c r="M12" s="66">
        <f t="shared" si="4"/>
        <v>9</v>
      </c>
      <c r="N12" s="65">
        <f>VLOOKUP($A12,'Return Data'!$B$7:$R$1700,17,0)</f>
        <v>26.942900000000002</v>
      </c>
      <c r="O12" s="66">
        <f t="shared" si="5"/>
        <v>8</v>
      </c>
      <c r="P12" s="65">
        <f>VLOOKUP($A12,'Return Data'!$B$7:$R$1700,14,0)</f>
        <v>19.409400000000002</v>
      </c>
      <c r="Q12" s="66">
        <f t="shared" si="6"/>
        <v>1</v>
      </c>
      <c r="R12" s="65">
        <f>VLOOKUP($A12,'Return Data'!$B$7:$R$1700,16,0)</f>
        <v>5.3491999999999997</v>
      </c>
      <c r="S12" s="67">
        <f t="shared" si="7"/>
        <v>11</v>
      </c>
    </row>
    <row r="13" spans="1:19" x14ac:dyDescent="0.3">
      <c r="A13" s="82" t="s">
        <v>906</v>
      </c>
      <c r="B13" s="64">
        <f>VLOOKUP($A13,'Return Data'!$B$7:$R$1700,3,0)</f>
        <v>44032</v>
      </c>
      <c r="C13" s="65">
        <f>VLOOKUP($A13,'Return Data'!$B$7:$R$1700,4,0)</f>
        <v>4465.9889000000003</v>
      </c>
      <c r="D13" s="65">
        <f>VLOOKUP($A13,'Return Data'!$B$7:$R$1700,9,0)</f>
        <v>34.087699999999998</v>
      </c>
      <c r="E13" s="66">
        <f t="shared" si="0"/>
        <v>2</v>
      </c>
      <c r="F13" s="65">
        <f>VLOOKUP($A13,'Return Data'!$B$7:$R$1700,10,0)</f>
        <v>18.0474</v>
      </c>
      <c r="G13" s="66">
        <f t="shared" si="1"/>
        <v>2</v>
      </c>
      <c r="H13" s="65">
        <f>VLOOKUP($A13,'Return Data'!$B$7:$R$1700,11,0)</f>
        <v>44.537999999999997</v>
      </c>
      <c r="I13" s="66">
        <f t="shared" si="2"/>
        <v>2</v>
      </c>
      <c r="J13" s="65">
        <f>VLOOKUP($A13,'Return Data'!$B$7:$R$1700,12,0)</f>
        <v>36.248699999999999</v>
      </c>
      <c r="K13" s="66">
        <f t="shared" si="3"/>
        <v>2</v>
      </c>
      <c r="L13" s="65">
        <f>VLOOKUP($A13,'Return Data'!$B$7:$R$1700,13,0)</f>
        <v>36.478700000000003</v>
      </c>
      <c r="M13" s="66">
        <f t="shared" si="4"/>
        <v>2</v>
      </c>
      <c r="N13" s="65">
        <f>VLOOKUP($A13,'Return Data'!$B$7:$R$1700,17,0)</f>
        <v>27.271000000000001</v>
      </c>
      <c r="O13" s="66">
        <f t="shared" si="5"/>
        <v>1</v>
      </c>
      <c r="P13" s="65">
        <f>VLOOKUP($A13,'Return Data'!$B$7:$R$1700,14,0)</f>
        <v>19.334099999999999</v>
      </c>
      <c r="Q13" s="66">
        <f t="shared" si="6"/>
        <v>2</v>
      </c>
      <c r="R13" s="65">
        <f>VLOOKUP($A13,'Return Data'!$B$7:$R$1700,16,0)</f>
        <v>9.8748000000000005</v>
      </c>
      <c r="S13" s="67">
        <f t="shared" si="7"/>
        <v>6</v>
      </c>
    </row>
    <row r="14" spans="1:19" x14ac:dyDescent="0.3">
      <c r="A14" s="82" t="s">
        <v>908</v>
      </c>
      <c r="B14" s="64">
        <f>VLOOKUP($A14,'Return Data'!$B$7:$R$1700,3,0)</f>
        <v>44032</v>
      </c>
      <c r="C14" s="65">
        <f>VLOOKUP($A14,'Return Data'!$B$7:$R$1700,4,0)</f>
        <v>430.53789999999998</v>
      </c>
      <c r="D14" s="65">
        <f>VLOOKUP($A14,'Return Data'!$B$7:$R$1700,9,0)</f>
        <v>33.921300000000002</v>
      </c>
      <c r="E14" s="66">
        <f t="shared" si="0"/>
        <v>5</v>
      </c>
      <c r="F14" s="65">
        <f>VLOOKUP($A14,'Return Data'!$B$7:$R$1700,10,0)</f>
        <v>17.9376</v>
      </c>
      <c r="G14" s="66">
        <f t="shared" si="1"/>
        <v>5</v>
      </c>
      <c r="H14" s="65">
        <f>VLOOKUP($A14,'Return Data'!$B$7:$R$1700,11,0)</f>
        <v>44.276400000000002</v>
      </c>
      <c r="I14" s="66">
        <f t="shared" si="2"/>
        <v>5</v>
      </c>
      <c r="J14" s="65">
        <f>VLOOKUP($A14,'Return Data'!$B$7:$R$1700,12,0)</f>
        <v>35.965200000000003</v>
      </c>
      <c r="K14" s="66">
        <f t="shared" si="3"/>
        <v>4</v>
      </c>
      <c r="L14" s="65">
        <f>VLOOKUP($A14,'Return Data'!$B$7:$R$1700,13,0)</f>
        <v>36.154600000000002</v>
      </c>
      <c r="M14" s="66">
        <f t="shared" si="4"/>
        <v>5</v>
      </c>
      <c r="N14" s="65">
        <f>VLOOKUP($A14,'Return Data'!$B$7:$R$1700,17,0)</f>
        <v>27.093900000000001</v>
      </c>
      <c r="O14" s="66">
        <f t="shared" si="5"/>
        <v>3</v>
      </c>
      <c r="P14" s="65">
        <f>VLOOKUP($A14,'Return Data'!$B$7:$R$1700,14,0)</f>
        <v>19.237100000000002</v>
      </c>
      <c r="Q14" s="66">
        <f t="shared" si="6"/>
        <v>6</v>
      </c>
      <c r="R14" s="65">
        <f>VLOOKUP($A14,'Return Data'!$B$7:$R$1700,16,0)</f>
        <v>12.998900000000001</v>
      </c>
      <c r="S14" s="67">
        <f t="shared" si="7"/>
        <v>1</v>
      </c>
    </row>
    <row r="15" spans="1:19" x14ac:dyDescent="0.3">
      <c r="A15" s="82" t="s">
        <v>910</v>
      </c>
      <c r="B15" s="64">
        <f>VLOOKUP($A15,'Return Data'!$B$7:$R$1700,3,0)</f>
        <v>44032</v>
      </c>
      <c r="C15" s="65">
        <f>VLOOKUP($A15,'Return Data'!$B$7:$R$1700,4,0)</f>
        <v>43.150599999999997</v>
      </c>
      <c r="D15" s="65">
        <f>VLOOKUP($A15,'Return Data'!$B$7:$R$1700,9,0)</f>
        <v>34.538200000000003</v>
      </c>
      <c r="E15" s="66">
        <f t="shared" si="0"/>
        <v>1</v>
      </c>
      <c r="F15" s="65">
        <f>VLOOKUP($A15,'Return Data'!$B$7:$R$1700,10,0)</f>
        <v>17.9849</v>
      </c>
      <c r="G15" s="66">
        <f t="shared" si="1"/>
        <v>4</v>
      </c>
      <c r="H15" s="65">
        <f>VLOOKUP($A15,'Return Data'!$B$7:$R$1700,11,0)</f>
        <v>44.177199999999999</v>
      </c>
      <c r="I15" s="66">
        <f t="shared" si="2"/>
        <v>6</v>
      </c>
      <c r="J15" s="65">
        <f>VLOOKUP($A15,'Return Data'!$B$7:$R$1700,12,0)</f>
        <v>35.847799999999999</v>
      </c>
      <c r="K15" s="66">
        <f t="shared" si="3"/>
        <v>5</v>
      </c>
      <c r="L15" s="65">
        <f>VLOOKUP($A15,'Return Data'!$B$7:$R$1700,13,0)</f>
        <v>36.051499999999997</v>
      </c>
      <c r="M15" s="66">
        <f t="shared" si="4"/>
        <v>6</v>
      </c>
      <c r="N15" s="65">
        <f>VLOOKUP($A15,'Return Data'!$B$7:$R$1700,17,0)</f>
        <v>26.953099999999999</v>
      </c>
      <c r="O15" s="66">
        <f t="shared" si="5"/>
        <v>7</v>
      </c>
      <c r="P15" s="65">
        <f>VLOOKUP($A15,'Return Data'!$B$7:$R$1700,14,0)</f>
        <v>19.0884</v>
      </c>
      <c r="Q15" s="66">
        <f t="shared" si="6"/>
        <v>9</v>
      </c>
      <c r="R15" s="65">
        <f>VLOOKUP($A15,'Return Data'!$B$7:$R$1700,16,0)</f>
        <v>12.014699999999999</v>
      </c>
      <c r="S15" s="67">
        <f t="shared" si="7"/>
        <v>3</v>
      </c>
    </row>
    <row r="16" spans="1:19" x14ac:dyDescent="0.3">
      <c r="A16" s="82" t="s">
        <v>912</v>
      </c>
      <c r="B16" s="64">
        <f>VLOOKUP($A16,'Return Data'!$B$7:$R$1700,3,0)</f>
        <v>44032</v>
      </c>
      <c r="C16" s="65">
        <f>VLOOKUP($A16,'Return Data'!$B$7:$R$1700,4,0)</f>
        <v>2143.6889999999999</v>
      </c>
      <c r="D16" s="65">
        <f>VLOOKUP($A16,'Return Data'!$B$7:$R$1700,9,0)</f>
        <v>33.526200000000003</v>
      </c>
      <c r="E16" s="66">
        <f t="shared" si="0"/>
        <v>9</v>
      </c>
      <c r="F16" s="65">
        <f>VLOOKUP($A16,'Return Data'!$B$7:$R$1700,10,0)</f>
        <v>17.701599999999999</v>
      </c>
      <c r="G16" s="66">
        <f t="shared" si="1"/>
        <v>7</v>
      </c>
      <c r="H16" s="65">
        <f>VLOOKUP($A16,'Return Data'!$B$7:$R$1700,11,0)</f>
        <v>44.058199999999999</v>
      </c>
      <c r="I16" s="66">
        <f t="shared" si="2"/>
        <v>7</v>
      </c>
      <c r="J16" s="65">
        <f>VLOOKUP($A16,'Return Data'!$B$7:$R$1700,12,0)</f>
        <v>35.664400000000001</v>
      </c>
      <c r="K16" s="66">
        <f t="shared" si="3"/>
        <v>6</v>
      </c>
      <c r="L16" s="65">
        <f>VLOOKUP($A16,'Return Data'!$B$7:$R$1700,13,0)</f>
        <v>35.866</v>
      </c>
      <c r="M16" s="66">
        <f t="shared" si="4"/>
        <v>7</v>
      </c>
      <c r="N16" s="65">
        <f>VLOOKUP($A16,'Return Data'!$B$7:$R$1700,17,0)</f>
        <v>26.869599999999998</v>
      </c>
      <c r="O16" s="66">
        <f t="shared" si="5"/>
        <v>9</v>
      </c>
      <c r="P16" s="65">
        <f>VLOOKUP($A16,'Return Data'!$B$7:$R$1700,14,0)</f>
        <v>19.096599999999999</v>
      </c>
      <c r="Q16" s="66">
        <f t="shared" si="6"/>
        <v>8</v>
      </c>
      <c r="R16" s="65">
        <f>VLOOKUP($A16,'Return Data'!$B$7:$R$1700,16,0)</f>
        <v>10.9064</v>
      </c>
      <c r="S16" s="67">
        <f t="shared" si="7"/>
        <v>4</v>
      </c>
    </row>
    <row r="17" spans="1:19" x14ac:dyDescent="0.3">
      <c r="A17" s="82" t="s">
        <v>915</v>
      </c>
      <c r="B17" s="64">
        <f>VLOOKUP($A17,'Return Data'!$B$7:$R$1700,3,0)</f>
        <v>44032</v>
      </c>
      <c r="C17" s="65">
        <f>VLOOKUP($A17,'Return Data'!$B$7:$R$1700,4,0)</f>
        <v>4418.3729000000003</v>
      </c>
      <c r="D17" s="65">
        <f>VLOOKUP($A17,'Return Data'!$B$7:$R$1700,9,0)</f>
        <v>33.982799999999997</v>
      </c>
      <c r="E17" s="66">
        <f t="shared" si="0"/>
        <v>4</v>
      </c>
      <c r="F17" s="65">
        <f>VLOOKUP($A17,'Return Data'!$B$7:$R$1700,10,0)</f>
        <v>17.8964</v>
      </c>
      <c r="G17" s="66">
        <f t="shared" si="1"/>
        <v>6</v>
      </c>
      <c r="H17" s="65">
        <f>VLOOKUP($A17,'Return Data'!$B$7:$R$1700,11,0)</f>
        <v>44.397500000000001</v>
      </c>
      <c r="I17" s="66">
        <f t="shared" si="2"/>
        <v>4</v>
      </c>
      <c r="J17" s="65">
        <f>VLOOKUP($A17,'Return Data'!$B$7:$R$1700,12,0)</f>
        <v>36.085700000000003</v>
      </c>
      <c r="K17" s="66">
        <f t="shared" si="3"/>
        <v>3</v>
      </c>
      <c r="L17" s="65">
        <f>VLOOKUP($A17,'Return Data'!$B$7:$R$1700,13,0)</f>
        <v>36.295699999999997</v>
      </c>
      <c r="M17" s="66">
        <f t="shared" si="4"/>
        <v>3</v>
      </c>
      <c r="N17" s="65">
        <f>VLOOKUP($A17,'Return Data'!$B$7:$R$1700,17,0)</f>
        <v>27.0822</v>
      </c>
      <c r="O17" s="66">
        <f t="shared" si="5"/>
        <v>4</v>
      </c>
      <c r="P17" s="65">
        <f>VLOOKUP($A17,'Return Data'!$B$7:$R$1700,14,0)</f>
        <v>19.151499999999999</v>
      </c>
      <c r="Q17" s="66">
        <f t="shared" si="6"/>
        <v>7</v>
      </c>
      <c r="R17" s="65">
        <f>VLOOKUP($A17,'Return Data'!$B$7:$R$1700,16,0)</f>
        <v>10.3901</v>
      </c>
      <c r="S17" s="67">
        <f t="shared" si="7"/>
        <v>5</v>
      </c>
    </row>
    <row r="18" spans="1:19" x14ac:dyDescent="0.3">
      <c r="A18" s="82" t="s">
        <v>916</v>
      </c>
      <c r="B18" s="64">
        <f>VLOOKUP($A18,'Return Data'!$B$7:$R$1700,3,0)</f>
        <v>44032</v>
      </c>
      <c r="C18" s="65">
        <f>VLOOKUP($A18,'Return Data'!$B$7:$R$1700,4,0)</f>
        <v>4342.3289999999997</v>
      </c>
      <c r="D18" s="65">
        <f>VLOOKUP($A18,'Return Data'!$B$7:$R$1700,9,0)</f>
        <v>33.816699999999997</v>
      </c>
      <c r="E18" s="66">
        <f t="shared" si="0"/>
        <v>6</v>
      </c>
      <c r="F18" s="65">
        <f>VLOOKUP($A18,'Return Data'!$B$7:$R$1700,10,0)</f>
        <v>17.5335</v>
      </c>
      <c r="G18" s="66">
        <f t="shared" si="1"/>
        <v>9</v>
      </c>
      <c r="H18" s="65">
        <f>VLOOKUP($A18,'Return Data'!$B$7:$R$1700,11,0)</f>
        <v>44.019199999999998</v>
      </c>
      <c r="I18" s="66">
        <f t="shared" si="2"/>
        <v>8</v>
      </c>
      <c r="J18" s="65">
        <f>VLOOKUP($A18,'Return Data'!$B$7:$R$1700,12,0)</f>
        <v>35.625</v>
      </c>
      <c r="K18" s="66">
        <f t="shared" si="3"/>
        <v>7</v>
      </c>
      <c r="L18" s="65">
        <f>VLOOKUP($A18,'Return Data'!$B$7:$R$1700,13,0)</f>
        <v>35.831200000000003</v>
      </c>
      <c r="M18" s="66">
        <f t="shared" si="4"/>
        <v>8</v>
      </c>
      <c r="N18" s="65">
        <f>VLOOKUP($A18,'Return Data'!$B$7:$R$1700,17,0)</f>
        <v>26.9938</v>
      </c>
      <c r="O18" s="66">
        <f t="shared" si="5"/>
        <v>5</v>
      </c>
      <c r="P18" s="65">
        <f>VLOOKUP($A18,'Return Data'!$B$7:$R$1700,14,0)</f>
        <v>19.2681</v>
      </c>
      <c r="Q18" s="66">
        <f t="shared" si="6"/>
        <v>5</v>
      </c>
      <c r="R18" s="65">
        <f>VLOOKUP($A18,'Return Data'!$B$7:$R$1700,16,0)</f>
        <v>12.1616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33.784545454545452</v>
      </c>
      <c r="E20" s="88"/>
      <c r="F20" s="89">
        <f>AVERAGE(F8:F18)</f>
        <v>17.77761818181818</v>
      </c>
      <c r="G20" s="88"/>
      <c r="H20" s="89">
        <f>AVERAGE(H8:H18)</f>
        <v>44.043799999999997</v>
      </c>
      <c r="I20" s="88"/>
      <c r="J20" s="89">
        <f>AVERAGE(J8:J18)</f>
        <v>35.751372727272724</v>
      </c>
      <c r="K20" s="88"/>
      <c r="L20" s="89">
        <f>AVERAGE(L8:L18)</f>
        <v>35.997454545454545</v>
      </c>
      <c r="M20" s="88"/>
      <c r="N20" s="89">
        <f>AVERAGE(N8:N18)</f>
        <v>26.984936363636368</v>
      </c>
      <c r="O20" s="88"/>
      <c r="P20" s="89">
        <f>AVERAGE(P8:P18)</f>
        <v>19.171818181818182</v>
      </c>
      <c r="Q20" s="88"/>
      <c r="R20" s="89">
        <f>AVERAGE(R8:R18)</f>
        <v>9.8245272727272734</v>
      </c>
      <c r="S20" s="90"/>
    </row>
    <row r="21" spans="1:19" x14ac:dyDescent="0.3">
      <c r="A21" s="87" t="s">
        <v>28</v>
      </c>
      <c r="B21" s="88"/>
      <c r="C21" s="88"/>
      <c r="D21" s="89">
        <f>MIN(D8:D18)</f>
        <v>32.930799999999998</v>
      </c>
      <c r="E21" s="88"/>
      <c r="F21" s="89">
        <f>MIN(F8:F18)</f>
        <v>17.354800000000001</v>
      </c>
      <c r="G21" s="88"/>
      <c r="H21" s="89">
        <f>MIN(H8:H18)</f>
        <v>43.094499999999996</v>
      </c>
      <c r="I21" s="88"/>
      <c r="J21" s="89">
        <f>MIN(J8:J18)</f>
        <v>35.090299999999999</v>
      </c>
      <c r="K21" s="88"/>
      <c r="L21" s="89">
        <f>MIN(L8:L18)</f>
        <v>35.491100000000003</v>
      </c>
      <c r="M21" s="88"/>
      <c r="N21" s="89">
        <f>MIN(N8:N18)</f>
        <v>26.672999999999998</v>
      </c>
      <c r="O21" s="88"/>
      <c r="P21" s="89">
        <f>MIN(P8:P18)</f>
        <v>18.807400000000001</v>
      </c>
      <c r="Q21" s="88"/>
      <c r="R21" s="89">
        <f>MIN(R8:R18)</f>
        <v>5.3491999999999997</v>
      </c>
      <c r="S21" s="90"/>
    </row>
    <row r="22" spans="1:19" ht="15" thickBot="1" x14ac:dyDescent="0.35">
      <c r="A22" s="91" t="s">
        <v>29</v>
      </c>
      <c r="B22" s="92"/>
      <c r="C22" s="92"/>
      <c r="D22" s="93">
        <f>MAX(D8:D18)</f>
        <v>34.538200000000003</v>
      </c>
      <c r="E22" s="92"/>
      <c r="F22" s="93">
        <f>MAX(F8:F18)</f>
        <v>18.1067</v>
      </c>
      <c r="G22" s="92"/>
      <c r="H22" s="93">
        <f>MAX(H8:H18)</f>
        <v>44.7273</v>
      </c>
      <c r="I22" s="92"/>
      <c r="J22" s="93">
        <f>MAX(J8:J18)</f>
        <v>36.4831</v>
      </c>
      <c r="K22" s="92"/>
      <c r="L22" s="93">
        <f>MAX(L8:L18)</f>
        <v>36.506100000000004</v>
      </c>
      <c r="M22" s="92"/>
      <c r="N22" s="93">
        <f>MAX(N8:N18)</f>
        <v>27.271000000000001</v>
      </c>
      <c r="O22" s="92"/>
      <c r="P22" s="93">
        <f>MAX(P8:P18)</f>
        <v>19.409400000000002</v>
      </c>
      <c r="Q22" s="92"/>
      <c r="R22" s="93">
        <f>MAX(R8:R18)</f>
        <v>12.998900000000001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44032</v>
      </c>
      <c r="C8" s="65">
        <f>VLOOKUP($A8,'Return Data'!$B$7:$R$1700,4,0)</f>
        <v>15.327500000000001</v>
      </c>
      <c r="D8" s="65">
        <f>VLOOKUP($A8,'Return Data'!$B$7:$R$1700,9,0)</f>
        <v>39.6875</v>
      </c>
      <c r="E8" s="66">
        <f>RANK(D8,D$8:D$18,0)</f>
        <v>2</v>
      </c>
      <c r="F8" s="65">
        <f>VLOOKUP($A8,'Return Data'!$B$7:$R$1700,10,0)</f>
        <v>9.5155999999999992</v>
      </c>
      <c r="G8" s="66">
        <f>RANK(F8,F$8:F$18,0)</f>
        <v>7</v>
      </c>
      <c r="H8" s="65">
        <f>VLOOKUP($A8,'Return Data'!$B$7:$R$1700,11,0)</f>
        <v>43.286799999999999</v>
      </c>
      <c r="I8" s="66">
        <f>RANK(H8,H$8:H$18,0)</f>
        <v>8</v>
      </c>
      <c r="J8" s="65">
        <f>VLOOKUP($A8,'Return Data'!$B$7:$R$1700,12,0)</f>
        <v>36.1432</v>
      </c>
      <c r="K8" s="66">
        <f>RANK(J8,J$8:J$18,0)</f>
        <v>4</v>
      </c>
      <c r="L8" s="65">
        <f>VLOOKUP($A8,'Return Data'!$B$7:$R$1700,13,0)</f>
        <v>37.183799999999998</v>
      </c>
      <c r="M8" s="66">
        <f>RANK(L8,L$8:L$18,0)</f>
        <v>9</v>
      </c>
      <c r="N8" s="65">
        <f>VLOOKUP($A8,'Return Data'!$B$7:$R$1700,17,0)</f>
        <v>24.5152</v>
      </c>
      <c r="O8" s="66">
        <f>RANK(N8,N$8:N$18,0)</f>
        <v>10</v>
      </c>
      <c r="P8" s="65">
        <f>VLOOKUP($A8,'Return Data'!$B$7:$R$1700,14,0)</f>
        <v>18.1464</v>
      </c>
      <c r="Q8" s="66">
        <f>RANK(P8,P$8:P$18,0)</f>
        <v>10</v>
      </c>
      <c r="R8" s="65">
        <f>VLOOKUP($A8,'Return Data'!$B$7:$R$1700,16,0)</f>
        <v>5.2542</v>
      </c>
      <c r="S8" s="67">
        <f>RANK(R8,R$8:R$18,0)</f>
        <v>7</v>
      </c>
    </row>
    <row r="9" spans="1:19" x14ac:dyDescent="0.3">
      <c r="A9" s="82" t="s">
        <v>898</v>
      </c>
      <c r="B9" s="64">
        <f>VLOOKUP($A9,'Return Data'!$B$7:$R$1700,3,0)</f>
        <v>44032</v>
      </c>
      <c r="C9" s="65">
        <f>VLOOKUP($A9,'Return Data'!$B$7:$R$1700,4,0)</f>
        <v>15.1937</v>
      </c>
      <c r="D9" s="65">
        <f>VLOOKUP($A9,'Return Data'!$B$7:$R$1700,9,0)</f>
        <v>37.576500000000003</v>
      </c>
      <c r="E9" s="66">
        <f t="shared" ref="E9:E18" si="0">RANK(D9,D$8:D$18,0)</f>
        <v>3</v>
      </c>
      <c r="F9" s="65">
        <f>VLOOKUP($A9,'Return Data'!$B$7:$R$1700,10,0)</f>
        <v>5.2309999999999999</v>
      </c>
      <c r="G9" s="66">
        <f t="shared" ref="G9:G18" si="1">RANK(F9,F$8:F$18,0)</f>
        <v>8</v>
      </c>
      <c r="H9" s="65">
        <f>VLOOKUP($A9,'Return Data'!$B$7:$R$1700,11,0)</f>
        <v>44.228000000000002</v>
      </c>
      <c r="I9" s="66">
        <f t="shared" ref="I9:I18" si="2">RANK(H9,H$8:H$18,0)</f>
        <v>5</v>
      </c>
      <c r="J9" s="65">
        <f>VLOOKUP($A9,'Return Data'!$B$7:$R$1700,12,0)</f>
        <v>36.346899999999998</v>
      </c>
      <c r="K9" s="66">
        <f t="shared" ref="K9:K18" si="3">RANK(J9,J$8:J$18,0)</f>
        <v>3</v>
      </c>
      <c r="L9" s="65">
        <f>VLOOKUP($A9,'Return Data'!$B$7:$R$1700,13,0)</f>
        <v>38.448300000000003</v>
      </c>
      <c r="M9" s="66">
        <f t="shared" ref="M9:M18" si="4">RANK(L9,L$8:L$18,0)</f>
        <v>3</v>
      </c>
      <c r="N9" s="65">
        <f>VLOOKUP($A9,'Return Data'!$B$7:$R$1700,17,0)</f>
        <v>26.500800000000002</v>
      </c>
      <c r="O9" s="66">
        <f t="shared" ref="O9:O18" si="5">RANK(N9,N$8:N$18,0)</f>
        <v>6</v>
      </c>
      <c r="P9" s="65">
        <f>VLOOKUP($A9,'Return Data'!$B$7:$R$1700,14,0)</f>
        <v>18.659800000000001</v>
      </c>
      <c r="Q9" s="66">
        <f t="shared" ref="Q9:Q18" si="6">RANK(P9,P$8:P$18,0)</f>
        <v>6</v>
      </c>
      <c r="R9" s="65">
        <f>VLOOKUP($A9,'Return Data'!$B$7:$R$1700,16,0)</f>
        <v>4.8930999999999996</v>
      </c>
      <c r="S9" s="67">
        <f t="shared" ref="S9:S18" si="7">RANK(R9,R$8:R$18,0)</f>
        <v>9</v>
      </c>
    </row>
    <row r="10" spans="1:19" x14ac:dyDescent="0.3">
      <c r="A10" s="82" t="s">
        <v>899</v>
      </c>
      <c r="B10" s="64">
        <f>VLOOKUP($A10,'Return Data'!$B$7:$R$1700,3,0)</f>
        <v>44029</v>
      </c>
      <c r="C10" s="65">
        <f>VLOOKUP($A10,'Return Data'!$B$7:$R$1700,4,0)</f>
        <v>20.4803</v>
      </c>
      <c r="D10" s="65">
        <f>VLOOKUP($A10,'Return Data'!$B$7:$R$1700,9,0)</f>
        <v>176.44980000000001</v>
      </c>
      <c r="E10" s="66">
        <f t="shared" si="0"/>
        <v>1</v>
      </c>
      <c r="F10" s="65">
        <f>VLOOKUP($A10,'Return Data'!$B$7:$R$1700,10,0)</f>
        <v>110.1011</v>
      </c>
      <c r="G10" s="66">
        <f t="shared" si="1"/>
        <v>1</v>
      </c>
      <c r="H10" s="65">
        <f>VLOOKUP($A10,'Return Data'!$B$7:$R$1700,11,0)</f>
        <v>84.296899999999994</v>
      </c>
      <c r="I10" s="66">
        <f t="shared" si="2"/>
        <v>1</v>
      </c>
      <c r="J10" s="65">
        <f>VLOOKUP($A10,'Return Data'!$B$7:$R$1700,12,0)</f>
        <v>68.352800000000002</v>
      </c>
      <c r="K10" s="66">
        <f t="shared" si="3"/>
        <v>1</v>
      </c>
      <c r="L10" s="65">
        <f>VLOOKUP($A10,'Return Data'!$B$7:$R$1700,13,0)</f>
        <v>56.1616</v>
      </c>
      <c r="M10" s="66">
        <f t="shared" si="4"/>
        <v>1</v>
      </c>
      <c r="N10" s="65">
        <f>VLOOKUP($A10,'Return Data'!$B$7:$R$1700,17,0)</f>
        <v>35.549300000000002</v>
      </c>
      <c r="O10" s="66">
        <f t="shared" si="5"/>
        <v>1</v>
      </c>
      <c r="P10" s="65">
        <f>VLOOKUP($A10,'Return Data'!$B$7:$R$1700,14,0)</f>
        <v>19.544699999999999</v>
      </c>
      <c r="Q10" s="66">
        <f t="shared" si="6"/>
        <v>1</v>
      </c>
      <c r="R10" s="65">
        <f>VLOOKUP($A10,'Return Data'!$B$7:$R$1700,16,0)</f>
        <v>5.7377000000000002</v>
      </c>
      <c r="S10" s="67">
        <f t="shared" si="7"/>
        <v>4</v>
      </c>
    </row>
    <row r="11" spans="1:19" x14ac:dyDescent="0.3">
      <c r="A11" s="82" t="s">
        <v>901</v>
      </c>
      <c r="B11" s="64">
        <f>VLOOKUP($A11,'Return Data'!$B$7:$R$1700,3,0)</f>
        <v>44032</v>
      </c>
      <c r="C11" s="65">
        <f>VLOOKUP($A11,'Return Data'!$B$7:$R$1700,4,0)</f>
        <v>15.7384</v>
      </c>
      <c r="D11" s="65">
        <f>VLOOKUP($A11,'Return Data'!$B$7:$R$1700,9,0)</f>
        <v>35.330500000000001</v>
      </c>
      <c r="E11" s="66">
        <f t="shared" si="0"/>
        <v>7</v>
      </c>
      <c r="F11" s="65">
        <f>VLOOKUP($A11,'Return Data'!$B$7:$R$1700,10,0)</f>
        <v>10.1838</v>
      </c>
      <c r="G11" s="66">
        <f t="shared" si="1"/>
        <v>6</v>
      </c>
      <c r="H11" s="65">
        <f>VLOOKUP($A11,'Return Data'!$B$7:$R$1700,11,0)</f>
        <v>45.519599999999997</v>
      </c>
      <c r="I11" s="66">
        <f t="shared" si="2"/>
        <v>2</v>
      </c>
      <c r="J11" s="65">
        <f>VLOOKUP($A11,'Return Data'!$B$7:$R$1700,12,0)</f>
        <v>36.665300000000002</v>
      </c>
      <c r="K11" s="66">
        <f t="shared" si="3"/>
        <v>2</v>
      </c>
      <c r="L11" s="65">
        <f>VLOOKUP($A11,'Return Data'!$B$7:$R$1700,13,0)</f>
        <v>37.372300000000003</v>
      </c>
      <c r="M11" s="66">
        <f t="shared" si="4"/>
        <v>8</v>
      </c>
      <c r="N11" s="65">
        <f>VLOOKUP($A11,'Return Data'!$B$7:$R$1700,17,0)</f>
        <v>26.617000000000001</v>
      </c>
      <c r="O11" s="66">
        <f t="shared" si="5"/>
        <v>4</v>
      </c>
      <c r="P11" s="65">
        <f>VLOOKUP($A11,'Return Data'!$B$7:$R$1700,14,0)</f>
        <v>18.841100000000001</v>
      </c>
      <c r="Q11" s="66">
        <f t="shared" si="6"/>
        <v>4</v>
      </c>
      <c r="R11" s="65">
        <f>VLOOKUP($A11,'Return Data'!$B$7:$R$1700,16,0)</f>
        <v>5.3365</v>
      </c>
      <c r="S11" s="67">
        <f t="shared" si="7"/>
        <v>6</v>
      </c>
    </row>
    <row r="12" spans="1:19" x14ac:dyDescent="0.3">
      <c r="A12" s="82" t="s">
        <v>903</v>
      </c>
      <c r="B12" s="64">
        <f>VLOOKUP($A12,'Return Data'!$B$7:$R$1700,3,0)</f>
        <v>44032</v>
      </c>
      <c r="C12" s="65">
        <f>VLOOKUP($A12,'Return Data'!$B$7:$R$1700,4,0)</f>
        <v>16.297999999999998</v>
      </c>
      <c r="D12" s="65">
        <f>VLOOKUP($A12,'Return Data'!$B$7:$R$1700,9,0)</f>
        <v>35.384</v>
      </c>
      <c r="E12" s="66">
        <f t="shared" si="0"/>
        <v>6</v>
      </c>
      <c r="F12" s="65">
        <f>VLOOKUP($A12,'Return Data'!$B$7:$R$1700,10,0)</f>
        <v>4.0519999999999996</v>
      </c>
      <c r="G12" s="66">
        <f t="shared" si="1"/>
        <v>9</v>
      </c>
      <c r="H12" s="65">
        <f>VLOOKUP($A12,'Return Data'!$B$7:$R$1700,11,0)</f>
        <v>43.456299999999999</v>
      </c>
      <c r="I12" s="66">
        <f t="shared" si="2"/>
        <v>6</v>
      </c>
      <c r="J12" s="65">
        <f>VLOOKUP($A12,'Return Data'!$B$7:$R$1700,12,0)</f>
        <v>35.423900000000003</v>
      </c>
      <c r="K12" s="66">
        <f t="shared" si="3"/>
        <v>7</v>
      </c>
      <c r="L12" s="65">
        <f>VLOOKUP($A12,'Return Data'!$B$7:$R$1700,13,0)</f>
        <v>37.669199999999996</v>
      </c>
      <c r="M12" s="66">
        <f t="shared" si="4"/>
        <v>5</v>
      </c>
      <c r="N12" s="65">
        <f>VLOOKUP($A12,'Return Data'!$B$7:$R$1700,17,0)</f>
        <v>26.468699999999998</v>
      </c>
      <c r="O12" s="66">
        <f t="shared" si="5"/>
        <v>7</v>
      </c>
      <c r="P12" s="65">
        <f>VLOOKUP($A12,'Return Data'!$B$7:$R$1700,14,0)</f>
        <v>18.8719</v>
      </c>
      <c r="Q12" s="66">
        <f t="shared" si="6"/>
        <v>3</v>
      </c>
      <c r="R12" s="65">
        <f>VLOOKUP($A12,'Return Data'!$B$7:$R$1700,16,0)</f>
        <v>5.7203999999999997</v>
      </c>
      <c r="S12" s="67">
        <f t="shared" si="7"/>
        <v>5</v>
      </c>
    </row>
    <row r="13" spans="1:19" x14ac:dyDescent="0.3">
      <c r="A13" s="82" t="s">
        <v>905</v>
      </c>
      <c r="B13" s="64">
        <f>VLOOKUP($A13,'Return Data'!$B$7:$R$1700,3,0)</f>
        <v>44032</v>
      </c>
      <c r="C13" s="65">
        <f>VLOOKUP($A13,'Return Data'!$B$7:$R$1700,4,0)</f>
        <v>13.688599999999999</v>
      </c>
      <c r="D13" s="65">
        <f>VLOOKUP($A13,'Return Data'!$B$7:$R$1700,9,0)</f>
        <v>24.685600000000001</v>
      </c>
      <c r="E13" s="66">
        <f t="shared" si="0"/>
        <v>10</v>
      </c>
      <c r="F13" s="65">
        <f>VLOOKUP($A13,'Return Data'!$B$7:$R$1700,10,0)</f>
        <v>18.3325</v>
      </c>
      <c r="G13" s="66">
        <f t="shared" si="1"/>
        <v>3</v>
      </c>
      <c r="H13" s="65">
        <f>VLOOKUP($A13,'Return Data'!$B$7:$R$1700,11,0)</f>
        <v>43.452500000000001</v>
      </c>
      <c r="I13" s="66">
        <f t="shared" si="2"/>
        <v>7</v>
      </c>
      <c r="J13" s="65">
        <f>VLOOKUP($A13,'Return Data'!$B$7:$R$1700,12,0)</f>
        <v>35.055</v>
      </c>
      <c r="K13" s="66">
        <f t="shared" si="3"/>
        <v>8</v>
      </c>
      <c r="L13" s="65">
        <f>VLOOKUP($A13,'Return Data'!$B$7:$R$1700,13,0)</f>
        <v>34.949800000000003</v>
      </c>
      <c r="M13" s="66">
        <f t="shared" si="4"/>
        <v>11</v>
      </c>
      <c r="N13" s="65">
        <f>VLOOKUP($A13,'Return Data'!$B$7:$R$1700,17,0)</f>
        <v>25.784700000000001</v>
      </c>
      <c r="O13" s="66">
        <f t="shared" si="5"/>
        <v>9</v>
      </c>
      <c r="P13" s="65">
        <f>VLOOKUP($A13,'Return Data'!$B$7:$R$1700,14,0)</f>
        <v>17.930800000000001</v>
      </c>
      <c r="Q13" s="66">
        <f t="shared" si="6"/>
        <v>11</v>
      </c>
      <c r="R13" s="65">
        <f>VLOOKUP($A13,'Return Data'!$B$7:$R$1700,16,0)</f>
        <v>4.0351999999999997</v>
      </c>
      <c r="S13" s="67">
        <f t="shared" si="7"/>
        <v>11</v>
      </c>
    </row>
    <row r="14" spans="1:19" x14ac:dyDescent="0.3">
      <c r="A14" s="82" t="s">
        <v>907</v>
      </c>
      <c r="B14" s="64">
        <f>VLOOKUP($A14,'Return Data'!$B$7:$R$1700,3,0)</f>
        <v>44032</v>
      </c>
      <c r="C14" s="65">
        <f>VLOOKUP($A14,'Return Data'!$B$7:$R$1700,4,0)</f>
        <v>14.885300000000001</v>
      </c>
      <c r="D14" s="65">
        <f>VLOOKUP($A14,'Return Data'!$B$7:$R$1700,9,0)</f>
        <v>8.6774000000000004</v>
      </c>
      <c r="E14" s="66">
        <f t="shared" si="0"/>
        <v>11</v>
      </c>
      <c r="F14" s="65">
        <f>VLOOKUP($A14,'Return Data'!$B$7:$R$1700,10,0)</f>
        <v>20.095800000000001</v>
      </c>
      <c r="G14" s="66">
        <f t="shared" si="1"/>
        <v>2</v>
      </c>
      <c r="H14" s="65">
        <f>VLOOKUP($A14,'Return Data'!$B$7:$R$1700,11,0)</f>
        <v>38.980600000000003</v>
      </c>
      <c r="I14" s="66">
        <f t="shared" si="2"/>
        <v>11</v>
      </c>
      <c r="J14" s="65">
        <f>VLOOKUP($A14,'Return Data'!$B$7:$R$1700,12,0)</f>
        <v>32.999699999999997</v>
      </c>
      <c r="K14" s="66">
        <f t="shared" si="3"/>
        <v>11</v>
      </c>
      <c r="L14" s="65">
        <f>VLOOKUP($A14,'Return Data'!$B$7:$R$1700,13,0)</f>
        <v>37.497700000000002</v>
      </c>
      <c r="M14" s="66">
        <f t="shared" si="4"/>
        <v>7</v>
      </c>
      <c r="N14" s="65">
        <f>VLOOKUP($A14,'Return Data'!$B$7:$R$1700,17,0)</f>
        <v>23.945399999999999</v>
      </c>
      <c r="O14" s="66">
        <f t="shared" si="5"/>
        <v>11</v>
      </c>
      <c r="P14" s="65">
        <f>VLOOKUP($A14,'Return Data'!$B$7:$R$1700,14,0)</f>
        <v>18.73</v>
      </c>
      <c r="Q14" s="66">
        <f t="shared" si="6"/>
        <v>5</v>
      </c>
      <c r="R14" s="65">
        <f>VLOOKUP($A14,'Return Data'!$B$7:$R$1700,16,0)</f>
        <v>4.7172000000000001</v>
      </c>
      <c r="S14" s="67">
        <f t="shared" si="7"/>
        <v>10</v>
      </c>
    </row>
    <row r="15" spans="1:19" x14ac:dyDescent="0.3">
      <c r="A15" s="82" t="s">
        <v>909</v>
      </c>
      <c r="B15" s="64">
        <f>VLOOKUP($A15,'Return Data'!$B$7:$R$1700,3,0)</f>
        <v>44032</v>
      </c>
      <c r="C15" s="65">
        <f>VLOOKUP($A15,'Return Data'!$B$7:$R$1700,4,0)</f>
        <v>20.312899999999999</v>
      </c>
      <c r="D15" s="65">
        <f>VLOOKUP($A15,'Return Data'!$B$7:$R$1700,9,0)</f>
        <v>30.6952</v>
      </c>
      <c r="E15" s="66">
        <f t="shared" si="0"/>
        <v>8</v>
      </c>
      <c r="F15" s="65">
        <f>VLOOKUP($A15,'Return Data'!$B$7:$R$1700,10,0)</f>
        <v>3.4011999999999998</v>
      </c>
      <c r="G15" s="66">
        <f t="shared" si="1"/>
        <v>10</v>
      </c>
      <c r="H15" s="65">
        <f>VLOOKUP($A15,'Return Data'!$B$7:$R$1700,11,0)</f>
        <v>44.608499999999999</v>
      </c>
      <c r="I15" s="66">
        <f t="shared" si="2"/>
        <v>3</v>
      </c>
      <c r="J15" s="65">
        <f>VLOOKUP($A15,'Return Data'!$B$7:$R$1700,12,0)</f>
        <v>34.752299999999998</v>
      </c>
      <c r="K15" s="66">
        <f t="shared" si="3"/>
        <v>9</v>
      </c>
      <c r="L15" s="65">
        <f>VLOOKUP($A15,'Return Data'!$B$7:$R$1700,13,0)</f>
        <v>37.775100000000002</v>
      </c>
      <c r="M15" s="66">
        <f t="shared" si="4"/>
        <v>4</v>
      </c>
      <c r="N15" s="65">
        <f>VLOOKUP($A15,'Return Data'!$B$7:$R$1700,17,0)</f>
        <v>27.485299999999999</v>
      </c>
      <c r="O15" s="66">
        <f t="shared" si="5"/>
        <v>2</v>
      </c>
      <c r="P15" s="65">
        <f>VLOOKUP($A15,'Return Data'!$B$7:$R$1700,14,0)</f>
        <v>19.294699999999999</v>
      </c>
      <c r="Q15" s="66">
        <f t="shared" si="6"/>
        <v>2</v>
      </c>
      <c r="R15" s="65">
        <f>VLOOKUP($A15,'Return Data'!$B$7:$R$1700,16,0)</f>
        <v>7.8925999999999998</v>
      </c>
      <c r="S15" s="67">
        <f t="shared" si="7"/>
        <v>1</v>
      </c>
    </row>
    <row r="16" spans="1:19" x14ac:dyDescent="0.3">
      <c r="A16" s="82" t="s">
        <v>911</v>
      </c>
      <c r="B16" s="64">
        <f>VLOOKUP($A16,'Return Data'!$B$7:$R$1700,3,0)</f>
        <v>44032</v>
      </c>
      <c r="C16" s="65">
        <f>VLOOKUP($A16,'Return Data'!$B$7:$R$1700,4,0)</f>
        <v>20.253900000000002</v>
      </c>
      <c r="D16" s="65">
        <f>VLOOKUP($A16,'Return Data'!$B$7:$R$1700,9,0)</f>
        <v>37.118699999999997</v>
      </c>
      <c r="E16" s="66">
        <f t="shared" si="0"/>
        <v>4</v>
      </c>
      <c r="F16" s="65">
        <f>VLOOKUP($A16,'Return Data'!$B$7:$R$1700,10,0)</f>
        <v>14.3949</v>
      </c>
      <c r="G16" s="66">
        <f t="shared" si="1"/>
        <v>4</v>
      </c>
      <c r="H16" s="65">
        <f>VLOOKUP($A16,'Return Data'!$B$7:$R$1700,11,0)</f>
        <v>44.362200000000001</v>
      </c>
      <c r="I16" s="66">
        <f t="shared" si="2"/>
        <v>4</v>
      </c>
      <c r="J16" s="65">
        <f>VLOOKUP($A16,'Return Data'!$B$7:$R$1700,12,0)</f>
        <v>36.136800000000001</v>
      </c>
      <c r="K16" s="66">
        <f t="shared" si="3"/>
        <v>5</v>
      </c>
      <c r="L16" s="65">
        <f>VLOOKUP($A16,'Return Data'!$B$7:$R$1700,13,0)</f>
        <v>37.546799999999998</v>
      </c>
      <c r="M16" s="66">
        <f t="shared" si="4"/>
        <v>6</v>
      </c>
      <c r="N16" s="65">
        <f>VLOOKUP($A16,'Return Data'!$B$7:$R$1700,17,0)</f>
        <v>26.590800000000002</v>
      </c>
      <c r="O16" s="66">
        <f t="shared" si="5"/>
        <v>5</v>
      </c>
      <c r="P16" s="65">
        <f>VLOOKUP($A16,'Return Data'!$B$7:$R$1700,14,0)</f>
        <v>18.5442</v>
      </c>
      <c r="Q16" s="66">
        <f t="shared" si="6"/>
        <v>8</v>
      </c>
      <c r="R16" s="65">
        <f>VLOOKUP($A16,'Return Data'!$B$7:$R$1700,16,0)</f>
        <v>7.8160999999999996</v>
      </c>
      <c r="S16" s="67">
        <f t="shared" si="7"/>
        <v>2</v>
      </c>
    </row>
    <row r="17" spans="1:19" x14ac:dyDescent="0.3">
      <c r="A17" s="82" t="s">
        <v>913</v>
      </c>
      <c r="B17" s="64">
        <f>VLOOKUP($A17,'Return Data'!$B$7:$R$1700,3,0)</f>
        <v>44032</v>
      </c>
      <c r="C17" s="65">
        <f>VLOOKUP($A17,'Return Data'!$B$7:$R$1700,4,0)</f>
        <v>19.728200000000001</v>
      </c>
      <c r="D17" s="65">
        <f>VLOOKUP($A17,'Return Data'!$B$7:$R$1700,9,0)</f>
        <v>26.322399999999998</v>
      </c>
      <c r="E17" s="66">
        <f t="shared" si="0"/>
        <v>9</v>
      </c>
      <c r="F17" s="65">
        <f>VLOOKUP($A17,'Return Data'!$B$7:$R$1700,10,0)</f>
        <v>10.1861</v>
      </c>
      <c r="G17" s="66">
        <f t="shared" si="1"/>
        <v>5</v>
      </c>
      <c r="H17" s="65">
        <f>VLOOKUP($A17,'Return Data'!$B$7:$R$1700,11,0)</f>
        <v>42.100499999999997</v>
      </c>
      <c r="I17" s="66">
        <f t="shared" si="2"/>
        <v>10</v>
      </c>
      <c r="J17" s="65">
        <f>VLOOKUP($A17,'Return Data'!$B$7:$R$1700,12,0)</f>
        <v>34.2682</v>
      </c>
      <c r="K17" s="66">
        <f t="shared" si="3"/>
        <v>10</v>
      </c>
      <c r="L17" s="65">
        <f>VLOOKUP($A17,'Return Data'!$B$7:$R$1700,13,0)</f>
        <v>36.1753</v>
      </c>
      <c r="M17" s="66">
        <f t="shared" si="4"/>
        <v>10</v>
      </c>
      <c r="N17" s="65">
        <f>VLOOKUP($A17,'Return Data'!$B$7:$R$1700,17,0)</f>
        <v>26.2315</v>
      </c>
      <c r="O17" s="66">
        <f t="shared" si="5"/>
        <v>8</v>
      </c>
      <c r="P17" s="65">
        <f>VLOOKUP($A17,'Return Data'!$B$7:$R$1700,14,0)</f>
        <v>18.439900000000002</v>
      </c>
      <c r="Q17" s="66">
        <f t="shared" si="6"/>
        <v>9</v>
      </c>
      <c r="R17" s="65">
        <f>VLOOKUP($A17,'Return Data'!$B$7:$R$1700,16,0)</f>
        <v>7.6840000000000002</v>
      </c>
      <c r="S17" s="67">
        <f t="shared" si="7"/>
        <v>3</v>
      </c>
    </row>
    <row r="18" spans="1:19" x14ac:dyDescent="0.3">
      <c r="A18" s="82" t="s">
        <v>914</v>
      </c>
      <c r="B18" s="64">
        <f>VLOOKUP($A18,'Return Data'!$B$7:$R$1700,3,0)</f>
        <v>44032</v>
      </c>
      <c r="C18" s="65">
        <f>VLOOKUP($A18,'Return Data'!$B$7:$R$1700,4,0)</f>
        <v>15.2921</v>
      </c>
      <c r="D18" s="65">
        <f>VLOOKUP($A18,'Return Data'!$B$7:$R$1700,9,0)</f>
        <v>35.428699999999999</v>
      </c>
      <c r="E18" s="66">
        <f t="shared" si="0"/>
        <v>5</v>
      </c>
      <c r="F18" s="65">
        <f>VLOOKUP($A18,'Return Data'!$B$7:$R$1700,10,0)</f>
        <v>-28.5229</v>
      </c>
      <c r="G18" s="66">
        <f t="shared" si="1"/>
        <v>11</v>
      </c>
      <c r="H18" s="65">
        <f>VLOOKUP($A18,'Return Data'!$B$7:$R$1700,11,0)</f>
        <v>43.195399999999999</v>
      </c>
      <c r="I18" s="66">
        <f t="shared" si="2"/>
        <v>9</v>
      </c>
      <c r="J18" s="65">
        <f>VLOOKUP($A18,'Return Data'!$B$7:$R$1700,12,0)</f>
        <v>35.807299999999998</v>
      </c>
      <c r="K18" s="66">
        <f t="shared" si="3"/>
        <v>6</v>
      </c>
      <c r="L18" s="65">
        <f>VLOOKUP($A18,'Return Data'!$B$7:$R$1700,13,0)</f>
        <v>38.619399999999999</v>
      </c>
      <c r="M18" s="66">
        <f t="shared" si="4"/>
        <v>2</v>
      </c>
      <c r="N18" s="65">
        <f>VLOOKUP($A18,'Return Data'!$B$7:$R$1700,17,0)</f>
        <v>26.973299999999998</v>
      </c>
      <c r="O18" s="66">
        <f t="shared" si="5"/>
        <v>3</v>
      </c>
      <c r="P18" s="65">
        <f>VLOOKUP($A18,'Return Data'!$B$7:$R$1700,14,0)</f>
        <v>18.581099999999999</v>
      </c>
      <c r="Q18" s="66">
        <f t="shared" si="6"/>
        <v>7</v>
      </c>
      <c r="R18" s="65">
        <f>VLOOKUP($A18,'Return Data'!$B$7:$R$1700,16,0)</f>
        <v>4.9105999999999996</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44.305118181818187</v>
      </c>
      <c r="E20" s="88"/>
      <c r="F20" s="89">
        <f>AVERAGE(F8:F18)</f>
        <v>16.088281818181819</v>
      </c>
      <c r="G20" s="88"/>
      <c r="H20" s="89">
        <f>AVERAGE(H8:H18)</f>
        <v>47.044299999999993</v>
      </c>
      <c r="I20" s="88"/>
      <c r="J20" s="89">
        <f>AVERAGE(J8:J18)</f>
        <v>38.359218181818179</v>
      </c>
      <c r="K20" s="88"/>
      <c r="L20" s="89">
        <f>AVERAGE(L8:L18)</f>
        <v>39.036299999999997</v>
      </c>
      <c r="M20" s="88"/>
      <c r="N20" s="89">
        <f>AVERAGE(N8:N18)</f>
        <v>26.969272727272724</v>
      </c>
      <c r="O20" s="88"/>
      <c r="P20" s="89">
        <f>AVERAGE(P8:P18)</f>
        <v>18.689509090909091</v>
      </c>
      <c r="Q20" s="88"/>
      <c r="R20" s="89">
        <f>AVERAGE(R8:R18)</f>
        <v>5.8179636363636362</v>
      </c>
      <c r="S20" s="90"/>
    </row>
    <row r="21" spans="1:19" x14ac:dyDescent="0.3">
      <c r="A21" s="87" t="s">
        <v>28</v>
      </c>
      <c r="B21" s="88"/>
      <c r="C21" s="88"/>
      <c r="D21" s="89">
        <f>MIN(D8:D18)</f>
        <v>8.6774000000000004</v>
      </c>
      <c r="E21" s="88"/>
      <c r="F21" s="89">
        <f>MIN(F8:F18)</f>
        <v>-28.5229</v>
      </c>
      <c r="G21" s="88"/>
      <c r="H21" s="89">
        <f>MIN(H8:H18)</f>
        <v>38.980600000000003</v>
      </c>
      <c r="I21" s="88"/>
      <c r="J21" s="89">
        <f>MIN(J8:J18)</f>
        <v>32.999699999999997</v>
      </c>
      <c r="K21" s="88"/>
      <c r="L21" s="89">
        <f>MIN(L8:L18)</f>
        <v>34.949800000000003</v>
      </c>
      <c r="M21" s="88"/>
      <c r="N21" s="89">
        <f>MIN(N8:N18)</f>
        <v>23.945399999999999</v>
      </c>
      <c r="O21" s="88"/>
      <c r="P21" s="89">
        <f>MIN(P8:P18)</f>
        <v>17.930800000000001</v>
      </c>
      <c r="Q21" s="88"/>
      <c r="R21" s="89">
        <f>MIN(R8:R18)</f>
        <v>4.0351999999999997</v>
      </c>
      <c r="S21" s="90"/>
    </row>
    <row r="22" spans="1:19" ht="15" thickBot="1" x14ac:dyDescent="0.35">
      <c r="A22" s="91" t="s">
        <v>29</v>
      </c>
      <c r="B22" s="92"/>
      <c r="C22" s="92"/>
      <c r="D22" s="93">
        <f>MAX(D8:D18)</f>
        <v>176.44980000000001</v>
      </c>
      <c r="E22" s="92"/>
      <c r="F22" s="93">
        <f>MAX(F8:F18)</f>
        <v>110.1011</v>
      </c>
      <c r="G22" s="92"/>
      <c r="H22" s="93">
        <f>MAX(H8:H18)</f>
        <v>84.296899999999994</v>
      </c>
      <c r="I22" s="92"/>
      <c r="J22" s="93">
        <f>MAX(J8:J18)</f>
        <v>68.352800000000002</v>
      </c>
      <c r="K22" s="92"/>
      <c r="L22" s="93">
        <f>MAX(L8:L18)</f>
        <v>56.1616</v>
      </c>
      <c r="M22" s="92"/>
      <c r="N22" s="93">
        <f>MAX(N8:N18)</f>
        <v>35.549300000000002</v>
      </c>
      <c r="O22" s="92"/>
      <c r="P22" s="93">
        <f>MAX(P8:P18)</f>
        <v>19.544699999999999</v>
      </c>
      <c r="Q22" s="92"/>
      <c r="R22" s="93">
        <f>MAX(R8:R18)</f>
        <v>7.8925999999999998</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44032</v>
      </c>
      <c r="C8" s="65">
        <f>VLOOKUP($A8,'Return Data'!$B$7:$R$1700,4,0)</f>
        <v>223.69</v>
      </c>
      <c r="D8" s="65">
        <f>VLOOKUP($A8,'Return Data'!$B$7:$R$1700,10,0)</f>
        <v>15.967599999999999</v>
      </c>
      <c r="E8" s="66">
        <f>RANK(D8,D$8:D$36,0)</f>
        <v>10</v>
      </c>
      <c r="F8" s="65">
        <f>VLOOKUP($A8,'Return Data'!$B$7:$R$1700,11,0)</f>
        <v>-10.5061</v>
      </c>
      <c r="G8" s="66">
        <f>RANK(F8,F$8:F$36,0)</f>
        <v>22</v>
      </c>
      <c r="H8" s="65">
        <f>VLOOKUP($A8,'Return Data'!$B$7:$R$1700,12,0)</f>
        <v>-5.7115</v>
      </c>
      <c r="I8" s="66">
        <f>RANK(H8,H$8:H$36,0)</f>
        <v>19</v>
      </c>
      <c r="J8" s="65">
        <f>VLOOKUP($A8,'Return Data'!$B$7:$R$1700,13,0)</f>
        <v>-4.6017000000000001</v>
      </c>
      <c r="K8" s="66">
        <f>RANK(J8,J$8:J$36,0)</f>
        <v>24</v>
      </c>
      <c r="L8" s="65">
        <f>VLOOKUP($A8,'Return Data'!$B$7:$R$1700,17,0)</f>
        <v>-0.82230000000000003</v>
      </c>
      <c r="M8" s="66">
        <f>RANK(L8,L$8:L$36,0)</f>
        <v>23</v>
      </c>
      <c r="N8" s="65">
        <f>VLOOKUP($A8,'Return Data'!$B$7:$R$1700,14,0)</f>
        <v>1.0536000000000001</v>
      </c>
      <c r="O8" s="66">
        <f>RANK(N8,N$8:N$36,0)</f>
        <v>24</v>
      </c>
      <c r="P8" s="65">
        <f>VLOOKUP($A8,'Return Data'!$B$7:$R$1700,15,0)</f>
        <v>5.3152999999999997</v>
      </c>
      <c r="Q8" s="66">
        <f>RANK(P8,P$8:P$36,0)</f>
        <v>16</v>
      </c>
      <c r="R8" s="65">
        <f>VLOOKUP($A8,'Return Data'!$B$7:$R$1700,16,0)</f>
        <v>11.2121</v>
      </c>
      <c r="S8" s="67">
        <f>RANK(R8,R$8:R$36,0)</f>
        <v>10</v>
      </c>
    </row>
    <row r="9" spans="1:20" x14ac:dyDescent="0.3">
      <c r="A9" s="63" t="s">
        <v>977</v>
      </c>
      <c r="B9" s="64">
        <f>VLOOKUP($A9,'Return Data'!$B$7:$R$1700,3,0)</f>
        <v>44032</v>
      </c>
      <c r="C9" s="65">
        <f>VLOOKUP($A9,'Return Data'!$B$7:$R$1700,4,0)</f>
        <v>33.06</v>
      </c>
      <c r="D9" s="65">
        <f>VLOOKUP($A9,'Return Data'!$B$7:$R$1700,10,0)</f>
        <v>12.4107</v>
      </c>
      <c r="E9" s="66">
        <f t="shared" ref="E9:E36" si="0">RANK(D9,D$8:D$36,0)</f>
        <v>26</v>
      </c>
      <c r="F9" s="65">
        <f>VLOOKUP($A9,'Return Data'!$B$7:$R$1700,11,0)</f>
        <v>-5.7313999999999998</v>
      </c>
      <c r="G9" s="66">
        <f t="shared" ref="G9:G36" si="1">RANK(F9,F$8:F$36,0)</f>
        <v>4</v>
      </c>
      <c r="H9" s="65">
        <f>VLOOKUP($A9,'Return Data'!$B$7:$R$1700,12,0)</f>
        <v>-2.7932999999999999</v>
      </c>
      <c r="I9" s="66">
        <f t="shared" ref="I9:I36" si="2">RANK(H9,H$8:H$36,0)</f>
        <v>9</v>
      </c>
      <c r="J9" s="65">
        <f>VLOOKUP($A9,'Return Data'!$B$7:$R$1700,13,0)</f>
        <v>5.4545000000000003</v>
      </c>
      <c r="K9" s="66">
        <f t="shared" ref="K9:K36" si="3">RANK(J9,J$8:J$36,0)</f>
        <v>2</v>
      </c>
      <c r="L9" s="65">
        <f>VLOOKUP($A9,'Return Data'!$B$7:$R$1700,17,0)</f>
        <v>4.7602000000000002</v>
      </c>
      <c r="M9" s="66">
        <f t="shared" ref="M9:M36" si="4">RANK(L9,L$8:L$36,0)</f>
        <v>3</v>
      </c>
      <c r="N9" s="65">
        <f>VLOOKUP($A9,'Return Data'!$B$7:$R$1700,14,0)</f>
        <v>11.0555</v>
      </c>
      <c r="O9" s="66">
        <f t="shared" ref="O9:O36" si="5">RANK(N9,N$8:N$36,0)</f>
        <v>1</v>
      </c>
      <c r="P9" s="65">
        <f>VLOOKUP($A9,'Return Data'!$B$7:$R$1700,15,0)</f>
        <v>9.9326000000000008</v>
      </c>
      <c r="Q9" s="66">
        <f t="shared" ref="Q9:Q36" si="6">RANK(P9,P$8:P$36,0)</f>
        <v>1</v>
      </c>
      <c r="R9" s="65">
        <f>VLOOKUP($A9,'Return Data'!$B$7:$R$1700,16,0)</f>
        <v>14.133100000000001</v>
      </c>
      <c r="S9" s="67">
        <f t="shared" ref="S9:S36" si="7">RANK(R9,R$8:R$36,0)</f>
        <v>2</v>
      </c>
    </row>
    <row r="10" spans="1:20" x14ac:dyDescent="0.3">
      <c r="A10" s="63" t="s">
        <v>980</v>
      </c>
      <c r="B10" s="64">
        <f>VLOOKUP($A10,'Return Data'!$B$7:$R$1700,3,0)</f>
        <v>44032</v>
      </c>
      <c r="C10" s="65">
        <f>VLOOKUP($A10,'Return Data'!$B$7:$R$1700,4,0)</f>
        <v>15.08</v>
      </c>
      <c r="D10" s="65">
        <f>VLOOKUP($A10,'Return Data'!$B$7:$R$1700,10,0)</f>
        <v>15.1145</v>
      </c>
      <c r="E10" s="66">
        <f t="shared" si="0"/>
        <v>20</v>
      </c>
      <c r="F10" s="65">
        <f>VLOOKUP($A10,'Return Data'!$B$7:$R$1700,11,0)</f>
        <v>-7.2571000000000003</v>
      </c>
      <c r="G10" s="66">
        <f t="shared" si="1"/>
        <v>8</v>
      </c>
      <c r="H10" s="65">
        <f>VLOOKUP($A10,'Return Data'!$B$7:$R$1700,12,0)</f>
        <v>-2.7724000000000002</v>
      </c>
      <c r="I10" s="66">
        <f t="shared" si="2"/>
        <v>8</v>
      </c>
      <c r="J10" s="65">
        <f>VLOOKUP($A10,'Return Data'!$B$7:$R$1700,13,0)</f>
        <v>0.93710000000000004</v>
      </c>
      <c r="K10" s="66">
        <f t="shared" si="3"/>
        <v>11</v>
      </c>
      <c r="L10" s="65">
        <f>VLOOKUP($A10,'Return Data'!$B$7:$R$1700,17,0)</f>
        <v>1.8725000000000001</v>
      </c>
      <c r="M10" s="66">
        <f t="shared" si="4"/>
        <v>9</v>
      </c>
      <c r="N10" s="65">
        <f>VLOOKUP($A10,'Return Data'!$B$7:$R$1700,14,0)</f>
        <v>2.6034000000000002</v>
      </c>
      <c r="O10" s="66">
        <f t="shared" si="5"/>
        <v>17</v>
      </c>
      <c r="P10" s="65">
        <f>VLOOKUP($A10,'Return Data'!$B$7:$R$1700,15,0)</f>
        <v>3.8365</v>
      </c>
      <c r="Q10" s="66">
        <f t="shared" si="6"/>
        <v>25</v>
      </c>
      <c r="R10" s="65">
        <f>VLOOKUP($A10,'Return Data'!$B$7:$R$1700,16,0)</f>
        <v>8.7728000000000002</v>
      </c>
      <c r="S10" s="67">
        <f t="shared" si="7"/>
        <v>24</v>
      </c>
    </row>
    <row r="11" spans="1:20" x14ac:dyDescent="0.3">
      <c r="A11" s="63" t="s">
        <v>982</v>
      </c>
      <c r="B11" s="64">
        <f>VLOOKUP($A11,'Return Data'!$B$7:$R$1700,3,0)</f>
        <v>44032</v>
      </c>
      <c r="C11" s="65">
        <f>VLOOKUP($A11,'Return Data'!$B$7:$R$1700,4,0)</f>
        <v>100.43</v>
      </c>
      <c r="D11" s="65">
        <f>VLOOKUP($A11,'Return Data'!$B$7:$R$1700,10,0)</f>
        <v>15.2117</v>
      </c>
      <c r="E11" s="66">
        <f t="shared" si="0"/>
        <v>16</v>
      </c>
      <c r="F11" s="65">
        <f>VLOOKUP($A11,'Return Data'!$B$7:$R$1700,11,0)</f>
        <v>-6.2016</v>
      </c>
      <c r="G11" s="66">
        <f t="shared" si="1"/>
        <v>5</v>
      </c>
      <c r="H11" s="65">
        <f>VLOOKUP($A11,'Return Data'!$B$7:$R$1700,12,0)</f>
        <v>-2.5613999999999999</v>
      </c>
      <c r="I11" s="66">
        <f t="shared" si="2"/>
        <v>7</v>
      </c>
      <c r="J11" s="65">
        <f>VLOOKUP($A11,'Return Data'!$B$7:$R$1700,13,0)</f>
        <v>4.7782999999999998</v>
      </c>
      <c r="K11" s="66">
        <f t="shared" si="3"/>
        <v>4</v>
      </c>
      <c r="L11" s="65">
        <f>VLOOKUP($A11,'Return Data'!$B$7:$R$1700,17,0)</f>
        <v>5.7099000000000002</v>
      </c>
      <c r="M11" s="66">
        <f t="shared" si="4"/>
        <v>2</v>
      </c>
      <c r="N11" s="65">
        <f>VLOOKUP($A11,'Return Data'!$B$7:$R$1700,14,0)</f>
        <v>5.6338999999999997</v>
      </c>
      <c r="O11" s="66">
        <f t="shared" si="5"/>
        <v>4</v>
      </c>
      <c r="P11" s="65">
        <f>VLOOKUP($A11,'Return Data'!$B$7:$R$1700,15,0)</f>
        <v>6.5223000000000004</v>
      </c>
      <c r="Q11" s="66">
        <f t="shared" si="6"/>
        <v>9</v>
      </c>
      <c r="R11" s="65">
        <f>VLOOKUP($A11,'Return Data'!$B$7:$R$1700,16,0)</f>
        <v>12.977600000000001</v>
      </c>
      <c r="S11" s="67">
        <f t="shared" si="7"/>
        <v>3</v>
      </c>
    </row>
    <row r="12" spans="1:20" x14ac:dyDescent="0.3">
      <c r="A12" s="63" t="s">
        <v>983</v>
      </c>
      <c r="B12" s="64">
        <f>VLOOKUP($A12,'Return Data'!$B$7:$R$1700,3,0)</f>
        <v>44032</v>
      </c>
      <c r="C12" s="65">
        <f>VLOOKUP($A12,'Return Data'!$B$7:$R$1700,4,0)</f>
        <v>28.79</v>
      </c>
      <c r="D12" s="65">
        <f>VLOOKUP($A12,'Return Data'!$B$7:$R$1700,10,0)</f>
        <v>15.5761</v>
      </c>
      <c r="E12" s="66">
        <f t="shared" si="0"/>
        <v>15</v>
      </c>
      <c r="F12" s="65">
        <f>VLOOKUP($A12,'Return Data'!$B$7:$R$1700,11,0)</f>
        <v>-2.7035999999999998</v>
      </c>
      <c r="G12" s="66">
        <f t="shared" si="1"/>
        <v>2</v>
      </c>
      <c r="H12" s="65">
        <f>VLOOKUP($A12,'Return Data'!$B$7:$R$1700,12,0)</f>
        <v>3.3752</v>
      </c>
      <c r="I12" s="66">
        <f t="shared" si="2"/>
        <v>1</v>
      </c>
      <c r="J12" s="65">
        <f>VLOOKUP($A12,'Return Data'!$B$7:$R$1700,13,0)</f>
        <v>9.3013999999999992</v>
      </c>
      <c r="K12" s="66">
        <f t="shared" si="3"/>
        <v>1</v>
      </c>
      <c r="L12" s="65">
        <f>VLOOKUP($A12,'Return Data'!$B$7:$R$1700,17,0)</f>
        <v>6.9185999999999996</v>
      </c>
      <c r="M12" s="66">
        <f t="shared" si="4"/>
        <v>1</v>
      </c>
      <c r="N12" s="65">
        <f>VLOOKUP($A12,'Return Data'!$B$7:$R$1700,14,0)</f>
        <v>9.0587</v>
      </c>
      <c r="O12" s="66">
        <f t="shared" si="5"/>
        <v>2</v>
      </c>
      <c r="P12" s="65">
        <f>VLOOKUP($A12,'Return Data'!$B$7:$R$1700,15,0)</f>
        <v>9.0264000000000006</v>
      </c>
      <c r="Q12" s="66">
        <f t="shared" si="6"/>
        <v>2</v>
      </c>
      <c r="R12" s="65">
        <f>VLOOKUP($A12,'Return Data'!$B$7:$R$1700,16,0)</f>
        <v>12.258800000000001</v>
      </c>
      <c r="S12" s="67">
        <f t="shared" si="7"/>
        <v>6</v>
      </c>
    </row>
    <row r="13" spans="1:20" x14ac:dyDescent="0.3">
      <c r="A13" s="63" t="s">
        <v>985</v>
      </c>
      <c r="B13" s="64">
        <f>VLOOKUP($A13,'Return Data'!$B$7:$R$1700,3,0)</f>
        <v>44032</v>
      </c>
      <c r="C13" s="65">
        <f>VLOOKUP($A13,'Return Data'!$B$7:$R$1700,4,0)</f>
        <v>204.947</v>
      </c>
      <c r="D13" s="65">
        <f>VLOOKUP($A13,'Return Data'!$B$7:$R$1700,10,0)</f>
        <v>15.1815</v>
      </c>
      <c r="E13" s="66">
        <f t="shared" si="0"/>
        <v>18</v>
      </c>
      <c r="F13" s="65">
        <f>VLOOKUP($A13,'Return Data'!$B$7:$R$1700,11,0)</f>
        <v>-13.780900000000001</v>
      </c>
      <c r="G13" s="66">
        <f t="shared" si="1"/>
        <v>27</v>
      </c>
      <c r="H13" s="65">
        <f>VLOOKUP($A13,'Return Data'!$B$7:$R$1700,12,0)</f>
        <v>-8.9087999999999994</v>
      </c>
      <c r="I13" s="66">
        <f t="shared" si="2"/>
        <v>27</v>
      </c>
      <c r="J13" s="65">
        <f>VLOOKUP($A13,'Return Data'!$B$7:$R$1700,13,0)</f>
        <v>-2.9432</v>
      </c>
      <c r="K13" s="66">
        <f t="shared" si="3"/>
        <v>20</v>
      </c>
      <c r="L13" s="65">
        <f>VLOOKUP($A13,'Return Data'!$B$7:$R$1700,17,0)</f>
        <v>-1.5831999999999999</v>
      </c>
      <c r="M13" s="66">
        <f t="shared" si="4"/>
        <v>25</v>
      </c>
      <c r="N13" s="65">
        <f>VLOOKUP($A13,'Return Data'!$B$7:$R$1700,14,0)</f>
        <v>1.2204999999999999</v>
      </c>
      <c r="O13" s="66">
        <f t="shared" si="5"/>
        <v>23</v>
      </c>
      <c r="P13" s="65">
        <f>VLOOKUP($A13,'Return Data'!$B$7:$R$1700,15,0)</f>
        <v>4.0354000000000001</v>
      </c>
      <c r="Q13" s="66">
        <f t="shared" si="6"/>
        <v>24</v>
      </c>
      <c r="R13" s="65">
        <f>VLOOKUP($A13,'Return Data'!$B$7:$R$1700,16,0)</f>
        <v>8.4358000000000004</v>
      </c>
      <c r="S13" s="67">
        <f t="shared" si="7"/>
        <v>26</v>
      </c>
    </row>
    <row r="14" spans="1:20" x14ac:dyDescent="0.3">
      <c r="A14" s="63" t="s">
        <v>988</v>
      </c>
      <c r="B14" s="64">
        <f>VLOOKUP($A14,'Return Data'!$B$7:$R$1700,3,0)</f>
        <v>44032</v>
      </c>
      <c r="C14" s="65">
        <f>VLOOKUP($A14,'Return Data'!$B$7:$R$1700,4,0)</f>
        <v>37.229999999999997</v>
      </c>
      <c r="D14" s="65">
        <f>VLOOKUP($A14,'Return Data'!$B$7:$R$1700,10,0)</f>
        <v>17.038699999999999</v>
      </c>
      <c r="E14" s="66">
        <f t="shared" si="0"/>
        <v>6</v>
      </c>
      <c r="F14" s="65">
        <f>VLOOKUP($A14,'Return Data'!$B$7:$R$1700,11,0)</f>
        <v>-7.8236999999999997</v>
      </c>
      <c r="G14" s="66">
        <f t="shared" si="1"/>
        <v>10</v>
      </c>
      <c r="H14" s="65">
        <f>VLOOKUP($A14,'Return Data'!$B$7:$R$1700,12,0)</f>
        <v>-2.8698000000000001</v>
      </c>
      <c r="I14" s="66">
        <f t="shared" si="2"/>
        <v>10</v>
      </c>
      <c r="J14" s="65">
        <f>VLOOKUP($A14,'Return Data'!$B$7:$R$1700,13,0)</f>
        <v>1.6379999999999999</v>
      </c>
      <c r="K14" s="66">
        <f t="shared" si="3"/>
        <v>8</v>
      </c>
      <c r="L14" s="65">
        <f>VLOOKUP($A14,'Return Data'!$B$7:$R$1700,17,0)</f>
        <v>0.9385</v>
      </c>
      <c r="M14" s="66">
        <f t="shared" si="4"/>
        <v>14</v>
      </c>
      <c r="N14" s="65">
        <f>VLOOKUP($A14,'Return Data'!$B$7:$R$1700,14,0)</f>
        <v>5.6677999999999997</v>
      </c>
      <c r="O14" s="66">
        <f t="shared" si="5"/>
        <v>3</v>
      </c>
      <c r="P14" s="65">
        <f>VLOOKUP($A14,'Return Data'!$B$7:$R$1700,15,0)</f>
        <v>6.4484000000000004</v>
      </c>
      <c r="Q14" s="66">
        <f t="shared" si="6"/>
        <v>11</v>
      </c>
      <c r="R14" s="65">
        <f>VLOOKUP($A14,'Return Data'!$B$7:$R$1700,16,0)</f>
        <v>11.554399999999999</v>
      </c>
      <c r="S14" s="67">
        <f t="shared" si="7"/>
        <v>8</v>
      </c>
    </row>
    <row r="15" spans="1:20" x14ac:dyDescent="0.3">
      <c r="A15" s="63" t="s">
        <v>990</v>
      </c>
      <c r="B15" s="64">
        <f>VLOOKUP($A15,'Return Data'!$B$7:$R$1700,3,0)</f>
        <v>44032</v>
      </c>
      <c r="C15" s="65">
        <f>VLOOKUP($A15,'Return Data'!$B$7:$R$1700,4,0)</f>
        <v>24.4909</v>
      </c>
      <c r="D15" s="65">
        <f>VLOOKUP($A15,'Return Data'!$B$7:$R$1700,10,0)</f>
        <v>19.2044</v>
      </c>
      <c r="E15" s="66">
        <f t="shared" si="0"/>
        <v>1</v>
      </c>
      <c r="F15" s="65">
        <f>VLOOKUP($A15,'Return Data'!$B$7:$R$1700,11,0)</f>
        <v>-8.7291000000000007</v>
      </c>
      <c r="G15" s="66">
        <f t="shared" si="1"/>
        <v>13</v>
      </c>
      <c r="H15" s="65">
        <f>VLOOKUP($A15,'Return Data'!$B$7:$R$1700,12,0)</f>
        <v>-3.9218000000000002</v>
      </c>
      <c r="I15" s="66">
        <f t="shared" si="2"/>
        <v>14</v>
      </c>
      <c r="J15" s="65">
        <f>VLOOKUP($A15,'Return Data'!$B$7:$R$1700,13,0)</f>
        <v>-1.1738</v>
      </c>
      <c r="K15" s="66">
        <f t="shared" si="3"/>
        <v>16</v>
      </c>
      <c r="L15" s="65">
        <f>VLOOKUP($A15,'Return Data'!$B$7:$R$1700,17,0)</f>
        <v>0.92500000000000004</v>
      </c>
      <c r="M15" s="66">
        <f t="shared" si="4"/>
        <v>15</v>
      </c>
      <c r="N15" s="65">
        <f>VLOOKUP($A15,'Return Data'!$B$7:$R$1700,14,0)</f>
        <v>1.8758999999999999</v>
      </c>
      <c r="O15" s="66">
        <f t="shared" si="5"/>
        <v>20</v>
      </c>
      <c r="P15" s="65">
        <f>VLOOKUP($A15,'Return Data'!$B$7:$R$1700,15,0)</f>
        <v>6.3901000000000003</v>
      </c>
      <c r="Q15" s="66">
        <f t="shared" si="6"/>
        <v>12</v>
      </c>
      <c r="R15" s="65">
        <f>VLOOKUP($A15,'Return Data'!$B$7:$R$1700,16,0)</f>
        <v>10.0967</v>
      </c>
      <c r="S15" s="67">
        <f t="shared" si="7"/>
        <v>17</v>
      </c>
    </row>
    <row r="16" spans="1:20" x14ac:dyDescent="0.3">
      <c r="A16" s="63" t="s">
        <v>992</v>
      </c>
      <c r="B16" s="64">
        <f>VLOOKUP($A16,'Return Data'!$B$7:$R$1700,3,0)</f>
        <v>44032</v>
      </c>
      <c r="C16" s="65">
        <f>VLOOKUP($A16,'Return Data'!$B$7:$R$1700,4,0)</f>
        <v>445.64519999999999</v>
      </c>
      <c r="D16" s="65">
        <f>VLOOKUP($A16,'Return Data'!$B$7:$R$1700,10,0)</f>
        <v>11.8719</v>
      </c>
      <c r="E16" s="66">
        <f t="shared" si="0"/>
        <v>27</v>
      </c>
      <c r="F16" s="65">
        <f>VLOOKUP($A16,'Return Data'!$B$7:$R$1700,11,0)</f>
        <v>-11.5931</v>
      </c>
      <c r="G16" s="66">
        <f t="shared" si="1"/>
        <v>24</v>
      </c>
      <c r="H16" s="65">
        <f>VLOOKUP($A16,'Return Data'!$B$7:$R$1700,12,0)</f>
        <v>-6.7316000000000003</v>
      </c>
      <c r="I16" s="66">
        <f t="shared" si="2"/>
        <v>23</v>
      </c>
      <c r="J16" s="65">
        <f>VLOOKUP($A16,'Return Data'!$B$7:$R$1700,13,0)</f>
        <v>-5.9865000000000004</v>
      </c>
      <c r="K16" s="66">
        <f t="shared" si="3"/>
        <v>26</v>
      </c>
      <c r="L16" s="65">
        <f>VLOOKUP($A16,'Return Data'!$B$7:$R$1700,17,0)</f>
        <v>-2.4348000000000001</v>
      </c>
      <c r="M16" s="66">
        <f t="shared" si="4"/>
        <v>27</v>
      </c>
      <c r="N16" s="65">
        <f>VLOOKUP($A16,'Return Data'!$B$7:$R$1700,14,0)</f>
        <v>-0.84389999999999998</v>
      </c>
      <c r="O16" s="66">
        <f t="shared" si="5"/>
        <v>28</v>
      </c>
      <c r="P16" s="65">
        <f>VLOOKUP($A16,'Return Data'!$B$7:$R$1700,15,0)</f>
        <v>3.4588999999999999</v>
      </c>
      <c r="Q16" s="66">
        <f t="shared" si="6"/>
        <v>26</v>
      </c>
      <c r="R16" s="65">
        <f>VLOOKUP($A16,'Return Data'!$B$7:$R$1700,16,0)</f>
        <v>8.6379999999999999</v>
      </c>
      <c r="S16" s="67">
        <f t="shared" si="7"/>
        <v>25</v>
      </c>
    </row>
    <row r="17" spans="1:19" x14ac:dyDescent="0.3">
      <c r="A17" s="63" t="s">
        <v>994</v>
      </c>
      <c r="B17" s="64">
        <f>VLOOKUP($A17,'Return Data'!$B$7:$R$1700,3,0)</f>
        <v>44032</v>
      </c>
      <c r="C17" s="65">
        <f>VLOOKUP($A17,'Return Data'!$B$7:$R$1700,4,0)</f>
        <v>445.00599999999997</v>
      </c>
      <c r="D17" s="65">
        <f>VLOOKUP($A17,'Return Data'!$B$7:$R$1700,10,0)</f>
        <v>13.17</v>
      </c>
      <c r="E17" s="66">
        <f t="shared" si="0"/>
        <v>24</v>
      </c>
      <c r="F17" s="65">
        <f>VLOOKUP($A17,'Return Data'!$B$7:$R$1700,11,0)</f>
        <v>-14.7643</v>
      </c>
      <c r="G17" s="66">
        <f t="shared" si="1"/>
        <v>28</v>
      </c>
      <c r="H17" s="65">
        <f>VLOOKUP($A17,'Return Data'!$B$7:$R$1700,12,0)</f>
        <v>-11.7027</v>
      </c>
      <c r="I17" s="66">
        <f t="shared" si="2"/>
        <v>28</v>
      </c>
      <c r="J17" s="65">
        <f>VLOOKUP($A17,'Return Data'!$B$7:$R$1700,13,0)</f>
        <v>-13.7554</v>
      </c>
      <c r="K17" s="66">
        <f t="shared" si="3"/>
        <v>29</v>
      </c>
      <c r="L17" s="65">
        <f>VLOOKUP($A17,'Return Data'!$B$7:$R$1700,17,0)</f>
        <v>-1.2914000000000001</v>
      </c>
      <c r="M17" s="66">
        <f t="shared" si="4"/>
        <v>24</v>
      </c>
      <c r="N17" s="65">
        <f>VLOOKUP($A17,'Return Data'!$B$7:$R$1700,14,0)</f>
        <v>-0.1376</v>
      </c>
      <c r="O17" s="66">
        <f t="shared" si="5"/>
        <v>26</v>
      </c>
      <c r="P17" s="65">
        <f>VLOOKUP($A17,'Return Data'!$B$7:$R$1700,15,0)</f>
        <v>4.6214000000000004</v>
      </c>
      <c r="Q17" s="66">
        <f t="shared" si="6"/>
        <v>21</v>
      </c>
      <c r="R17" s="65">
        <f>VLOOKUP($A17,'Return Data'!$B$7:$R$1700,16,0)</f>
        <v>9.3658000000000001</v>
      </c>
      <c r="S17" s="67">
        <f t="shared" si="7"/>
        <v>23</v>
      </c>
    </row>
    <row r="18" spans="1:19" x14ac:dyDescent="0.3">
      <c r="A18" s="63" t="s">
        <v>996</v>
      </c>
      <c r="B18" s="64">
        <f>VLOOKUP($A18,'Return Data'!$B$7:$R$1700,3,0)</f>
        <v>44032</v>
      </c>
      <c r="C18" s="65">
        <f>VLOOKUP($A18,'Return Data'!$B$7:$R$1700,4,0)</f>
        <v>219.4469</v>
      </c>
      <c r="D18" s="65">
        <f>VLOOKUP($A18,'Return Data'!$B$7:$R$1700,10,0)</f>
        <v>16.267299999999999</v>
      </c>
      <c r="E18" s="66">
        <f t="shared" si="0"/>
        <v>8</v>
      </c>
      <c r="F18" s="65">
        <f>VLOOKUP($A18,'Return Data'!$B$7:$R$1700,11,0)</f>
        <v>-8.9827999999999992</v>
      </c>
      <c r="G18" s="66">
        <f t="shared" si="1"/>
        <v>15</v>
      </c>
      <c r="H18" s="65">
        <f>VLOOKUP($A18,'Return Data'!$B$7:$R$1700,12,0)</f>
        <v>-3.3422999999999998</v>
      </c>
      <c r="I18" s="66">
        <f t="shared" si="2"/>
        <v>13</v>
      </c>
      <c r="J18" s="65">
        <f>VLOOKUP($A18,'Return Data'!$B$7:$R$1700,13,0)</f>
        <v>-0.56820000000000004</v>
      </c>
      <c r="K18" s="66">
        <f t="shared" si="3"/>
        <v>14</v>
      </c>
      <c r="L18" s="65">
        <f>VLOOKUP($A18,'Return Data'!$B$7:$R$1700,17,0)</f>
        <v>1.1203000000000001</v>
      </c>
      <c r="M18" s="66">
        <f t="shared" si="4"/>
        <v>13</v>
      </c>
      <c r="N18" s="65">
        <f>VLOOKUP($A18,'Return Data'!$B$7:$R$1700,14,0)</f>
        <v>3.4752999999999998</v>
      </c>
      <c r="O18" s="66">
        <f t="shared" si="5"/>
        <v>12</v>
      </c>
      <c r="P18" s="65">
        <f>VLOOKUP($A18,'Return Data'!$B$7:$R$1700,15,0)</f>
        <v>6.8689999999999998</v>
      </c>
      <c r="Q18" s="66">
        <f t="shared" si="6"/>
        <v>6</v>
      </c>
      <c r="R18" s="65">
        <f>VLOOKUP($A18,'Return Data'!$B$7:$R$1700,16,0)</f>
        <v>9.9492999999999991</v>
      </c>
      <c r="S18" s="67">
        <f t="shared" si="7"/>
        <v>20</v>
      </c>
    </row>
    <row r="19" spans="1:19" x14ac:dyDescent="0.3">
      <c r="A19" s="63" t="s">
        <v>998</v>
      </c>
      <c r="B19" s="64">
        <f>VLOOKUP($A19,'Return Data'!$B$7:$R$1700,3,0)</f>
        <v>44032</v>
      </c>
      <c r="C19" s="65">
        <f>VLOOKUP($A19,'Return Data'!$B$7:$R$1700,4,0)</f>
        <v>42.93</v>
      </c>
      <c r="D19" s="65">
        <f>VLOOKUP($A19,'Return Data'!$B$7:$R$1700,10,0)</f>
        <v>16.1526</v>
      </c>
      <c r="E19" s="66">
        <f t="shared" si="0"/>
        <v>9</v>
      </c>
      <c r="F19" s="65">
        <f>VLOOKUP($A19,'Return Data'!$B$7:$R$1700,11,0)</f>
        <v>-9.9434000000000005</v>
      </c>
      <c r="G19" s="66">
        <f t="shared" si="1"/>
        <v>17</v>
      </c>
      <c r="H19" s="65">
        <f>VLOOKUP($A19,'Return Data'!$B$7:$R$1700,12,0)</f>
        <v>-5.7104999999999997</v>
      </c>
      <c r="I19" s="66">
        <f t="shared" si="2"/>
        <v>18</v>
      </c>
      <c r="J19" s="65">
        <f>VLOOKUP($A19,'Return Data'!$B$7:$R$1700,13,0)</f>
        <v>-2.7191999999999998</v>
      </c>
      <c r="K19" s="66">
        <f t="shared" si="3"/>
        <v>19</v>
      </c>
      <c r="L19" s="65">
        <f>VLOOKUP($A19,'Return Data'!$B$7:$R$1700,17,0)</f>
        <v>1.22</v>
      </c>
      <c r="M19" s="66">
        <f t="shared" si="4"/>
        <v>11</v>
      </c>
      <c r="N19" s="65">
        <f>VLOOKUP($A19,'Return Data'!$B$7:$R$1700,14,0)</f>
        <v>3.4438</v>
      </c>
      <c r="O19" s="66">
        <f t="shared" si="5"/>
        <v>13</v>
      </c>
      <c r="P19" s="65">
        <f>VLOOKUP($A19,'Return Data'!$B$7:$R$1700,15,0)</f>
        <v>6.9074</v>
      </c>
      <c r="Q19" s="66">
        <f t="shared" si="6"/>
        <v>5</v>
      </c>
      <c r="R19" s="65">
        <f>VLOOKUP($A19,'Return Data'!$B$7:$R$1700,16,0)</f>
        <v>11.7494</v>
      </c>
      <c r="S19" s="67">
        <f t="shared" si="7"/>
        <v>7</v>
      </c>
    </row>
    <row r="20" spans="1:19" x14ac:dyDescent="0.3">
      <c r="A20" s="63" t="s">
        <v>1000</v>
      </c>
      <c r="B20" s="64">
        <f>VLOOKUP($A20,'Return Data'!$B$7:$R$1700,3,0)</f>
        <v>44032</v>
      </c>
      <c r="C20" s="65">
        <f>VLOOKUP($A20,'Return Data'!$B$7:$R$1700,4,0)</f>
        <v>26.15</v>
      </c>
      <c r="D20" s="65">
        <f>VLOOKUP($A20,'Return Data'!$B$7:$R$1700,10,0)</f>
        <v>15.1982</v>
      </c>
      <c r="E20" s="66">
        <f t="shared" si="0"/>
        <v>17</v>
      </c>
      <c r="F20" s="65">
        <f>VLOOKUP($A20,'Return Data'!$B$7:$R$1700,11,0)</f>
        <v>-7.0057</v>
      </c>
      <c r="G20" s="66">
        <f t="shared" si="1"/>
        <v>7</v>
      </c>
      <c r="H20" s="65">
        <f>VLOOKUP($A20,'Return Data'!$B$7:$R$1700,12,0)</f>
        <v>-2.9685000000000001</v>
      </c>
      <c r="I20" s="66">
        <f t="shared" si="2"/>
        <v>11</v>
      </c>
      <c r="J20" s="65">
        <f>VLOOKUP($A20,'Return Data'!$B$7:$R$1700,13,0)</f>
        <v>3.4415</v>
      </c>
      <c r="K20" s="66">
        <f t="shared" si="3"/>
        <v>5</v>
      </c>
      <c r="L20" s="65">
        <f>VLOOKUP($A20,'Return Data'!$B$7:$R$1700,17,0)</f>
        <v>2.7233999999999998</v>
      </c>
      <c r="M20" s="66">
        <f t="shared" si="4"/>
        <v>6</v>
      </c>
      <c r="N20" s="65">
        <f>VLOOKUP($A20,'Return Data'!$B$7:$R$1700,14,0)</f>
        <v>2.3195999999999999</v>
      </c>
      <c r="O20" s="66">
        <f t="shared" si="5"/>
        <v>18</v>
      </c>
      <c r="P20" s="65">
        <f>VLOOKUP($A20,'Return Data'!$B$7:$R$1700,15,0)</f>
        <v>4.8305999999999996</v>
      </c>
      <c r="Q20" s="66">
        <f t="shared" si="6"/>
        <v>19</v>
      </c>
      <c r="R20" s="65">
        <f>VLOOKUP($A20,'Return Data'!$B$7:$R$1700,16,0)</f>
        <v>10.6928</v>
      </c>
      <c r="S20" s="67">
        <f t="shared" si="7"/>
        <v>13</v>
      </c>
    </row>
    <row r="21" spans="1:19" x14ac:dyDescent="0.3">
      <c r="A21" s="63" t="s">
        <v>1001</v>
      </c>
      <c r="B21" s="64">
        <f>VLOOKUP($A21,'Return Data'!$B$7:$R$1700,3,0)</f>
        <v>44032</v>
      </c>
      <c r="C21" s="65">
        <f>VLOOKUP($A21,'Return Data'!$B$7:$R$1700,4,0)</f>
        <v>35.08</v>
      </c>
      <c r="D21" s="65">
        <f>VLOOKUP($A21,'Return Data'!$B$7:$R$1700,10,0)</f>
        <v>18.513500000000001</v>
      </c>
      <c r="E21" s="66">
        <f t="shared" si="0"/>
        <v>3</v>
      </c>
      <c r="F21" s="65">
        <f>VLOOKUP($A21,'Return Data'!$B$7:$R$1700,11,0)</f>
        <v>-5.5210999999999997</v>
      </c>
      <c r="G21" s="66">
        <f t="shared" si="1"/>
        <v>3</v>
      </c>
      <c r="H21" s="65">
        <f>VLOOKUP($A21,'Return Data'!$B$7:$R$1700,12,0)</f>
        <v>-0.876</v>
      </c>
      <c r="I21" s="66">
        <f t="shared" si="2"/>
        <v>3</v>
      </c>
      <c r="J21" s="65">
        <f>VLOOKUP($A21,'Return Data'!$B$7:$R$1700,13,0)</f>
        <v>3.3283999999999998</v>
      </c>
      <c r="K21" s="66">
        <f t="shared" si="3"/>
        <v>6</v>
      </c>
      <c r="L21" s="65">
        <f>VLOOKUP($A21,'Return Data'!$B$7:$R$1700,17,0)</f>
        <v>1.3062</v>
      </c>
      <c r="M21" s="66">
        <f t="shared" si="4"/>
        <v>10</v>
      </c>
      <c r="N21" s="65">
        <f>VLOOKUP($A21,'Return Data'!$B$7:$R$1700,14,0)</f>
        <v>4.0155000000000003</v>
      </c>
      <c r="O21" s="66">
        <f t="shared" si="5"/>
        <v>10</v>
      </c>
      <c r="P21" s="65">
        <f>VLOOKUP($A21,'Return Data'!$B$7:$R$1700,15,0)</f>
        <v>6.6596000000000002</v>
      </c>
      <c r="Q21" s="66">
        <f t="shared" si="6"/>
        <v>8</v>
      </c>
      <c r="R21" s="65">
        <f>VLOOKUP($A21,'Return Data'!$B$7:$R$1700,16,0)</f>
        <v>9.8909000000000002</v>
      </c>
      <c r="S21" s="67">
        <f t="shared" si="7"/>
        <v>22</v>
      </c>
    </row>
    <row r="22" spans="1:19" x14ac:dyDescent="0.3">
      <c r="A22" s="63" t="s">
        <v>1004</v>
      </c>
      <c r="B22" s="64">
        <f>VLOOKUP($A22,'Return Data'!$B$7:$R$1700,3,0)</f>
        <v>44032</v>
      </c>
      <c r="C22" s="65">
        <f>VLOOKUP($A22,'Return Data'!$B$7:$R$1700,4,0)</f>
        <v>21.91</v>
      </c>
      <c r="D22" s="65">
        <f>VLOOKUP($A22,'Return Data'!$B$7:$R$1700,10,0)</f>
        <v>13.818199999999999</v>
      </c>
      <c r="E22" s="66">
        <f t="shared" si="0"/>
        <v>23</v>
      </c>
      <c r="F22" s="65">
        <f>VLOOKUP($A22,'Return Data'!$B$7:$R$1700,11,0)</f>
        <v>-12.2898</v>
      </c>
      <c r="G22" s="66">
        <f t="shared" si="1"/>
        <v>26</v>
      </c>
      <c r="H22" s="65">
        <f>VLOOKUP($A22,'Return Data'!$B$7:$R$1700,12,0)</f>
        <v>-8.0184999999999995</v>
      </c>
      <c r="I22" s="66">
        <f t="shared" si="2"/>
        <v>25</v>
      </c>
      <c r="J22" s="65">
        <f>VLOOKUP($A22,'Return Data'!$B$7:$R$1700,13,0)</f>
        <v>-4.9044999999999996</v>
      </c>
      <c r="K22" s="66">
        <f t="shared" si="3"/>
        <v>25</v>
      </c>
      <c r="L22" s="65">
        <f>VLOOKUP($A22,'Return Data'!$B$7:$R$1700,17,0)</f>
        <v>-0.58730000000000004</v>
      </c>
      <c r="M22" s="66">
        <f t="shared" si="4"/>
        <v>22</v>
      </c>
      <c r="N22" s="65">
        <f>VLOOKUP($A22,'Return Data'!$B$7:$R$1700,14,0)</f>
        <v>2.7601</v>
      </c>
      <c r="O22" s="66">
        <f t="shared" si="5"/>
        <v>15</v>
      </c>
      <c r="P22" s="65">
        <f>VLOOKUP($A22,'Return Data'!$B$7:$R$1700,15,0)</f>
        <v>6.8307000000000002</v>
      </c>
      <c r="Q22" s="66">
        <f t="shared" si="6"/>
        <v>7</v>
      </c>
      <c r="R22" s="65">
        <f>VLOOKUP($A22,'Return Data'!$B$7:$R$1700,16,0)</f>
        <v>9.9395000000000007</v>
      </c>
      <c r="S22" s="67">
        <f t="shared" si="7"/>
        <v>21</v>
      </c>
    </row>
    <row r="23" spans="1:19" x14ac:dyDescent="0.3">
      <c r="A23" s="63" t="s">
        <v>1006</v>
      </c>
      <c r="B23" s="64">
        <f>VLOOKUP($A23,'Return Data'!$B$7:$R$1700,3,0)</f>
        <v>44032</v>
      </c>
      <c r="C23" s="65">
        <f>VLOOKUP($A23,'Return Data'!$B$7:$R$1700,4,0)</f>
        <v>31.5</v>
      </c>
      <c r="D23" s="65">
        <f>VLOOKUP($A23,'Return Data'!$B$7:$R$1700,10,0)</f>
        <v>17.713000000000001</v>
      </c>
      <c r="E23" s="66">
        <f t="shared" si="0"/>
        <v>4</v>
      </c>
      <c r="F23" s="65">
        <f>VLOOKUP($A23,'Return Data'!$B$7:$R$1700,11,0)</f>
        <v>-6.6943000000000001</v>
      </c>
      <c r="G23" s="66">
        <f t="shared" si="1"/>
        <v>6</v>
      </c>
      <c r="H23" s="65">
        <f>VLOOKUP($A23,'Return Data'!$B$7:$R$1700,12,0)</f>
        <v>-0.88109999999999999</v>
      </c>
      <c r="I23" s="66">
        <f t="shared" si="2"/>
        <v>4</v>
      </c>
      <c r="J23" s="65">
        <f>VLOOKUP($A23,'Return Data'!$B$7:$R$1700,13,0)</f>
        <v>1.1886000000000001</v>
      </c>
      <c r="K23" s="66">
        <f t="shared" si="3"/>
        <v>9</v>
      </c>
      <c r="L23" s="65">
        <f>VLOOKUP($A23,'Return Data'!$B$7:$R$1700,17,0)</f>
        <v>1.1284000000000001</v>
      </c>
      <c r="M23" s="66">
        <f t="shared" si="4"/>
        <v>12</v>
      </c>
      <c r="N23" s="65">
        <f>VLOOKUP($A23,'Return Data'!$B$7:$R$1700,14,0)</f>
        <v>5.0994999999999999</v>
      </c>
      <c r="O23" s="66">
        <f t="shared" si="5"/>
        <v>5</v>
      </c>
      <c r="P23" s="65">
        <f>VLOOKUP($A23,'Return Data'!$B$7:$R$1700,15,0)</f>
        <v>6.9817</v>
      </c>
      <c r="Q23" s="66">
        <f t="shared" si="6"/>
        <v>4</v>
      </c>
      <c r="R23" s="65">
        <f>VLOOKUP($A23,'Return Data'!$B$7:$R$1700,16,0)</f>
        <v>12.408200000000001</v>
      </c>
      <c r="S23" s="67">
        <f t="shared" si="7"/>
        <v>4</v>
      </c>
    </row>
    <row r="24" spans="1:19" x14ac:dyDescent="0.3">
      <c r="A24" s="63" t="s">
        <v>1008</v>
      </c>
      <c r="B24" s="64">
        <f>VLOOKUP($A24,'Return Data'!$B$7:$R$1700,3,0)</f>
        <v>44032</v>
      </c>
      <c r="C24" s="65">
        <f>VLOOKUP($A24,'Return Data'!$B$7:$R$1700,4,0)</f>
        <v>74.502899999999997</v>
      </c>
      <c r="D24" s="65">
        <f>VLOOKUP($A24,'Return Data'!$B$7:$R$1700,10,0)</f>
        <v>11.271100000000001</v>
      </c>
      <c r="E24" s="66">
        <f t="shared" si="0"/>
        <v>29</v>
      </c>
      <c r="F24" s="65">
        <f>VLOOKUP($A24,'Return Data'!$B$7:$R$1700,11,0)</f>
        <v>1.0458000000000001</v>
      </c>
      <c r="G24" s="66">
        <f t="shared" si="1"/>
        <v>1</v>
      </c>
      <c r="H24" s="65">
        <f>VLOOKUP($A24,'Return Data'!$B$7:$R$1700,12,0)</f>
        <v>3.2349000000000001</v>
      </c>
      <c r="I24" s="66">
        <f t="shared" si="2"/>
        <v>2</v>
      </c>
      <c r="J24" s="65">
        <f>VLOOKUP($A24,'Return Data'!$B$7:$R$1700,13,0)</f>
        <v>5.0365000000000002</v>
      </c>
      <c r="K24" s="66">
        <f t="shared" si="3"/>
        <v>3</v>
      </c>
      <c r="L24" s="65">
        <f>VLOOKUP($A24,'Return Data'!$B$7:$R$1700,17,0)</f>
        <v>3.6829999999999998</v>
      </c>
      <c r="M24" s="66">
        <f t="shared" si="4"/>
        <v>5</v>
      </c>
      <c r="N24" s="65">
        <f>VLOOKUP($A24,'Return Data'!$B$7:$R$1700,14,0)</f>
        <v>4.4069000000000003</v>
      </c>
      <c r="O24" s="66">
        <f t="shared" si="5"/>
        <v>7</v>
      </c>
      <c r="P24" s="65">
        <f>VLOOKUP($A24,'Return Data'!$B$7:$R$1700,15,0)</f>
        <v>5.0442</v>
      </c>
      <c r="Q24" s="66">
        <f t="shared" si="6"/>
        <v>18</v>
      </c>
      <c r="R24" s="65">
        <f>VLOOKUP($A24,'Return Data'!$B$7:$R$1700,16,0)</f>
        <v>10.029999999999999</v>
      </c>
      <c r="S24" s="67">
        <f t="shared" si="7"/>
        <v>18</v>
      </c>
    </row>
    <row r="25" spans="1:19" x14ac:dyDescent="0.3">
      <c r="A25" s="63" t="s">
        <v>1010</v>
      </c>
      <c r="B25" s="64">
        <f>VLOOKUP($A25,'Return Data'!$B$7:$R$1700,3,0)</f>
        <v>44032</v>
      </c>
      <c r="C25" s="65">
        <f>VLOOKUP($A25,'Return Data'!$B$7:$R$1700,4,0)</f>
        <v>69.776644250867605</v>
      </c>
      <c r="D25" s="65">
        <f>VLOOKUP($A25,'Return Data'!$B$7:$R$1700,10,0)</f>
        <v>19.197299999999998</v>
      </c>
      <c r="E25" s="66">
        <f t="shared" si="0"/>
        <v>2</v>
      </c>
      <c r="F25" s="65">
        <f>VLOOKUP($A25,'Return Data'!$B$7:$R$1700,11,0)</f>
        <v>-7.7154999999999996</v>
      </c>
      <c r="G25" s="66">
        <f t="shared" si="1"/>
        <v>9</v>
      </c>
      <c r="H25" s="65">
        <f>VLOOKUP($A25,'Return Data'!$B$7:$R$1700,12,0)</f>
        <v>-2.2944</v>
      </c>
      <c r="I25" s="66">
        <f t="shared" si="2"/>
        <v>6</v>
      </c>
      <c r="J25" s="65">
        <f>VLOOKUP($A25,'Return Data'!$B$7:$R$1700,13,0)</f>
        <v>2.2881</v>
      </c>
      <c r="K25" s="66">
        <f t="shared" si="3"/>
        <v>7</v>
      </c>
      <c r="L25" s="65">
        <f>VLOOKUP($A25,'Return Data'!$B$7:$R$1700,17,0)</f>
        <v>2.4441999999999999</v>
      </c>
      <c r="M25" s="66">
        <f t="shared" si="4"/>
        <v>7</v>
      </c>
      <c r="N25" s="65">
        <f>VLOOKUP($A25,'Return Data'!$B$7:$R$1700,14,0)</f>
        <v>4.3311000000000002</v>
      </c>
      <c r="O25" s="66">
        <f t="shared" si="5"/>
        <v>8</v>
      </c>
      <c r="P25" s="65">
        <f>VLOOKUP($A25,'Return Data'!$B$7:$R$1700,15,0)</f>
        <v>6.4913999999999996</v>
      </c>
      <c r="Q25" s="66">
        <f t="shared" si="6"/>
        <v>10</v>
      </c>
      <c r="R25" s="65">
        <f>VLOOKUP($A25,'Return Data'!$B$7:$R$1700,16,0)</f>
        <v>11.029</v>
      </c>
      <c r="S25" s="67">
        <f t="shared" si="7"/>
        <v>11</v>
      </c>
    </row>
    <row r="26" spans="1:19" x14ac:dyDescent="0.3">
      <c r="A26" s="63" t="s">
        <v>1011</v>
      </c>
      <c r="B26" s="64">
        <f>VLOOKUP($A26,'Return Data'!$B$7:$R$1700,3,0)</f>
        <v>44032</v>
      </c>
      <c r="C26" s="65">
        <f>VLOOKUP($A26,'Return Data'!$B$7:$R$1700,4,0)</f>
        <v>27.69</v>
      </c>
      <c r="D26" s="65">
        <f>VLOOKUP($A26,'Return Data'!$B$7:$R$1700,10,0)</f>
        <v>15.1495</v>
      </c>
      <c r="E26" s="66">
        <f t="shared" si="0"/>
        <v>19</v>
      </c>
      <c r="F26" s="65">
        <f>VLOOKUP($A26,'Return Data'!$B$7:$R$1700,11,0)</f>
        <v>-10.3651</v>
      </c>
      <c r="G26" s="66">
        <f t="shared" si="1"/>
        <v>21</v>
      </c>
      <c r="H26" s="65">
        <f>VLOOKUP($A26,'Return Data'!$B$7:$R$1700,12,0)</f>
        <v>-6.056</v>
      </c>
      <c r="I26" s="66">
        <f t="shared" si="2"/>
        <v>20</v>
      </c>
      <c r="J26" s="65">
        <f>VLOOKUP($A26,'Return Data'!$B$7:$R$1700,13,0)</f>
        <v>-2.5343</v>
      </c>
      <c r="K26" s="66">
        <f t="shared" si="3"/>
        <v>18</v>
      </c>
      <c r="L26" s="65">
        <f>VLOOKUP($A26,'Return Data'!$B$7:$R$1700,17,0)</f>
        <v>0.61329999999999996</v>
      </c>
      <c r="M26" s="66">
        <f t="shared" si="4"/>
        <v>16</v>
      </c>
      <c r="N26" s="65">
        <f>VLOOKUP($A26,'Return Data'!$B$7:$R$1700,14,0)</f>
        <v>3.0057</v>
      </c>
      <c r="O26" s="66">
        <f t="shared" si="5"/>
        <v>14</v>
      </c>
      <c r="P26" s="65">
        <f>VLOOKUP($A26,'Return Data'!$B$7:$R$1700,15,0)</f>
        <v>4.4798</v>
      </c>
      <c r="Q26" s="66">
        <f t="shared" si="6"/>
        <v>22</v>
      </c>
      <c r="R26" s="65">
        <f>VLOOKUP($A26,'Return Data'!$B$7:$R$1700,16,0)</f>
        <v>10.5589</v>
      </c>
      <c r="S26" s="67">
        <f t="shared" si="7"/>
        <v>14</v>
      </c>
    </row>
    <row r="27" spans="1:19" x14ac:dyDescent="0.3">
      <c r="A27" s="63" t="s">
        <v>1014</v>
      </c>
      <c r="B27" s="64">
        <f>VLOOKUP($A27,'Return Data'!$B$7:$R$1700,3,0)</f>
        <v>44032</v>
      </c>
      <c r="C27" s="65">
        <f>VLOOKUP($A27,'Return Data'!$B$7:$R$1700,4,0)</f>
        <v>28.226600000000001</v>
      </c>
      <c r="D27" s="65">
        <f>VLOOKUP($A27,'Return Data'!$B$7:$R$1700,10,0)</f>
        <v>13.066000000000001</v>
      </c>
      <c r="E27" s="66">
        <f t="shared" si="0"/>
        <v>25</v>
      </c>
      <c r="F27" s="65">
        <f>VLOOKUP($A27,'Return Data'!$B$7:$R$1700,11,0)</f>
        <v>-10.3414</v>
      </c>
      <c r="G27" s="66">
        <f t="shared" si="1"/>
        <v>20</v>
      </c>
      <c r="H27" s="65">
        <f>VLOOKUP($A27,'Return Data'!$B$7:$R$1700,12,0)</f>
        <v>-5.56</v>
      </c>
      <c r="I27" s="66">
        <f t="shared" si="2"/>
        <v>17</v>
      </c>
      <c r="J27" s="65">
        <f>VLOOKUP($A27,'Return Data'!$B$7:$R$1700,13,0)</f>
        <v>1.1565000000000001</v>
      </c>
      <c r="K27" s="66">
        <f t="shared" si="3"/>
        <v>10</v>
      </c>
      <c r="L27" s="65">
        <f>VLOOKUP($A27,'Return Data'!$B$7:$R$1700,17,0)</f>
        <v>1.9176</v>
      </c>
      <c r="M27" s="66">
        <f t="shared" si="4"/>
        <v>8</v>
      </c>
      <c r="N27" s="65">
        <f>VLOOKUP($A27,'Return Data'!$B$7:$R$1700,14,0)</f>
        <v>4.1746999999999996</v>
      </c>
      <c r="O27" s="66">
        <f t="shared" si="5"/>
        <v>9</v>
      </c>
      <c r="P27" s="65">
        <f>VLOOKUP($A27,'Return Data'!$B$7:$R$1700,15,0)</f>
        <v>5.0560999999999998</v>
      </c>
      <c r="Q27" s="66">
        <f t="shared" si="6"/>
        <v>17</v>
      </c>
      <c r="R27" s="65">
        <f>VLOOKUP($A27,'Return Data'!$B$7:$R$1700,16,0)</f>
        <v>10.345499999999999</v>
      </c>
      <c r="S27" s="67">
        <f t="shared" si="7"/>
        <v>16</v>
      </c>
    </row>
    <row r="28" spans="1:19" x14ac:dyDescent="0.3">
      <c r="A28" s="63" t="s">
        <v>1015</v>
      </c>
      <c r="B28" s="64">
        <f>VLOOKUP($A28,'Return Data'!$B$7:$R$1700,3,0)</f>
        <v>44032</v>
      </c>
      <c r="C28" s="65">
        <f>VLOOKUP($A28,'Return Data'!$B$7:$R$1700,4,0)</f>
        <v>10.007</v>
      </c>
      <c r="D28" s="65">
        <f>VLOOKUP($A28,'Return Data'!$B$7:$R$1700,10,0)</f>
        <v>15.9613</v>
      </c>
      <c r="E28" s="66">
        <f t="shared" si="0"/>
        <v>11</v>
      </c>
      <c r="F28" s="65">
        <f>VLOOKUP($A28,'Return Data'!$B$7:$R$1700,11,0)</f>
        <v>-9.0106999999999999</v>
      </c>
      <c r="G28" s="66">
        <f t="shared" si="1"/>
        <v>16</v>
      </c>
      <c r="H28" s="65">
        <f>VLOOKUP($A28,'Return Data'!$B$7:$R$1700,12,0)</f>
        <v>-6.665</v>
      </c>
      <c r="I28" s="66">
        <f t="shared" si="2"/>
        <v>22</v>
      </c>
      <c r="J28" s="65">
        <f>VLOOKUP($A28,'Return Data'!$B$7:$R$1700,13,0)</f>
        <v>4.1000000000000002E-2</v>
      </c>
      <c r="K28" s="66">
        <f t="shared" si="3"/>
        <v>13</v>
      </c>
      <c r="L28" s="65"/>
      <c r="M28" s="66"/>
      <c r="N28" s="65"/>
      <c r="O28" s="66"/>
      <c r="P28" s="65"/>
      <c r="Q28" s="66"/>
      <c r="R28" s="65">
        <f>VLOOKUP($A28,'Return Data'!$B$7:$R$1700,16,0)</f>
        <v>5.1799999999999999E-2</v>
      </c>
      <c r="S28" s="67">
        <f t="shared" si="7"/>
        <v>29</v>
      </c>
    </row>
    <row r="29" spans="1:19" x14ac:dyDescent="0.3">
      <c r="A29" s="63" t="s">
        <v>1017</v>
      </c>
      <c r="B29" s="64">
        <f>VLOOKUP($A29,'Return Data'!$B$7:$R$1700,3,0)</f>
        <v>44032</v>
      </c>
      <c r="C29" s="65">
        <f>VLOOKUP($A29,'Return Data'!$B$7:$R$1700,4,0)</f>
        <v>53.05</v>
      </c>
      <c r="D29" s="65">
        <f>VLOOKUP($A29,'Return Data'!$B$7:$R$1700,10,0)</f>
        <v>17.069400000000002</v>
      </c>
      <c r="E29" s="66">
        <f t="shared" si="0"/>
        <v>5</v>
      </c>
      <c r="F29" s="65">
        <f>VLOOKUP($A29,'Return Data'!$B$7:$R$1700,11,0)</f>
        <v>-8.8346999999999998</v>
      </c>
      <c r="G29" s="66">
        <f t="shared" si="1"/>
        <v>14</v>
      </c>
      <c r="H29" s="65">
        <f>VLOOKUP($A29,'Return Data'!$B$7:$R$1700,12,0)</f>
        <v>-3.2145999999999999</v>
      </c>
      <c r="I29" s="66">
        <f t="shared" si="2"/>
        <v>12</v>
      </c>
      <c r="J29" s="65">
        <f>VLOOKUP($A29,'Return Data'!$B$7:$R$1700,13,0)</f>
        <v>-0.88</v>
      </c>
      <c r="K29" s="66">
        <f t="shared" si="3"/>
        <v>15</v>
      </c>
      <c r="L29" s="65">
        <f>VLOOKUP($A29,'Return Data'!$B$7:$R$1700,17,0)</f>
        <v>3.8262</v>
      </c>
      <c r="M29" s="66">
        <f t="shared" si="4"/>
        <v>4</v>
      </c>
      <c r="N29" s="65">
        <f>VLOOKUP($A29,'Return Data'!$B$7:$R$1700,14,0)</f>
        <v>5.0929000000000002</v>
      </c>
      <c r="O29" s="66">
        <f t="shared" si="5"/>
        <v>6</v>
      </c>
      <c r="P29" s="65">
        <f>VLOOKUP($A29,'Return Data'!$B$7:$R$1700,15,0)</f>
        <v>8.8437000000000001</v>
      </c>
      <c r="Q29" s="66">
        <f t="shared" si="6"/>
        <v>3</v>
      </c>
      <c r="R29" s="65">
        <f>VLOOKUP($A29,'Return Data'!$B$7:$R$1700,16,0)</f>
        <v>14.7112</v>
      </c>
      <c r="S29" s="67">
        <f t="shared" si="7"/>
        <v>1</v>
      </c>
    </row>
    <row r="30" spans="1:19" x14ac:dyDescent="0.3">
      <c r="A30" s="63" t="s">
        <v>1020</v>
      </c>
      <c r="B30" s="64">
        <f>VLOOKUP($A30,'Return Data'!$B$7:$R$1700,3,0)</f>
        <v>44032</v>
      </c>
      <c r="C30" s="65">
        <f>VLOOKUP($A30,'Return Data'!$B$7:$R$1700,4,0)</f>
        <v>31.526800000000001</v>
      </c>
      <c r="D30" s="65">
        <f>VLOOKUP($A30,'Return Data'!$B$7:$R$1700,10,0)</f>
        <v>11.418699999999999</v>
      </c>
      <c r="E30" s="66">
        <f t="shared" si="0"/>
        <v>28</v>
      </c>
      <c r="F30" s="65">
        <f>VLOOKUP($A30,'Return Data'!$B$7:$R$1700,11,0)</f>
        <v>-17.665900000000001</v>
      </c>
      <c r="G30" s="66">
        <f t="shared" si="1"/>
        <v>29</v>
      </c>
      <c r="H30" s="65">
        <f>VLOOKUP($A30,'Return Data'!$B$7:$R$1700,12,0)</f>
        <v>-12.3537</v>
      </c>
      <c r="I30" s="66">
        <f t="shared" si="2"/>
        <v>29</v>
      </c>
      <c r="J30" s="65">
        <f>VLOOKUP($A30,'Return Data'!$B$7:$R$1700,13,0)</f>
        <v>-13.310499999999999</v>
      </c>
      <c r="K30" s="66">
        <f t="shared" si="3"/>
        <v>28</v>
      </c>
      <c r="L30" s="65">
        <f>VLOOKUP($A30,'Return Data'!$B$7:$R$1700,17,0)</f>
        <v>-2.6198999999999999</v>
      </c>
      <c r="M30" s="66">
        <f t="shared" si="4"/>
        <v>28</v>
      </c>
      <c r="N30" s="65">
        <f>VLOOKUP($A30,'Return Data'!$B$7:$R$1700,14,0)</f>
        <v>-8.8700000000000001E-2</v>
      </c>
      <c r="O30" s="66">
        <f t="shared" si="5"/>
        <v>25</v>
      </c>
      <c r="P30" s="65">
        <f>VLOOKUP($A30,'Return Data'!$B$7:$R$1700,15,0)</f>
        <v>4.3411</v>
      </c>
      <c r="Q30" s="66">
        <f t="shared" si="6"/>
        <v>23</v>
      </c>
      <c r="R30" s="65">
        <f>VLOOKUP($A30,'Return Data'!$B$7:$R$1700,16,0)</f>
        <v>10.7475</v>
      </c>
      <c r="S30" s="67">
        <f t="shared" si="7"/>
        <v>12</v>
      </c>
    </row>
    <row r="31" spans="1:19" x14ac:dyDescent="0.3">
      <c r="A31" s="63" t="s">
        <v>1022</v>
      </c>
      <c r="B31" s="64">
        <f>VLOOKUP($A31,'Return Data'!$B$7:$R$1700,3,0)</f>
        <v>44032</v>
      </c>
      <c r="C31" s="65">
        <f>VLOOKUP($A31,'Return Data'!$B$7:$R$1700,4,0)</f>
        <v>176.51</v>
      </c>
      <c r="D31" s="65">
        <f>VLOOKUP($A31,'Return Data'!$B$7:$R$1700,10,0)</f>
        <v>15.7822</v>
      </c>
      <c r="E31" s="66">
        <f t="shared" si="0"/>
        <v>14</v>
      </c>
      <c r="F31" s="65">
        <f>VLOOKUP($A31,'Return Data'!$B$7:$R$1700,11,0)</f>
        <v>-10.300800000000001</v>
      </c>
      <c r="G31" s="66">
        <f t="shared" si="1"/>
        <v>19</v>
      </c>
      <c r="H31" s="65">
        <f>VLOOKUP($A31,'Return Data'!$B$7:$R$1700,12,0)</f>
        <v>-5.4528999999999996</v>
      </c>
      <c r="I31" s="66">
        <f t="shared" si="2"/>
        <v>16</v>
      </c>
      <c r="J31" s="65">
        <f>VLOOKUP($A31,'Return Data'!$B$7:$R$1700,13,0)</f>
        <v>-3.2132000000000001</v>
      </c>
      <c r="K31" s="66">
        <f t="shared" si="3"/>
        <v>21</v>
      </c>
      <c r="L31" s="65">
        <f>VLOOKUP($A31,'Return Data'!$B$7:$R$1700,17,0)</f>
        <v>0.24129999999999999</v>
      </c>
      <c r="M31" s="66">
        <f t="shared" si="4"/>
        <v>19</v>
      </c>
      <c r="N31" s="65">
        <f>VLOOKUP($A31,'Return Data'!$B$7:$R$1700,14,0)</f>
        <v>2.7082999999999999</v>
      </c>
      <c r="O31" s="66">
        <f t="shared" si="5"/>
        <v>16</v>
      </c>
      <c r="P31" s="65">
        <f>VLOOKUP($A31,'Return Data'!$B$7:$R$1700,15,0)</f>
        <v>5.6764000000000001</v>
      </c>
      <c r="Q31" s="66">
        <f t="shared" si="6"/>
        <v>14</v>
      </c>
      <c r="R31" s="65">
        <f>VLOOKUP($A31,'Return Data'!$B$7:$R$1700,16,0)</f>
        <v>11.4407</v>
      </c>
      <c r="S31" s="67">
        <f t="shared" si="7"/>
        <v>9</v>
      </c>
    </row>
    <row r="32" spans="1:19" x14ac:dyDescent="0.3">
      <c r="A32" s="63" t="s">
        <v>1023</v>
      </c>
      <c r="B32" s="64">
        <f>VLOOKUP($A32,'Return Data'!$B$7:$R$1700,3,0)</f>
        <v>44032</v>
      </c>
      <c r="C32" s="65">
        <f>VLOOKUP($A32,'Return Data'!$B$7:$R$1700,4,0)</f>
        <v>40.080599999999997</v>
      </c>
      <c r="D32" s="65">
        <f>VLOOKUP($A32,'Return Data'!$B$7:$R$1700,10,0)</f>
        <v>15.944100000000001</v>
      </c>
      <c r="E32" s="66">
        <f t="shared" si="0"/>
        <v>12</v>
      </c>
      <c r="F32" s="65">
        <f>VLOOKUP($A32,'Return Data'!$B$7:$R$1700,11,0)</f>
        <v>-10.025700000000001</v>
      </c>
      <c r="G32" s="66">
        <f t="shared" si="1"/>
        <v>18</v>
      </c>
      <c r="H32" s="65">
        <f>VLOOKUP($A32,'Return Data'!$B$7:$R$1700,12,0)</f>
        <v>-6.4165000000000001</v>
      </c>
      <c r="I32" s="66">
        <f t="shared" si="2"/>
        <v>21</v>
      </c>
      <c r="J32" s="65">
        <f>VLOOKUP($A32,'Return Data'!$B$7:$R$1700,13,0)</f>
        <v>-3.2360000000000002</v>
      </c>
      <c r="K32" s="66">
        <f t="shared" si="3"/>
        <v>22</v>
      </c>
      <c r="L32" s="65">
        <f>VLOOKUP($A32,'Return Data'!$B$7:$R$1700,17,0)</f>
        <v>0.38890000000000002</v>
      </c>
      <c r="M32" s="66">
        <f t="shared" si="4"/>
        <v>18</v>
      </c>
      <c r="N32" s="65">
        <f>VLOOKUP($A32,'Return Data'!$B$7:$R$1700,14,0)</f>
        <v>2.2587000000000002</v>
      </c>
      <c r="O32" s="66">
        <f t="shared" si="5"/>
        <v>19</v>
      </c>
      <c r="P32" s="65">
        <f>VLOOKUP($A32,'Return Data'!$B$7:$R$1700,15,0)</f>
        <v>5.952</v>
      </c>
      <c r="Q32" s="66">
        <f t="shared" si="6"/>
        <v>13</v>
      </c>
      <c r="R32" s="65">
        <f>VLOOKUP($A32,'Return Data'!$B$7:$R$1700,16,0)</f>
        <v>12.2712</v>
      </c>
      <c r="S32" s="67">
        <f t="shared" si="7"/>
        <v>5</v>
      </c>
    </row>
    <row r="33" spans="1:19" x14ac:dyDescent="0.3">
      <c r="A33" s="63" t="s">
        <v>1026</v>
      </c>
      <c r="B33" s="64">
        <f>VLOOKUP($A33,'Return Data'!$B$7:$R$1700,3,0)</f>
        <v>44032</v>
      </c>
      <c r="C33" s="65">
        <f>VLOOKUP($A33,'Return Data'!$B$7:$R$1700,4,0)</f>
        <v>222.3877</v>
      </c>
      <c r="D33" s="65">
        <f>VLOOKUP($A33,'Return Data'!$B$7:$R$1700,10,0)</f>
        <v>15.9041</v>
      </c>
      <c r="E33" s="66">
        <f t="shared" si="0"/>
        <v>13</v>
      </c>
      <c r="F33" s="65">
        <f>VLOOKUP($A33,'Return Data'!$B$7:$R$1700,11,0)</f>
        <v>-11.863300000000001</v>
      </c>
      <c r="G33" s="66">
        <f t="shared" si="1"/>
        <v>25</v>
      </c>
      <c r="H33" s="65">
        <f>VLOOKUP($A33,'Return Data'!$B$7:$R$1700,12,0)</f>
        <v>-8.5394000000000005</v>
      </c>
      <c r="I33" s="66">
        <f t="shared" si="2"/>
        <v>26</v>
      </c>
      <c r="J33" s="65">
        <f>VLOOKUP($A33,'Return Data'!$B$7:$R$1700,13,0)</f>
        <v>-7.1418999999999997</v>
      </c>
      <c r="K33" s="66">
        <f t="shared" si="3"/>
        <v>27</v>
      </c>
      <c r="L33" s="65">
        <f>VLOOKUP($A33,'Return Data'!$B$7:$R$1700,17,0)</f>
        <v>-0.24840000000000001</v>
      </c>
      <c r="M33" s="66">
        <f t="shared" si="4"/>
        <v>21</v>
      </c>
      <c r="N33" s="65">
        <f>VLOOKUP($A33,'Return Data'!$B$7:$R$1700,14,0)</f>
        <v>1.7245999999999999</v>
      </c>
      <c r="O33" s="66">
        <f t="shared" si="5"/>
        <v>21</v>
      </c>
      <c r="P33" s="65">
        <f>VLOOKUP($A33,'Return Data'!$B$7:$R$1700,15,0)</f>
        <v>4.7976000000000001</v>
      </c>
      <c r="Q33" s="66">
        <f t="shared" si="6"/>
        <v>20</v>
      </c>
      <c r="R33" s="65">
        <f>VLOOKUP($A33,'Return Data'!$B$7:$R$1700,16,0)</f>
        <v>9.9550000000000001</v>
      </c>
      <c r="S33" s="67">
        <f t="shared" si="7"/>
        <v>19</v>
      </c>
    </row>
    <row r="34" spans="1:19" x14ac:dyDescent="0.3">
      <c r="A34" s="63" t="s">
        <v>1027</v>
      </c>
      <c r="B34" s="64">
        <f>VLOOKUP($A34,'Return Data'!$B$7:$R$1700,3,0)</f>
        <v>44032</v>
      </c>
      <c r="C34" s="65">
        <f>VLOOKUP($A34,'Return Data'!$B$7:$R$1700,4,0)</f>
        <v>72.86</v>
      </c>
      <c r="D34" s="65">
        <f>VLOOKUP($A34,'Return Data'!$B$7:$R$1700,10,0)</f>
        <v>14.3979</v>
      </c>
      <c r="E34" s="66">
        <f t="shared" si="0"/>
        <v>22</v>
      </c>
      <c r="F34" s="65">
        <f>VLOOKUP($A34,'Return Data'!$B$7:$R$1700,11,0)</f>
        <v>-10.667</v>
      </c>
      <c r="G34" s="66">
        <f t="shared" si="1"/>
        <v>23</v>
      </c>
      <c r="H34" s="65">
        <f>VLOOKUP($A34,'Return Data'!$B$7:$R$1700,12,0)</f>
        <v>-7.2792000000000003</v>
      </c>
      <c r="I34" s="66">
        <f t="shared" si="2"/>
        <v>24</v>
      </c>
      <c r="J34" s="65">
        <f>VLOOKUP($A34,'Return Data'!$B$7:$R$1700,13,0)</f>
        <v>-4.5835999999999997</v>
      </c>
      <c r="K34" s="66">
        <f t="shared" si="3"/>
        <v>23</v>
      </c>
      <c r="L34" s="65">
        <f>VLOOKUP($A34,'Return Data'!$B$7:$R$1700,17,0)</f>
        <v>-1.8847</v>
      </c>
      <c r="M34" s="66">
        <f t="shared" si="4"/>
        <v>26</v>
      </c>
      <c r="N34" s="65">
        <f>VLOOKUP($A34,'Return Data'!$B$7:$R$1700,14,0)</f>
        <v>-0.82709999999999995</v>
      </c>
      <c r="O34" s="66">
        <f t="shared" si="5"/>
        <v>27</v>
      </c>
      <c r="P34" s="65">
        <f>VLOOKUP($A34,'Return Data'!$B$7:$R$1700,15,0)</f>
        <v>1.7774000000000001</v>
      </c>
      <c r="Q34" s="66">
        <f t="shared" si="6"/>
        <v>27</v>
      </c>
      <c r="R34" s="65">
        <f>VLOOKUP($A34,'Return Data'!$B$7:$R$1700,16,0)</f>
        <v>6.8281000000000001</v>
      </c>
      <c r="S34" s="67">
        <f t="shared" si="7"/>
        <v>27</v>
      </c>
    </row>
    <row r="35" spans="1:19" x14ac:dyDescent="0.3">
      <c r="A35" s="63" t="s">
        <v>1029</v>
      </c>
      <c r="B35" s="64">
        <f>VLOOKUP($A35,'Return Data'!$B$7:$R$1700,3,0)</f>
        <v>44032</v>
      </c>
      <c r="C35" s="65">
        <f>VLOOKUP($A35,'Return Data'!$B$7:$R$1700,4,0)</f>
        <v>10.68</v>
      </c>
      <c r="D35" s="65">
        <f>VLOOKUP($A35,'Return Data'!$B$7:$R$1700,10,0)</f>
        <v>16.849</v>
      </c>
      <c r="E35" s="66">
        <f t="shared" si="0"/>
        <v>7</v>
      </c>
      <c r="F35" s="65">
        <f>VLOOKUP($A35,'Return Data'!$B$7:$R$1700,11,0)</f>
        <v>-8.3262</v>
      </c>
      <c r="G35" s="66">
        <f t="shared" si="1"/>
        <v>11</v>
      </c>
      <c r="H35" s="65">
        <f>VLOOKUP($A35,'Return Data'!$B$7:$R$1700,12,0)</f>
        <v>-4.3868</v>
      </c>
      <c r="I35" s="66">
        <f t="shared" si="2"/>
        <v>15</v>
      </c>
      <c r="J35" s="65">
        <f>VLOOKUP($A35,'Return Data'!$B$7:$R$1700,13,0)</f>
        <v>-1.2025999999999999</v>
      </c>
      <c r="K35" s="66">
        <f t="shared" si="3"/>
        <v>17</v>
      </c>
      <c r="L35" s="65">
        <f>VLOOKUP($A35,'Return Data'!$B$7:$R$1700,17,0)</f>
        <v>9.3600000000000003E-2</v>
      </c>
      <c r="M35" s="66">
        <f t="shared" si="4"/>
        <v>20</v>
      </c>
      <c r="N35" s="65">
        <f>VLOOKUP($A35,'Return Data'!$B$7:$R$1700,14,0)</f>
        <v>1.5431999999999999</v>
      </c>
      <c r="O35" s="66">
        <f t="shared" si="5"/>
        <v>22</v>
      </c>
      <c r="P35" s="65">
        <f>VLOOKUP($A35,'Return Data'!$B$7:$R$1700,15,0)</f>
        <v>0</v>
      </c>
      <c r="Q35" s="66">
        <f t="shared" si="6"/>
        <v>28</v>
      </c>
      <c r="R35" s="65">
        <f>VLOOKUP($A35,'Return Data'!$B$7:$R$1700,16,0)</f>
        <v>2.0807000000000002</v>
      </c>
      <c r="S35" s="67">
        <f t="shared" si="7"/>
        <v>28</v>
      </c>
    </row>
    <row r="36" spans="1:19" x14ac:dyDescent="0.3">
      <c r="A36" s="63" t="s">
        <v>1031</v>
      </c>
      <c r="B36" s="64">
        <f>VLOOKUP($A36,'Return Data'!$B$7:$R$1700,3,0)</f>
        <v>44032</v>
      </c>
      <c r="C36" s="65">
        <f>VLOOKUP($A36,'Return Data'!$B$7:$R$1700,4,0)</f>
        <v>56.1373137087526</v>
      </c>
      <c r="D36" s="65">
        <f>VLOOKUP($A36,'Return Data'!$B$7:$R$1700,10,0)</f>
        <v>15.075900000000001</v>
      </c>
      <c r="E36" s="66">
        <f t="shared" si="0"/>
        <v>21</v>
      </c>
      <c r="F36" s="65">
        <f>VLOOKUP($A36,'Return Data'!$B$7:$R$1700,11,0)</f>
        <v>-8.4429999999999996</v>
      </c>
      <c r="G36" s="66">
        <f t="shared" si="1"/>
        <v>12</v>
      </c>
      <c r="H36" s="65">
        <f>VLOOKUP($A36,'Return Data'!$B$7:$R$1700,12,0)</f>
        <v>-2.1678000000000002</v>
      </c>
      <c r="I36" s="66">
        <f t="shared" si="2"/>
        <v>5</v>
      </c>
      <c r="J36" s="65">
        <f>VLOOKUP($A36,'Return Data'!$B$7:$R$1700,13,0)</f>
        <v>0.42859999999999998</v>
      </c>
      <c r="K36" s="66">
        <f t="shared" si="3"/>
        <v>12</v>
      </c>
      <c r="L36" s="65">
        <f>VLOOKUP($A36,'Return Data'!$B$7:$R$1700,17,0)</f>
        <v>0.58109999999999995</v>
      </c>
      <c r="M36" s="66">
        <f t="shared" si="4"/>
        <v>17</v>
      </c>
      <c r="N36" s="65">
        <f>VLOOKUP($A36,'Return Data'!$B$7:$R$1700,14,0)</f>
        <v>3.8388</v>
      </c>
      <c r="O36" s="66">
        <f t="shared" si="5"/>
        <v>11</v>
      </c>
      <c r="P36" s="65">
        <f>VLOOKUP($A36,'Return Data'!$B$7:$R$1700,15,0)</f>
        <v>5.3594999999999997</v>
      </c>
      <c r="Q36" s="66">
        <f t="shared" si="6"/>
        <v>15</v>
      </c>
      <c r="R36" s="65">
        <f>VLOOKUP($A36,'Return Data'!$B$7:$R$1700,16,0)</f>
        <v>10.514900000000001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15.361944827586202</v>
      </c>
      <c r="E38" s="74"/>
      <c r="F38" s="75">
        <f>AVERAGE(F8:F36)</f>
        <v>-9.0359137931034486</v>
      </c>
      <c r="G38" s="74"/>
      <c r="H38" s="75">
        <f>AVERAGE(H8:H36)</f>
        <v>-4.6050482758620701</v>
      </c>
      <c r="I38" s="74"/>
      <c r="J38" s="75">
        <f>AVERAGE(J8:J36)</f>
        <v>-1.1633137931034481</v>
      </c>
      <c r="K38" s="74"/>
      <c r="L38" s="75">
        <f>AVERAGE(L8:L36)</f>
        <v>1.1050071428571431</v>
      </c>
      <c r="M38" s="74"/>
      <c r="N38" s="75">
        <f>AVERAGE(N8:N36)</f>
        <v>3.231096428571429</v>
      </c>
      <c r="O38" s="74"/>
      <c r="P38" s="75">
        <f>AVERAGE(P8:P36)</f>
        <v>5.588767857142857</v>
      </c>
      <c r="Q38" s="74"/>
      <c r="R38" s="75">
        <f>AVERAGE(R8:R36)</f>
        <v>10.091024137931033</v>
      </c>
      <c r="S38" s="76"/>
    </row>
    <row r="39" spans="1:19" x14ac:dyDescent="0.3">
      <c r="A39" s="73" t="s">
        <v>28</v>
      </c>
      <c r="B39" s="74"/>
      <c r="C39" s="74"/>
      <c r="D39" s="75">
        <f>MIN(D8:D36)</f>
        <v>11.271100000000001</v>
      </c>
      <c r="E39" s="74"/>
      <c r="F39" s="75">
        <f>MIN(F8:F36)</f>
        <v>-17.665900000000001</v>
      </c>
      <c r="G39" s="74"/>
      <c r="H39" s="75">
        <f>MIN(H8:H36)</f>
        <v>-12.3537</v>
      </c>
      <c r="I39" s="74"/>
      <c r="J39" s="75">
        <f>MIN(J8:J36)</f>
        <v>-13.7554</v>
      </c>
      <c r="K39" s="74"/>
      <c r="L39" s="75">
        <f>MIN(L8:L36)</f>
        <v>-2.6198999999999999</v>
      </c>
      <c r="M39" s="74"/>
      <c r="N39" s="75">
        <f>MIN(N8:N36)</f>
        <v>-0.84389999999999998</v>
      </c>
      <c r="O39" s="74"/>
      <c r="P39" s="75">
        <f>MIN(P8:P36)</f>
        <v>0</v>
      </c>
      <c r="Q39" s="74"/>
      <c r="R39" s="75">
        <f>MIN(R8:R36)</f>
        <v>5.1799999999999999E-2</v>
      </c>
      <c r="S39" s="76"/>
    </row>
    <row r="40" spans="1:19" ht="15" thickBot="1" x14ac:dyDescent="0.35">
      <c r="A40" s="77" t="s">
        <v>29</v>
      </c>
      <c r="B40" s="78"/>
      <c r="C40" s="78"/>
      <c r="D40" s="79">
        <f>MAX(D8:D36)</f>
        <v>19.2044</v>
      </c>
      <c r="E40" s="78"/>
      <c r="F40" s="79">
        <f>MAX(F8:F36)</f>
        <v>1.0458000000000001</v>
      </c>
      <c r="G40" s="78"/>
      <c r="H40" s="79">
        <f>MAX(H8:H36)</f>
        <v>3.3752</v>
      </c>
      <c r="I40" s="78"/>
      <c r="J40" s="79">
        <f>MAX(J8:J36)</f>
        <v>9.3013999999999992</v>
      </c>
      <c r="K40" s="78"/>
      <c r="L40" s="79">
        <f>MAX(L8:L36)</f>
        <v>6.9185999999999996</v>
      </c>
      <c r="M40" s="78"/>
      <c r="N40" s="79">
        <f>MAX(N8:N36)</f>
        <v>11.0555</v>
      </c>
      <c r="O40" s="78"/>
      <c r="P40" s="79">
        <f>MAX(P8:P36)</f>
        <v>9.9326000000000008</v>
      </c>
      <c r="Q40" s="78"/>
      <c r="R40" s="79">
        <f>MAX(R8:R36)</f>
        <v>14.7112</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44032</v>
      </c>
      <c r="C8" s="65">
        <f>VLOOKUP($A8,'Return Data'!$B$7:$R$1700,4,0)</f>
        <v>15.081300000000001</v>
      </c>
      <c r="D8" s="65">
        <f>VLOOKUP($A8,'Return Data'!$B$7:$R$1700,9,0)</f>
        <v>27.328199999999999</v>
      </c>
      <c r="E8" s="66">
        <f t="shared" ref="E8:E31" si="0">RANK(D8,D$8:D$31,0)</f>
        <v>4</v>
      </c>
      <c r="F8" s="65">
        <f>VLOOKUP($A8,'Return Data'!$B$7:$R$1700,10,0)</f>
        <v>12.460599999999999</v>
      </c>
      <c r="G8" s="66">
        <f t="shared" ref="G8:G31" si="1">RANK(F8,F$8:F$31,0)</f>
        <v>7</v>
      </c>
      <c r="H8" s="65">
        <f>VLOOKUP($A8,'Return Data'!$B$7:$R$1700,11,0)</f>
        <v>8.3079000000000001</v>
      </c>
      <c r="I8" s="66">
        <f t="shared" ref="I8:I23" si="2">RANK(H8,H$8:H$31,0)</f>
        <v>8</v>
      </c>
      <c r="J8" s="65">
        <f>VLOOKUP($A8,'Return Data'!$B$7:$R$1700,12,0)</f>
        <v>3.4137</v>
      </c>
      <c r="K8" s="66">
        <f>RANK(J8,J$8:J$31,0)</f>
        <v>13</v>
      </c>
      <c r="L8" s="65">
        <f>VLOOKUP($A8,'Return Data'!$B$7:$R$1700,13,0)</f>
        <v>3.8852000000000002</v>
      </c>
      <c r="M8" s="66">
        <f>RANK(L8,L$8:L$31,0)</f>
        <v>10</v>
      </c>
      <c r="N8" s="65">
        <f>VLOOKUP($A8,'Return Data'!$B$7:$R$1700,17,0)</f>
        <v>5.5156999999999998</v>
      </c>
      <c r="O8" s="66">
        <f>RANK(N8,N$8:N$31,0)</f>
        <v>8</v>
      </c>
      <c r="P8" s="65">
        <f>VLOOKUP($A8,'Return Data'!$B$7:$R$1700,14,0)</f>
        <v>5.9789000000000003</v>
      </c>
      <c r="Q8" s="66">
        <f>RANK(P8,P$8:P$31,0)</f>
        <v>8</v>
      </c>
      <c r="R8" s="65">
        <f>VLOOKUP($A8,'Return Data'!$B$7:$R$1700,16,0)</f>
        <v>8.1041000000000007</v>
      </c>
      <c r="S8" s="67">
        <f t="shared" ref="S8:S31" si="3">RANK(R8,R$8:R$31,0)</f>
        <v>8</v>
      </c>
    </row>
    <row r="9" spans="1:19" x14ac:dyDescent="0.3">
      <c r="A9" s="82" t="s">
        <v>669</v>
      </c>
      <c r="B9" s="64">
        <f>VLOOKUP($A9,'Return Data'!$B$7:$R$1700,3,0)</f>
        <v>44032</v>
      </c>
      <c r="C9" s="65">
        <f>VLOOKUP($A9,'Return Data'!$B$7:$R$1700,4,0)</f>
        <v>0.41570000000000001</v>
      </c>
      <c r="D9" s="65">
        <f>VLOOKUP($A9,'Return Data'!$B$7:$R$1700,9,0)</f>
        <v>0</v>
      </c>
      <c r="E9" s="66">
        <f t="shared" si="0"/>
        <v>21</v>
      </c>
      <c r="F9" s="65">
        <f>VLOOKUP($A9,'Return Data'!$B$7:$R$1700,10,0)</f>
        <v>0</v>
      </c>
      <c r="G9" s="66">
        <f t="shared" si="1"/>
        <v>17</v>
      </c>
      <c r="H9" s="65">
        <f>VLOOKUP($A9,'Return Data'!$B$7:$R$1700,11,0)</f>
        <v>-50.1464</v>
      </c>
      <c r="I9" s="66">
        <f t="shared" si="2"/>
        <v>21</v>
      </c>
      <c r="J9" s="65"/>
      <c r="K9" s="66"/>
      <c r="L9" s="65"/>
      <c r="M9" s="66"/>
      <c r="N9" s="65"/>
      <c r="O9" s="66"/>
      <c r="P9" s="65"/>
      <c r="Q9" s="66"/>
      <c r="R9" s="65">
        <f>VLOOKUP($A9,'Return Data'!$B$7:$R$1700,16,0)</f>
        <v>-36.7057</v>
      </c>
      <c r="S9" s="67">
        <f t="shared" si="3"/>
        <v>23</v>
      </c>
    </row>
    <row r="10" spans="1:19" x14ac:dyDescent="0.3">
      <c r="A10" s="82" t="s">
        <v>671</v>
      </c>
      <c r="B10" s="64">
        <f>VLOOKUP($A10,'Return Data'!$B$7:$R$1700,3,0)</f>
        <v>44032</v>
      </c>
      <c r="C10" s="65">
        <f>VLOOKUP($A10,'Return Data'!$B$7:$R$1700,4,0)</f>
        <v>16.5807</v>
      </c>
      <c r="D10" s="65">
        <f>VLOOKUP($A10,'Return Data'!$B$7:$R$1700,9,0)</f>
        <v>17.037199999999999</v>
      </c>
      <c r="E10" s="66">
        <f t="shared" si="0"/>
        <v>10</v>
      </c>
      <c r="F10" s="65">
        <f>VLOOKUP($A10,'Return Data'!$B$7:$R$1700,10,0)</f>
        <v>9.0385000000000009</v>
      </c>
      <c r="G10" s="66">
        <f t="shared" si="1"/>
        <v>11</v>
      </c>
      <c r="H10" s="65">
        <f>VLOOKUP($A10,'Return Data'!$B$7:$R$1700,11,0)</f>
        <v>8.6766000000000005</v>
      </c>
      <c r="I10" s="66">
        <f t="shared" si="2"/>
        <v>6</v>
      </c>
      <c r="J10" s="65">
        <f>VLOOKUP($A10,'Return Data'!$B$7:$R$1700,12,0)</f>
        <v>9.0618999999999996</v>
      </c>
      <c r="K10" s="66">
        <f t="shared" ref="K10:K23" si="4">RANK(J10,J$8:J$31,0)</f>
        <v>6</v>
      </c>
      <c r="L10" s="65">
        <f>VLOOKUP($A10,'Return Data'!$B$7:$R$1700,13,0)</f>
        <v>9.0548000000000002</v>
      </c>
      <c r="M10" s="66">
        <f t="shared" ref="M10:M23" si="5">RANK(L10,L$8:L$31,0)</f>
        <v>6</v>
      </c>
      <c r="N10" s="65">
        <f>VLOOKUP($A10,'Return Data'!$B$7:$R$1700,17,0)</f>
        <v>7.1361999999999997</v>
      </c>
      <c r="O10" s="66">
        <f t="shared" ref="O10:O21" si="6">RANK(N10,N$8:N$31,0)</f>
        <v>6</v>
      </c>
      <c r="P10" s="65">
        <f>VLOOKUP($A10,'Return Data'!$B$7:$R$1700,14,0)</f>
        <v>6.7958999999999996</v>
      </c>
      <c r="Q10" s="66">
        <f t="shared" ref="Q10:Q21" si="7">RANK(P10,P$8:P$31,0)</f>
        <v>7</v>
      </c>
      <c r="R10" s="65">
        <f>VLOOKUP($A10,'Return Data'!$B$7:$R$1700,16,0)</f>
        <v>8.7637</v>
      </c>
      <c r="S10" s="67">
        <f t="shared" si="3"/>
        <v>6</v>
      </c>
    </row>
    <row r="11" spans="1:19" x14ac:dyDescent="0.3">
      <c r="A11" s="82" t="s">
        <v>675</v>
      </c>
      <c r="B11" s="64">
        <f>VLOOKUP($A11,'Return Data'!$B$7:$R$1700,3,0)</f>
        <v>44032</v>
      </c>
      <c r="C11" s="65">
        <f>VLOOKUP($A11,'Return Data'!$B$7:$R$1700,4,0)</f>
        <v>14.699299999999999</v>
      </c>
      <c r="D11" s="65">
        <f>VLOOKUP($A11,'Return Data'!$B$7:$R$1700,9,0)</f>
        <v>19.146000000000001</v>
      </c>
      <c r="E11" s="66">
        <f t="shared" si="0"/>
        <v>9</v>
      </c>
      <c r="F11" s="65">
        <f>VLOOKUP($A11,'Return Data'!$B$7:$R$1700,10,0)</f>
        <v>-7.1135000000000002</v>
      </c>
      <c r="G11" s="66">
        <f t="shared" si="1"/>
        <v>21</v>
      </c>
      <c r="H11" s="65">
        <f>VLOOKUP($A11,'Return Data'!$B$7:$R$1700,11,0)</f>
        <v>-6.2226999999999997</v>
      </c>
      <c r="I11" s="66">
        <f t="shared" si="2"/>
        <v>16</v>
      </c>
      <c r="J11" s="65">
        <f>VLOOKUP($A11,'Return Data'!$B$7:$R$1700,12,0)</f>
        <v>-2.5914999999999999</v>
      </c>
      <c r="K11" s="66">
        <f t="shared" si="4"/>
        <v>14</v>
      </c>
      <c r="L11" s="65">
        <f>VLOOKUP($A11,'Return Data'!$B$7:$R$1700,13,0)</f>
        <v>-1.2381</v>
      </c>
      <c r="M11" s="66">
        <f t="shared" si="5"/>
        <v>14</v>
      </c>
      <c r="N11" s="65">
        <f>VLOOKUP($A11,'Return Data'!$B$7:$R$1700,17,0)</f>
        <v>1.7713000000000001</v>
      </c>
      <c r="O11" s="66">
        <f t="shared" si="6"/>
        <v>11</v>
      </c>
      <c r="P11" s="65">
        <f>VLOOKUP($A11,'Return Data'!$B$7:$R$1700,14,0)</f>
        <v>3.3597000000000001</v>
      </c>
      <c r="Q11" s="66">
        <f t="shared" si="7"/>
        <v>12</v>
      </c>
      <c r="R11" s="65">
        <f>VLOOKUP($A11,'Return Data'!$B$7:$R$1700,16,0)</f>
        <v>7.2644000000000002</v>
      </c>
      <c r="S11" s="67">
        <f t="shared" si="3"/>
        <v>13</v>
      </c>
    </row>
    <row r="12" spans="1:19" x14ac:dyDescent="0.3">
      <c r="A12" s="82" t="s">
        <v>677</v>
      </c>
      <c r="B12" s="64">
        <f>VLOOKUP($A12,'Return Data'!$B$7:$R$1700,3,0)</f>
        <v>44032</v>
      </c>
      <c r="C12" s="65">
        <f>VLOOKUP($A12,'Return Data'!$B$7:$R$1700,4,0)</f>
        <v>3.7823000000000002</v>
      </c>
      <c r="D12" s="65">
        <f>VLOOKUP($A12,'Return Data'!$B$7:$R$1700,9,0)</f>
        <v>11.8223</v>
      </c>
      <c r="E12" s="66">
        <f t="shared" si="0"/>
        <v>14</v>
      </c>
      <c r="F12" s="65">
        <f>VLOOKUP($A12,'Return Data'!$B$7:$R$1700,10,0)</f>
        <v>-196.011</v>
      </c>
      <c r="G12" s="66">
        <f t="shared" si="1"/>
        <v>23</v>
      </c>
      <c r="H12" s="65">
        <f>VLOOKUP($A12,'Return Data'!$B$7:$R$1700,11,0)</f>
        <v>-95.883099999999999</v>
      </c>
      <c r="I12" s="66">
        <f t="shared" si="2"/>
        <v>22</v>
      </c>
      <c r="J12" s="65">
        <f>VLOOKUP($A12,'Return Data'!$B$7:$R$1700,12,0)</f>
        <v>-61.408200000000001</v>
      </c>
      <c r="K12" s="66">
        <f t="shared" si="4"/>
        <v>21</v>
      </c>
      <c r="L12" s="65">
        <f>VLOOKUP($A12,'Return Data'!$B$7:$R$1700,13,0)</f>
        <v>-46.655000000000001</v>
      </c>
      <c r="M12" s="66">
        <f t="shared" si="5"/>
        <v>20</v>
      </c>
      <c r="N12" s="65">
        <f>VLOOKUP($A12,'Return Data'!$B$7:$R$1700,17,0)</f>
        <v>-47.390099999999997</v>
      </c>
      <c r="O12" s="66">
        <f t="shared" si="6"/>
        <v>19</v>
      </c>
      <c r="P12" s="65">
        <f>VLOOKUP($A12,'Return Data'!$B$7:$R$1700,14,0)</f>
        <v>-33.25</v>
      </c>
      <c r="Q12" s="66">
        <f t="shared" si="7"/>
        <v>19</v>
      </c>
      <c r="R12" s="65">
        <f>VLOOKUP($A12,'Return Data'!$B$7:$R$1700,16,0)</f>
        <v>-16.484500000000001</v>
      </c>
      <c r="S12" s="67">
        <f t="shared" si="3"/>
        <v>21</v>
      </c>
    </row>
    <row r="13" spans="1:19" x14ac:dyDescent="0.3">
      <c r="A13" s="82" t="s">
        <v>679</v>
      </c>
      <c r="B13" s="64">
        <f>VLOOKUP($A13,'Return Data'!$B$7:$R$1700,3,0)</f>
        <v>44032</v>
      </c>
      <c r="C13" s="65">
        <f>VLOOKUP($A13,'Return Data'!$B$7:$R$1700,4,0)</f>
        <v>30.392299999999999</v>
      </c>
      <c r="D13" s="65">
        <f>VLOOKUP($A13,'Return Data'!$B$7:$R$1700,9,0)</f>
        <v>13.0951</v>
      </c>
      <c r="E13" s="66">
        <f t="shared" si="0"/>
        <v>13</v>
      </c>
      <c r="F13" s="65">
        <f>VLOOKUP($A13,'Return Data'!$B$7:$R$1700,10,0)</f>
        <v>-3.2048999999999999</v>
      </c>
      <c r="G13" s="66">
        <f t="shared" si="1"/>
        <v>19</v>
      </c>
      <c r="H13" s="65">
        <f>VLOOKUP($A13,'Return Data'!$B$7:$R$1700,11,0)</f>
        <v>2.4256000000000002</v>
      </c>
      <c r="I13" s="66">
        <f t="shared" si="2"/>
        <v>12</v>
      </c>
      <c r="J13" s="65">
        <f>VLOOKUP($A13,'Return Data'!$B$7:$R$1700,12,0)</f>
        <v>4.3464999999999998</v>
      </c>
      <c r="K13" s="66">
        <f t="shared" si="4"/>
        <v>12</v>
      </c>
      <c r="L13" s="65">
        <f>VLOOKUP($A13,'Return Data'!$B$7:$R$1700,13,0)</f>
        <v>3.5266999999999999</v>
      </c>
      <c r="M13" s="66">
        <f t="shared" si="5"/>
        <v>11</v>
      </c>
      <c r="N13" s="65">
        <f>VLOOKUP($A13,'Return Data'!$B$7:$R$1700,17,0)</f>
        <v>0.98819999999999997</v>
      </c>
      <c r="O13" s="66">
        <f t="shared" si="6"/>
        <v>14</v>
      </c>
      <c r="P13" s="65">
        <f>VLOOKUP($A13,'Return Data'!$B$7:$R$1700,14,0)</f>
        <v>2.3700999999999999</v>
      </c>
      <c r="Q13" s="66">
        <f t="shared" si="7"/>
        <v>15</v>
      </c>
      <c r="R13" s="65">
        <f>VLOOKUP($A13,'Return Data'!$B$7:$R$1700,16,0)</f>
        <v>7.0236000000000001</v>
      </c>
      <c r="S13" s="67">
        <f t="shared" si="3"/>
        <v>14</v>
      </c>
    </row>
    <row r="14" spans="1:19" x14ac:dyDescent="0.3">
      <c r="A14" s="82" t="s">
        <v>682</v>
      </c>
      <c r="B14" s="64">
        <f>VLOOKUP($A14,'Return Data'!$B$7:$R$1700,3,0)</f>
        <v>44032</v>
      </c>
      <c r="C14" s="65">
        <f>VLOOKUP($A14,'Return Data'!$B$7:$R$1700,4,0)</f>
        <v>19.838100000000001</v>
      </c>
      <c r="D14" s="65">
        <f>VLOOKUP($A14,'Return Data'!$B$7:$R$1700,9,0)</f>
        <v>4.8929999999999998</v>
      </c>
      <c r="E14" s="66">
        <f t="shared" si="0"/>
        <v>20</v>
      </c>
      <c r="F14" s="65">
        <f>VLOOKUP($A14,'Return Data'!$B$7:$R$1700,10,0)</f>
        <v>2.63E-2</v>
      </c>
      <c r="G14" s="66">
        <f t="shared" si="1"/>
        <v>16</v>
      </c>
      <c r="H14" s="65">
        <f>VLOOKUP($A14,'Return Data'!$B$7:$R$1700,11,0)</f>
        <v>-3.4563999999999999</v>
      </c>
      <c r="I14" s="66">
        <f t="shared" si="2"/>
        <v>15</v>
      </c>
      <c r="J14" s="65">
        <f>VLOOKUP($A14,'Return Data'!$B$7:$R$1700,12,0)</f>
        <v>-6.59</v>
      </c>
      <c r="K14" s="66">
        <f t="shared" si="4"/>
        <v>16</v>
      </c>
      <c r="L14" s="65">
        <f>VLOOKUP($A14,'Return Data'!$B$7:$R$1700,13,0)</f>
        <v>-4.6413000000000002</v>
      </c>
      <c r="M14" s="66">
        <f t="shared" si="5"/>
        <v>16</v>
      </c>
      <c r="N14" s="65">
        <f>VLOOKUP($A14,'Return Data'!$B$7:$R$1700,17,0)</f>
        <v>1.7005999999999999</v>
      </c>
      <c r="O14" s="66">
        <f t="shared" si="6"/>
        <v>12</v>
      </c>
      <c r="P14" s="65">
        <f>VLOOKUP($A14,'Return Data'!$B$7:$R$1700,14,0)</f>
        <v>3.4857999999999998</v>
      </c>
      <c r="Q14" s="66">
        <f t="shared" si="7"/>
        <v>10</v>
      </c>
      <c r="R14" s="65">
        <f>VLOOKUP($A14,'Return Data'!$B$7:$R$1700,16,0)</f>
        <v>7.7081999999999997</v>
      </c>
      <c r="S14" s="67">
        <f t="shared" si="3"/>
        <v>11</v>
      </c>
    </row>
    <row r="15" spans="1:19" x14ac:dyDescent="0.3">
      <c r="A15" s="82" t="s">
        <v>690</v>
      </c>
      <c r="B15" s="64">
        <f>VLOOKUP($A15,'Return Data'!$B$7:$R$1700,3,0)</f>
        <v>44032</v>
      </c>
      <c r="C15" s="65">
        <f>VLOOKUP($A15,'Return Data'!$B$7:$R$1700,4,0)</f>
        <v>17.992999999999999</v>
      </c>
      <c r="D15" s="65">
        <f>VLOOKUP($A15,'Return Data'!$B$7:$R$1700,9,0)</f>
        <v>27.825199999999999</v>
      </c>
      <c r="E15" s="66">
        <f t="shared" si="0"/>
        <v>3</v>
      </c>
      <c r="F15" s="65">
        <f>VLOOKUP($A15,'Return Data'!$B$7:$R$1700,10,0)</f>
        <v>16.023700000000002</v>
      </c>
      <c r="G15" s="66">
        <f t="shared" si="1"/>
        <v>4</v>
      </c>
      <c r="H15" s="65">
        <f>VLOOKUP($A15,'Return Data'!$B$7:$R$1700,11,0)</f>
        <v>10.5892</v>
      </c>
      <c r="I15" s="66">
        <f t="shared" si="2"/>
        <v>4</v>
      </c>
      <c r="J15" s="65">
        <f>VLOOKUP($A15,'Return Data'!$B$7:$R$1700,12,0)</f>
        <v>10.547000000000001</v>
      </c>
      <c r="K15" s="66">
        <f t="shared" si="4"/>
        <v>3</v>
      </c>
      <c r="L15" s="65">
        <f>VLOOKUP($A15,'Return Data'!$B$7:$R$1700,13,0)</f>
        <v>9.8451000000000004</v>
      </c>
      <c r="M15" s="66">
        <f t="shared" si="5"/>
        <v>4</v>
      </c>
      <c r="N15" s="65">
        <f>VLOOKUP($A15,'Return Data'!$B$7:$R$1700,17,0)</f>
        <v>9.3172999999999995</v>
      </c>
      <c r="O15" s="66">
        <f t="shared" si="6"/>
        <v>2</v>
      </c>
      <c r="P15" s="65">
        <f>VLOOKUP($A15,'Return Data'!$B$7:$R$1700,14,0)</f>
        <v>7.8193000000000001</v>
      </c>
      <c r="Q15" s="66">
        <f t="shared" si="7"/>
        <v>2</v>
      </c>
      <c r="R15" s="65">
        <f>VLOOKUP($A15,'Return Data'!$B$7:$R$1700,16,0)</f>
        <v>9.7302</v>
      </c>
      <c r="S15" s="67">
        <f t="shared" si="3"/>
        <v>1</v>
      </c>
    </row>
    <row r="16" spans="1:19" x14ac:dyDescent="0.3">
      <c r="A16" s="82" t="s">
        <v>692</v>
      </c>
      <c r="B16" s="64">
        <f>VLOOKUP($A16,'Return Data'!$B$7:$R$1700,3,0)</f>
        <v>44032</v>
      </c>
      <c r="C16" s="65">
        <f>VLOOKUP($A16,'Return Data'!$B$7:$R$1700,4,0)</f>
        <v>23.945</v>
      </c>
      <c r="D16" s="65">
        <f>VLOOKUP($A16,'Return Data'!$B$7:$R$1700,9,0)</f>
        <v>25.3719</v>
      </c>
      <c r="E16" s="66">
        <f t="shared" si="0"/>
        <v>5</v>
      </c>
      <c r="F16" s="65">
        <f>VLOOKUP($A16,'Return Data'!$B$7:$R$1700,10,0)</f>
        <v>13.711499999999999</v>
      </c>
      <c r="G16" s="66">
        <f t="shared" si="1"/>
        <v>6</v>
      </c>
      <c r="H16" s="65">
        <f>VLOOKUP($A16,'Return Data'!$B$7:$R$1700,11,0)</f>
        <v>10.701499999999999</v>
      </c>
      <c r="I16" s="66">
        <f t="shared" si="2"/>
        <v>3</v>
      </c>
      <c r="J16" s="65">
        <f>VLOOKUP($A16,'Return Data'!$B$7:$R$1700,12,0)</f>
        <v>11.1404</v>
      </c>
      <c r="K16" s="66">
        <f t="shared" si="4"/>
        <v>2</v>
      </c>
      <c r="L16" s="65">
        <f>VLOOKUP($A16,'Return Data'!$B$7:$R$1700,13,0)</f>
        <v>10.827999999999999</v>
      </c>
      <c r="M16" s="66">
        <f t="shared" si="5"/>
        <v>2</v>
      </c>
      <c r="N16" s="65">
        <f>VLOOKUP($A16,'Return Data'!$B$7:$R$1700,17,0)</f>
        <v>9.8603000000000005</v>
      </c>
      <c r="O16" s="66">
        <f t="shared" si="6"/>
        <v>1</v>
      </c>
      <c r="P16" s="65">
        <f>VLOOKUP($A16,'Return Data'!$B$7:$R$1700,14,0)</f>
        <v>8.7542000000000009</v>
      </c>
      <c r="Q16" s="66">
        <f t="shared" si="7"/>
        <v>1</v>
      </c>
      <c r="R16" s="65">
        <f>VLOOKUP($A16,'Return Data'!$B$7:$R$1700,16,0)</f>
        <v>9.5884</v>
      </c>
      <c r="S16" s="67">
        <f t="shared" si="3"/>
        <v>2</v>
      </c>
    </row>
    <row r="17" spans="1:19" x14ac:dyDescent="0.3">
      <c r="A17" s="82" t="s">
        <v>694</v>
      </c>
      <c r="B17" s="64">
        <f>VLOOKUP($A17,'Return Data'!$B$7:$R$1700,3,0)</f>
        <v>44032</v>
      </c>
      <c r="C17" s="65">
        <f>VLOOKUP($A17,'Return Data'!$B$7:$R$1700,4,0)</f>
        <v>13.2165</v>
      </c>
      <c r="D17" s="65">
        <f>VLOOKUP($A17,'Return Data'!$B$7:$R$1700,9,0)</f>
        <v>21.9057</v>
      </c>
      <c r="E17" s="66">
        <f t="shared" si="0"/>
        <v>6</v>
      </c>
      <c r="F17" s="65">
        <f>VLOOKUP($A17,'Return Data'!$B$7:$R$1700,10,0)</f>
        <v>20.894500000000001</v>
      </c>
      <c r="G17" s="66">
        <f t="shared" si="1"/>
        <v>2</v>
      </c>
      <c r="H17" s="65">
        <f>VLOOKUP($A17,'Return Data'!$B$7:$R$1700,11,0)</f>
        <v>-15.2875</v>
      </c>
      <c r="I17" s="66">
        <f t="shared" si="2"/>
        <v>18</v>
      </c>
      <c r="J17" s="65">
        <f>VLOOKUP($A17,'Return Data'!$B$7:$R$1700,12,0)</f>
        <v>-13.569699999999999</v>
      </c>
      <c r="K17" s="66">
        <f t="shared" si="4"/>
        <v>18</v>
      </c>
      <c r="L17" s="65">
        <f>VLOOKUP($A17,'Return Data'!$B$7:$R$1700,13,0)</f>
        <v>-9.3071000000000002</v>
      </c>
      <c r="M17" s="66">
        <f t="shared" si="5"/>
        <v>18</v>
      </c>
      <c r="N17" s="65">
        <f>VLOOKUP($A17,'Return Data'!$B$7:$R$1700,17,0)</f>
        <v>-4.6007999999999996</v>
      </c>
      <c r="O17" s="66">
        <f t="shared" si="6"/>
        <v>17</v>
      </c>
      <c r="P17" s="65">
        <f>VLOOKUP($A17,'Return Data'!$B$7:$R$1700,14,0)</f>
        <v>-1.0316000000000001</v>
      </c>
      <c r="Q17" s="66">
        <f t="shared" si="7"/>
        <v>17</v>
      </c>
      <c r="R17" s="65">
        <f>VLOOKUP($A17,'Return Data'!$B$7:$R$1700,16,0)</f>
        <v>4.4635999999999996</v>
      </c>
      <c r="S17" s="67">
        <f t="shared" si="3"/>
        <v>19</v>
      </c>
    </row>
    <row r="18" spans="1:19" x14ac:dyDescent="0.3">
      <c r="A18" s="82" t="s">
        <v>695</v>
      </c>
      <c r="B18" s="64">
        <f>VLOOKUP($A18,'Return Data'!$B$7:$R$1700,3,0)</f>
        <v>44032</v>
      </c>
      <c r="C18" s="65">
        <f>VLOOKUP($A18,'Return Data'!$B$7:$R$1700,4,0)</f>
        <v>13.017200000000001</v>
      </c>
      <c r="D18" s="65">
        <f>VLOOKUP($A18,'Return Data'!$B$7:$R$1700,9,0)</f>
        <v>15.886699999999999</v>
      </c>
      <c r="E18" s="66">
        <f t="shared" si="0"/>
        <v>12</v>
      </c>
      <c r="F18" s="65">
        <f>VLOOKUP($A18,'Return Data'!$B$7:$R$1700,10,0)</f>
        <v>10.6502</v>
      </c>
      <c r="G18" s="66">
        <f t="shared" si="1"/>
        <v>9</v>
      </c>
      <c r="H18" s="65">
        <f>VLOOKUP($A18,'Return Data'!$B$7:$R$1700,11,0)</f>
        <v>8.3781999999999996</v>
      </c>
      <c r="I18" s="66">
        <f t="shared" si="2"/>
        <v>7</v>
      </c>
      <c r="J18" s="65">
        <f>VLOOKUP($A18,'Return Data'!$B$7:$R$1700,12,0)</f>
        <v>8.8421000000000003</v>
      </c>
      <c r="K18" s="66">
        <f t="shared" si="4"/>
        <v>7</v>
      </c>
      <c r="L18" s="65">
        <f>VLOOKUP($A18,'Return Data'!$B$7:$R$1700,13,0)</f>
        <v>8.5970999999999993</v>
      </c>
      <c r="M18" s="66">
        <f t="shared" si="5"/>
        <v>7</v>
      </c>
      <c r="N18" s="65">
        <f>VLOOKUP($A18,'Return Data'!$B$7:$R$1700,17,0)</f>
        <v>9.1006999999999998</v>
      </c>
      <c r="O18" s="66">
        <f t="shared" si="6"/>
        <v>3</v>
      </c>
      <c r="P18" s="65">
        <f>VLOOKUP($A18,'Return Data'!$B$7:$R$1700,14,0)</f>
        <v>7.6675000000000004</v>
      </c>
      <c r="Q18" s="66">
        <f t="shared" si="7"/>
        <v>4</v>
      </c>
      <c r="R18" s="65">
        <f>VLOOKUP($A18,'Return Data'!$B$7:$R$1700,16,0)</f>
        <v>8.1049000000000007</v>
      </c>
      <c r="S18" s="67">
        <f t="shared" si="3"/>
        <v>7</v>
      </c>
    </row>
    <row r="19" spans="1:19" x14ac:dyDescent="0.3">
      <c r="A19" s="82" t="s">
        <v>698</v>
      </c>
      <c r="B19" s="64">
        <f>VLOOKUP($A19,'Return Data'!$B$7:$R$1700,3,0)</f>
        <v>44032</v>
      </c>
      <c r="C19" s="65">
        <f>VLOOKUP($A19,'Return Data'!$B$7:$R$1700,4,0)</f>
        <v>1485.6120000000001</v>
      </c>
      <c r="D19" s="65">
        <f>VLOOKUP($A19,'Return Data'!$B$7:$R$1700,9,0)</f>
        <v>16.326499999999999</v>
      </c>
      <c r="E19" s="66">
        <f t="shared" si="0"/>
        <v>11</v>
      </c>
      <c r="F19" s="65">
        <f>VLOOKUP($A19,'Return Data'!$B$7:$R$1700,10,0)</f>
        <v>16.976500000000001</v>
      </c>
      <c r="G19" s="66">
        <f t="shared" si="1"/>
        <v>3</v>
      </c>
      <c r="H19" s="65">
        <f>VLOOKUP($A19,'Return Data'!$B$7:$R$1700,11,0)</f>
        <v>12.238200000000001</v>
      </c>
      <c r="I19" s="66">
        <f t="shared" si="2"/>
        <v>2</v>
      </c>
      <c r="J19" s="65">
        <f>VLOOKUP($A19,'Return Data'!$B$7:$R$1700,12,0)</f>
        <v>10.5244</v>
      </c>
      <c r="K19" s="66">
        <f t="shared" si="4"/>
        <v>4</v>
      </c>
      <c r="L19" s="65">
        <f>VLOOKUP($A19,'Return Data'!$B$7:$R$1700,13,0)</f>
        <v>10.317</v>
      </c>
      <c r="M19" s="66">
        <f t="shared" si="5"/>
        <v>3</v>
      </c>
      <c r="N19" s="65">
        <f>VLOOKUP($A19,'Return Data'!$B$7:$R$1700,17,0)</f>
        <v>2.0365000000000002</v>
      </c>
      <c r="O19" s="66">
        <f t="shared" si="6"/>
        <v>10</v>
      </c>
      <c r="P19" s="65">
        <f>VLOOKUP($A19,'Return Data'!$B$7:$R$1700,14,0)</f>
        <v>3.3860999999999999</v>
      </c>
      <c r="Q19" s="66">
        <f t="shared" si="7"/>
        <v>11</v>
      </c>
      <c r="R19" s="65">
        <f>VLOOKUP($A19,'Return Data'!$B$7:$R$1700,16,0)</f>
        <v>6.9641999999999999</v>
      </c>
      <c r="S19" s="67">
        <f t="shared" si="3"/>
        <v>15</v>
      </c>
    </row>
    <row r="20" spans="1:19" x14ac:dyDescent="0.3">
      <c r="A20" s="82" t="s">
        <v>700</v>
      </c>
      <c r="B20" s="64">
        <f>VLOOKUP($A20,'Return Data'!$B$7:$R$1700,3,0)</f>
        <v>44032</v>
      </c>
      <c r="C20" s="65">
        <f>VLOOKUP($A20,'Return Data'!$B$7:$R$1700,4,0)</f>
        <v>23.979600000000001</v>
      </c>
      <c r="D20" s="65">
        <f>VLOOKUP($A20,'Return Data'!$B$7:$R$1700,9,0)</f>
        <v>21.5243</v>
      </c>
      <c r="E20" s="66">
        <f t="shared" si="0"/>
        <v>7</v>
      </c>
      <c r="F20" s="65">
        <f>VLOOKUP($A20,'Return Data'!$B$7:$R$1700,10,0)</f>
        <v>11.722</v>
      </c>
      <c r="G20" s="66">
        <f t="shared" si="1"/>
        <v>8</v>
      </c>
      <c r="H20" s="65">
        <f>VLOOKUP($A20,'Return Data'!$B$7:$R$1700,11,0)</f>
        <v>5.8849</v>
      </c>
      <c r="I20" s="66">
        <f t="shared" si="2"/>
        <v>11</v>
      </c>
      <c r="J20" s="65">
        <f>VLOOKUP($A20,'Return Data'!$B$7:$R$1700,12,0)</f>
        <v>7.3704999999999998</v>
      </c>
      <c r="K20" s="66">
        <f t="shared" si="4"/>
        <v>9</v>
      </c>
      <c r="L20" s="65">
        <f>VLOOKUP($A20,'Return Data'!$B$7:$R$1700,13,0)</f>
        <v>8.2417999999999996</v>
      </c>
      <c r="M20" s="66">
        <f t="shared" si="5"/>
        <v>8</v>
      </c>
      <c r="N20" s="65">
        <f>VLOOKUP($A20,'Return Data'!$B$7:$R$1700,17,0)</f>
        <v>8.4868000000000006</v>
      </c>
      <c r="O20" s="66">
        <f t="shared" si="6"/>
        <v>4</v>
      </c>
      <c r="P20" s="65">
        <f>VLOOKUP($A20,'Return Data'!$B$7:$R$1700,14,0)</f>
        <v>7.7320000000000002</v>
      </c>
      <c r="Q20" s="66">
        <f t="shared" si="7"/>
        <v>3</v>
      </c>
      <c r="R20" s="65">
        <f>VLOOKUP($A20,'Return Data'!$B$7:$R$1700,16,0)</f>
        <v>9.2779000000000007</v>
      </c>
      <c r="S20" s="67">
        <f t="shared" si="3"/>
        <v>5</v>
      </c>
    </row>
    <row r="21" spans="1:19" x14ac:dyDescent="0.3">
      <c r="A21" s="82" t="s">
        <v>702</v>
      </c>
      <c r="B21" s="64">
        <f>VLOOKUP($A21,'Return Data'!$B$7:$R$1700,3,0)</f>
        <v>44032</v>
      </c>
      <c r="C21" s="65">
        <f>VLOOKUP($A21,'Return Data'!$B$7:$R$1700,4,0)</f>
        <v>22.2194</v>
      </c>
      <c r="D21" s="65">
        <f>VLOOKUP($A21,'Return Data'!$B$7:$R$1700,9,0)</f>
        <v>43.554000000000002</v>
      </c>
      <c r="E21" s="66">
        <f t="shared" si="0"/>
        <v>2</v>
      </c>
      <c r="F21" s="65">
        <f>VLOOKUP($A21,'Return Data'!$B$7:$R$1700,10,0)</f>
        <v>2.4062000000000001</v>
      </c>
      <c r="G21" s="66">
        <f t="shared" si="1"/>
        <v>14</v>
      </c>
      <c r="H21" s="65">
        <f>VLOOKUP($A21,'Return Data'!$B$7:$R$1700,11,0)</f>
        <v>1.9494</v>
      </c>
      <c r="I21" s="66">
        <f t="shared" si="2"/>
        <v>13</v>
      </c>
      <c r="J21" s="65">
        <f>VLOOKUP($A21,'Return Data'!$B$7:$R$1700,12,0)</f>
        <v>4.4638</v>
      </c>
      <c r="K21" s="66">
        <f t="shared" si="4"/>
        <v>11</v>
      </c>
      <c r="L21" s="65">
        <f>VLOOKUP($A21,'Return Data'!$B$7:$R$1700,13,0)</f>
        <v>2.1936</v>
      </c>
      <c r="M21" s="66">
        <f t="shared" si="5"/>
        <v>12</v>
      </c>
      <c r="N21" s="65">
        <f>VLOOKUP($A21,'Return Data'!$B$7:$R$1700,17,0)</f>
        <v>3.8546</v>
      </c>
      <c r="O21" s="66">
        <f t="shared" si="6"/>
        <v>9</v>
      </c>
      <c r="P21" s="65">
        <f>VLOOKUP($A21,'Return Data'!$B$7:$R$1700,14,0)</f>
        <v>4.3648999999999996</v>
      </c>
      <c r="Q21" s="66">
        <f t="shared" si="7"/>
        <v>9</v>
      </c>
      <c r="R21" s="65">
        <f>VLOOKUP($A21,'Return Data'!$B$7:$R$1700,16,0)</f>
        <v>7.5022000000000002</v>
      </c>
      <c r="S21" s="67">
        <f t="shared" si="3"/>
        <v>12</v>
      </c>
    </row>
    <row r="22" spans="1:19" x14ac:dyDescent="0.3">
      <c r="A22" s="82" t="s">
        <v>703</v>
      </c>
      <c r="B22" s="64">
        <f>VLOOKUP($A22,'Return Data'!$B$7:$R$1700,3,0)</f>
        <v>44032</v>
      </c>
      <c r="C22" s="65">
        <f>VLOOKUP($A22,'Return Data'!$B$7:$R$1700,4,0)</f>
        <v>11.573399999999999</v>
      </c>
      <c r="D22" s="65">
        <f>VLOOKUP($A22,'Return Data'!$B$7:$R$1700,9,0)</f>
        <v>8.7630999999999997</v>
      </c>
      <c r="E22" s="66">
        <f t="shared" si="0"/>
        <v>18</v>
      </c>
      <c r="F22" s="65">
        <f>VLOOKUP($A22,'Return Data'!$B$7:$R$1700,10,0)</f>
        <v>7.4231999999999996</v>
      </c>
      <c r="G22" s="66">
        <f t="shared" si="1"/>
        <v>13</v>
      </c>
      <c r="H22" s="65">
        <f>VLOOKUP($A22,'Return Data'!$B$7:$R$1700,11,0)</f>
        <v>7.3395000000000001</v>
      </c>
      <c r="I22" s="66">
        <f t="shared" si="2"/>
        <v>10</v>
      </c>
      <c r="J22" s="65">
        <f>VLOOKUP($A22,'Return Data'!$B$7:$R$1700,12,0)</f>
        <v>7.8834999999999997</v>
      </c>
      <c r="K22" s="66">
        <f t="shared" si="4"/>
        <v>8</v>
      </c>
      <c r="L22" s="65">
        <f>VLOOKUP($A22,'Return Data'!$B$7:$R$1700,13,0)</f>
        <v>7.5541</v>
      </c>
      <c r="M22" s="66">
        <f t="shared" si="5"/>
        <v>9</v>
      </c>
      <c r="N22" s="65"/>
      <c r="O22" s="66"/>
      <c r="P22" s="65"/>
      <c r="Q22" s="66"/>
      <c r="R22" s="65">
        <f>VLOOKUP($A22,'Return Data'!$B$7:$R$1700,16,0)</f>
        <v>7.9170999999999996</v>
      </c>
      <c r="S22" s="67">
        <f t="shared" si="3"/>
        <v>10</v>
      </c>
    </row>
    <row r="23" spans="1:19" x14ac:dyDescent="0.3">
      <c r="A23" s="82" t="s">
        <v>706</v>
      </c>
      <c r="B23" s="64">
        <f>VLOOKUP($A23,'Return Data'!$B$7:$R$1700,3,0)</f>
        <v>44032</v>
      </c>
      <c r="C23" s="65">
        <f>VLOOKUP($A23,'Return Data'!$B$7:$R$1700,4,0)</f>
        <v>24.5991</v>
      </c>
      <c r="D23" s="65">
        <f>VLOOKUP($A23,'Return Data'!$B$7:$R$1700,9,0)</f>
        <v>11.434699999999999</v>
      </c>
      <c r="E23" s="66">
        <f t="shared" si="0"/>
        <v>15</v>
      </c>
      <c r="F23" s="65">
        <f>VLOOKUP($A23,'Return Data'!$B$7:$R$1700,10,0)</f>
        <v>2.3172999999999999</v>
      </c>
      <c r="G23" s="66">
        <f t="shared" si="1"/>
        <v>15</v>
      </c>
      <c r="H23" s="65">
        <f>VLOOKUP($A23,'Return Data'!$B$7:$R$1700,11,0)</f>
        <v>-19.6065</v>
      </c>
      <c r="I23" s="66">
        <f t="shared" si="2"/>
        <v>19</v>
      </c>
      <c r="J23" s="65">
        <f>VLOOKUP($A23,'Return Data'!$B$7:$R$1700,12,0)</f>
        <v>-12.2768</v>
      </c>
      <c r="K23" s="66">
        <f t="shared" si="4"/>
        <v>17</v>
      </c>
      <c r="L23" s="65">
        <f>VLOOKUP($A23,'Return Data'!$B$7:$R$1700,13,0)</f>
        <v>-8.3732000000000006</v>
      </c>
      <c r="M23" s="66">
        <f t="shared" si="5"/>
        <v>17</v>
      </c>
      <c r="N23" s="65">
        <f>VLOOKUP($A23,'Return Data'!$B$7:$R$1700,17,0)</f>
        <v>-2.1505999999999998</v>
      </c>
      <c r="O23" s="66">
        <f>RANK(N23,N$8:N$31,0)</f>
        <v>16</v>
      </c>
      <c r="P23" s="65">
        <f>VLOOKUP($A23,'Return Data'!$B$7:$R$1700,14,0)</f>
        <v>0.56710000000000005</v>
      </c>
      <c r="Q23" s="66">
        <f>RANK(P23,P$8:P$31,0)</f>
        <v>16</v>
      </c>
      <c r="R23" s="65">
        <f>VLOOKUP($A23,'Return Data'!$B$7:$R$1700,16,0)</f>
        <v>6.3036000000000003</v>
      </c>
      <c r="S23" s="67">
        <f t="shared" si="3"/>
        <v>17</v>
      </c>
    </row>
    <row r="24" spans="1:19" x14ac:dyDescent="0.3">
      <c r="A24" s="82" t="s">
        <v>708</v>
      </c>
      <c r="B24" s="64">
        <f>VLOOKUP($A24,'Return Data'!$B$7:$R$1700,3,0)</f>
        <v>44032</v>
      </c>
      <c r="C24" s="65">
        <f>VLOOKUP($A24,'Return Data'!$B$7:$R$1700,4,0)</f>
        <v>0.1608</v>
      </c>
      <c r="D24" s="65">
        <f>VLOOKUP($A24,'Return Data'!$B$7:$R$1700,9,0)</f>
        <v>8.8528000000000002</v>
      </c>
      <c r="E24" s="66">
        <f t="shared" si="0"/>
        <v>17</v>
      </c>
      <c r="F24" s="65">
        <f>VLOOKUP($A24,'Return Data'!$B$7:$R$1700,10,0)</f>
        <v>9.1854999999999993</v>
      </c>
      <c r="G24" s="66">
        <f t="shared" si="1"/>
        <v>10</v>
      </c>
      <c r="H24" s="65"/>
      <c r="I24" s="66"/>
      <c r="J24" s="65"/>
      <c r="K24" s="66"/>
      <c r="L24" s="65"/>
      <c r="M24" s="66"/>
      <c r="N24" s="65"/>
      <c r="O24" s="66"/>
      <c r="P24" s="65"/>
      <c r="Q24" s="66"/>
      <c r="R24" s="65">
        <f>VLOOKUP($A24,'Return Data'!$B$7:$R$1700,16,0)</f>
        <v>9.3457000000000008</v>
      </c>
      <c r="S24" s="67">
        <f t="shared" si="3"/>
        <v>4</v>
      </c>
    </row>
    <row r="25" spans="1:19" x14ac:dyDescent="0.3">
      <c r="A25" s="82" t="s">
        <v>711</v>
      </c>
      <c r="B25" s="64">
        <f>VLOOKUP($A25,'Return Data'!$B$7:$R$1700,3,0)</f>
        <v>44032</v>
      </c>
      <c r="C25" s="65">
        <f>VLOOKUP($A25,'Return Data'!$B$7:$R$1700,4,0)</f>
        <v>14.601100000000001</v>
      </c>
      <c r="D25" s="65">
        <f>VLOOKUP($A25,'Return Data'!$B$7:$R$1700,9,0)</f>
        <v>5.2405999999999997</v>
      </c>
      <c r="E25" s="66">
        <f t="shared" si="0"/>
        <v>19</v>
      </c>
      <c r="F25" s="65">
        <f>VLOOKUP($A25,'Return Data'!$B$7:$R$1700,10,0)</f>
        <v>-5.5854999999999997</v>
      </c>
      <c r="G25" s="66">
        <f t="shared" si="1"/>
        <v>20</v>
      </c>
      <c r="H25" s="65">
        <f>VLOOKUP($A25,'Return Data'!$B$7:$R$1700,11,0)</f>
        <v>-11.6891</v>
      </c>
      <c r="I25" s="66">
        <f>RANK(H25,H$8:H$31,0)</f>
        <v>17</v>
      </c>
      <c r="J25" s="65">
        <f>VLOOKUP($A25,'Return Data'!$B$7:$R$1700,12,0)</f>
        <v>-5.7881</v>
      </c>
      <c r="K25" s="66">
        <f>RANK(J25,J$8:J$31,0)</f>
        <v>15</v>
      </c>
      <c r="L25" s="65">
        <f>VLOOKUP($A25,'Return Data'!$B$7:$R$1700,13,0)</f>
        <v>-1.4452</v>
      </c>
      <c r="M25" s="66">
        <f>RANK(L25,L$8:L$31,0)</f>
        <v>15</v>
      </c>
      <c r="N25" s="65">
        <f>VLOOKUP($A25,'Return Data'!$B$7:$R$1700,17,0)</f>
        <v>0.64080000000000004</v>
      </c>
      <c r="O25" s="66">
        <f>RANK(N25,N$8:N$31,0)</f>
        <v>15</v>
      </c>
      <c r="P25" s="65">
        <f>VLOOKUP($A25,'Return Data'!$B$7:$R$1700,14,0)</f>
        <v>2.4098999999999999</v>
      </c>
      <c r="Q25" s="66">
        <f>RANK(P25,P$8:P$31,0)</f>
        <v>14</v>
      </c>
      <c r="R25" s="65">
        <f>VLOOKUP($A25,'Return Data'!$B$7:$R$1700,16,0)</f>
        <v>6.7305999999999999</v>
      </c>
      <c r="S25" s="67">
        <f t="shared" si="3"/>
        <v>16</v>
      </c>
    </row>
    <row r="26" spans="1:19" x14ac:dyDescent="0.3">
      <c r="A26" s="82" t="s">
        <v>716</v>
      </c>
      <c r="B26" s="64">
        <f>VLOOKUP($A26,'Return Data'!$B$7:$R$1700,3,0)</f>
        <v>44032</v>
      </c>
      <c r="C26" s="65">
        <f>VLOOKUP($A26,'Return Data'!$B$7:$R$1700,4,0)</f>
        <v>3218.0888</v>
      </c>
      <c r="D26" s="65">
        <f>VLOOKUP($A26,'Return Data'!$B$7:$R$1700,9,0)</f>
        <v>160.39250000000001</v>
      </c>
      <c r="E26" s="66">
        <f t="shared" si="0"/>
        <v>1</v>
      </c>
      <c r="F26" s="65">
        <f>VLOOKUP($A26,'Return Data'!$B$7:$R$1700,10,0)</f>
        <v>30.0793</v>
      </c>
      <c r="G26" s="66">
        <f t="shared" si="1"/>
        <v>1</v>
      </c>
      <c r="H26" s="65">
        <f>VLOOKUP($A26,'Return Data'!$B$7:$R$1700,11,0)</f>
        <v>18.180399999999999</v>
      </c>
      <c r="I26" s="66">
        <f>RANK(H26,H$8:H$31,0)</f>
        <v>1</v>
      </c>
      <c r="J26" s="65">
        <f>VLOOKUP($A26,'Return Data'!$B$7:$R$1700,12,0)</f>
        <v>14.442500000000001</v>
      </c>
      <c r="K26" s="66">
        <f>RANK(J26,J$8:J$31,0)</f>
        <v>1</v>
      </c>
      <c r="L26" s="65">
        <f>VLOOKUP($A26,'Return Data'!$B$7:$R$1700,13,0)</f>
        <v>13.0527</v>
      </c>
      <c r="M26" s="66">
        <f>RANK(L26,L$8:L$31,0)</f>
        <v>1</v>
      </c>
      <c r="N26" s="65">
        <f>VLOOKUP($A26,'Return Data'!$B$7:$R$1700,17,0)</f>
        <v>6.8299000000000003</v>
      </c>
      <c r="O26" s="66">
        <f>RANK(N26,N$8:N$31,0)</f>
        <v>7</v>
      </c>
      <c r="P26" s="65">
        <f>VLOOKUP($A26,'Return Data'!$B$7:$R$1700,14,0)</f>
        <v>6.8297999999999996</v>
      </c>
      <c r="Q26" s="66">
        <f>RANK(P26,P$8:P$31,0)</f>
        <v>6</v>
      </c>
      <c r="R26" s="65">
        <f>VLOOKUP($A26,'Return Data'!$B$7:$R$1700,16,0)</f>
        <v>8.0746000000000002</v>
      </c>
      <c r="S26" s="67">
        <f t="shared" si="3"/>
        <v>9</v>
      </c>
    </row>
    <row r="27" spans="1:19" x14ac:dyDescent="0.3">
      <c r="A27" s="82" t="s">
        <v>717</v>
      </c>
      <c r="B27" s="64">
        <f>VLOOKUP($A27,'Return Data'!$B$7:$R$1700,3,0)</f>
        <v>44032</v>
      </c>
      <c r="C27" s="65">
        <f>VLOOKUP($A27,'Return Data'!$B$7:$R$1700,4,0)</f>
        <v>34.266399999999997</v>
      </c>
      <c r="D27" s="65">
        <f>VLOOKUP($A27,'Return Data'!$B$7:$R$1700,9,0)</f>
        <v>19.6647</v>
      </c>
      <c r="E27" s="66">
        <f t="shared" si="0"/>
        <v>8</v>
      </c>
      <c r="F27" s="65">
        <f>VLOOKUP($A27,'Return Data'!$B$7:$R$1700,10,0)</f>
        <v>13.7156</v>
      </c>
      <c r="G27" s="66">
        <f t="shared" si="1"/>
        <v>5</v>
      </c>
      <c r="H27" s="65">
        <f>VLOOKUP($A27,'Return Data'!$B$7:$R$1700,11,0)</f>
        <v>10.5091</v>
      </c>
      <c r="I27" s="66">
        <f>RANK(H27,H$8:H$31,0)</f>
        <v>5</v>
      </c>
      <c r="J27" s="65">
        <f>VLOOKUP($A27,'Return Data'!$B$7:$R$1700,12,0)</f>
        <v>9.4575999999999993</v>
      </c>
      <c r="K27" s="66">
        <f>RANK(J27,J$8:J$31,0)</f>
        <v>5</v>
      </c>
      <c r="L27" s="65">
        <f>VLOOKUP($A27,'Return Data'!$B$7:$R$1700,13,0)</f>
        <v>9.4250000000000007</v>
      </c>
      <c r="M27" s="66">
        <f>RANK(L27,L$8:L$31,0)</f>
        <v>5</v>
      </c>
      <c r="N27" s="65">
        <f>VLOOKUP($A27,'Return Data'!$B$7:$R$1700,17,0)</f>
        <v>8.4189000000000007</v>
      </c>
      <c r="O27" s="66">
        <f>RANK(N27,N$8:N$31,0)</f>
        <v>5</v>
      </c>
      <c r="P27" s="65">
        <f>VLOOKUP($A27,'Return Data'!$B$7:$R$1700,14,0)</f>
        <v>7.4924999999999997</v>
      </c>
      <c r="Q27" s="66">
        <f>RANK(P27,P$8:P$31,0)</f>
        <v>5</v>
      </c>
      <c r="R27" s="65">
        <f>VLOOKUP($A27,'Return Data'!$B$7:$R$1700,16,0)</f>
        <v>9.3823000000000008</v>
      </c>
      <c r="S27" s="67">
        <f t="shared" si="3"/>
        <v>3</v>
      </c>
    </row>
    <row r="28" spans="1:19" x14ac:dyDescent="0.3">
      <c r="A28" s="82" t="s">
        <v>720</v>
      </c>
      <c r="B28" s="64">
        <f>VLOOKUP($A28,'Return Data'!$B$7:$R$1700,3,0)</f>
        <v>44032</v>
      </c>
      <c r="C28" s="65">
        <f>VLOOKUP($A28,'Return Data'!$B$7:$R$1700,4,0)</f>
        <v>27.3185</v>
      </c>
      <c r="D28" s="65">
        <f>VLOOKUP($A28,'Return Data'!$B$7:$R$1700,9,0)</f>
        <v>9.9970999999999997</v>
      </c>
      <c r="E28" s="66">
        <f t="shared" si="0"/>
        <v>16</v>
      </c>
      <c r="F28" s="65">
        <f>VLOOKUP($A28,'Return Data'!$B$7:$R$1700,10,0)</f>
        <v>8.1036000000000001</v>
      </c>
      <c r="G28" s="66">
        <f t="shared" si="1"/>
        <v>12</v>
      </c>
      <c r="H28" s="65">
        <f>VLOOKUP($A28,'Return Data'!$B$7:$R$1700,11,0)</f>
        <v>7.5820999999999996</v>
      </c>
      <c r="I28" s="66">
        <f>RANK(H28,H$8:H$31,0)</f>
        <v>9</v>
      </c>
      <c r="J28" s="65">
        <f>VLOOKUP($A28,'Return Data'!$B$7:$R$1700,12,0)</f>
        <v>7.258</v>
      </c>
      <c r="K28" s="66">
        <f>RANK(J28,J$8:J$31,0)</f>
        <v>10</v>
      </c>
      <c r="L28" s="65">
        <f>VLOOKUP($A28,'Return Data'!$B$7:$R$1700,13,0)</f>
        <v>1.3005</v>
      </c>
      <c r="M28" s="66">
        <f>RANK(L28,L$8:L$31,0)</f>
        <v>13</v>
      </c>
      <c r="N28" s="65">
        <f>VLOOKUP($A28,'Return Data'!$B$7:$R$1700,17,0)</f>
        <v>1.0181</v>
      </c>
      <c r="O28" s="66">
        <f>RANK(N28,N$8:N$31,0)</f>
        <v>13</v>
      </c>
      <c r="P28" s="65">
        <f>VLOOKUP($A28,'Return Data'!$B$7:$R$1700,14,0)</f>
        <v>3.0754999999999999</v>
      </c>
      <c r="Q28" s="66">
        <f>RANK(P28,P$8:P$31,0)</f>
        <v>13</v>
      </c>
      <c r="R28" s="65">
        <f>VLOOKUP($A28,'Return Data'!$B$7:$R$1700,16,0)</f>
        <v>5.5917000000000003</v>
      </c>
      <c r="S28" s="67">
        <f t="shared" si="3"/>
        <v>18</v>
      </c>
    </row>
    <row r="29" spans="1:19" x14ac:dyDescent="0.3">
      <c r="A29" s="82" t="s">
        <v>723</v>
      </c>
      <c r="B29" s="64">
        <f>VLOOKUP($A29,'Return Data'!$B$7:$R$1700,3,0)</f>
        <v>44032</v>
      </c>
      <c r="C29" s="65">
        <f>VLOOKUP($A29,'Return Data'!$B$7:$R$1700,4,0)</f>
        <v>0.19800000000000001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-33.061599999999999</v>
      </c>
      <c r="K29" s="66">
        <f>RANK(J29,J$8:J$31,0)</f>
        <v>19</v>
      </c>
      <c r="L29" s="65"/>
      <c r="M29" s="66"/>
      <c r="N29" s="65"/>
      <c r="O29" s="66"/>
      <c r="P29" s="65"/>
      <c r="Q29" s="66"/>
      <c r="R29" s="65">
        <f>VLOOKUP($A29,'Return Data'!$B$7:$R$1700,16,0)</f>
        <v>-30.654599999999999</v>
      </c>
      <c r="S29" s="67">
        <f t="shared" si="3"/>
        <v>22</v>
      </c>
    </row>
    <row r="30" spans="1:19" x14ac:dyDescent="0.3">
      <c r="A30" s="82" t="s">
        <v>725</v>
      </c>
      <c r="B30" s="64">
        <f>VLOOKUP($A30,'Return Data'!$B$7:$R$1700,3,0)</f>
        <v>44032</v>
      </c>
      <c r="C30" s="65">
        <f>VLOOKUP($A30,'Return Data'!$B$7:$R$1700,4,0)</f>
        <v>0.77039999999999997</v>
      </c>
      <c r="D30" s="65">
        <f>VLOOKUP($A30,'Return Data'!$B$7:$R$1700,9,0)</f>
        <v>-522.81600000000003</v>
      </c>
      <c r="E30" s="66">
        <f t="shared" si="0"/>
        <v>24</v>
      </c>
      <c r="F30" s="65">
        <f>VLOOKUP($A30,'Return Data'!$B$7:$R$1700,10,0)</f>
        <v>-200.3279</v>
      </c>
      <c r="G30" s="66">
        <f t="shared" si="1"/>
        <v>24</v>
      </c>
      <c r="H30" s="65"/>
      <c r="I30" s="66"/>
      <c r="J30" s="65"/>
      <c r="K30" s="66"/>
      <c r="L30" s="65"/>
      <c r="M30" s="66"/>
      <c r="N30" s="65"/>
      <c r="O30" s="66"/>
      <c r="P30" s="65"/>
      <c r="Q30" s="66"/>
      <c r="R30" s="65">
        <f>VLOOKUP($A30,'Return Data'!$B$7:$R$1700,16,0)</f>
        <v>-116.68689999999999</v>
      </c>
      <c r="S30" s="67">
        <f t="shared" si="3"/>
        <v>24</v>
      </c>
    </row>
    <row r="31" spans="1:19" x14ac:dyDescent="0.3">
      <c r="A31" s="82" t="s">
        <v>727</v>
      </c>
      <c r="B31" s="64">
        <f>VLOOKUP($A31,'Return Data'!$B$7:$R$1700,3,0)</f>
        <v>44032</v>
      </c>
      <c r="C31" s="65">
        <f>VLOOKUP($A31,'Return Data'!$B$7:$R$1700,4,0)</f>
        <v>11.9521</v>
      </c>
      <c r="D31" s="65">
        <f>VLOOKUP($A31,'Return Data'!$B$7:$R$1700,9,0)</f>
        <v>-99.618200000000002</v>
      </c>
      <c r="E31" s="66">
        <f t="shared" si="0"/>
        <v>23</v>
      </c>
      <c r="F31" s="65">
        <f>VLOOKUP($A31,'Return Data'!$B$7:$R$1700,10,0)</f>
        <v>-28.684899999999999</v>
      </c>
      <c r="G31" s="66">
        <f t="shared" si="1"/>
        <v>22</v>
      </c>
      <c r="H31" s="65">
        <f>VLOOKUP($A31,'Return Data'!$B$7:$R$1700,11,0)</f>
        <v>-43.8232</v>
      </c>
      <c r="I31" s="66">
        <f>RANK(H31,H$8:H$31,0)</f>
        <v>20</v>
      </c>
      <c r="J31" s="65">
        <f>VLOOKUP($A31,'Return Data'!$B$7:$R$1700,12,0)</f>
        <v>-38.368499999999997</v>
      </c>
      <c r="K31" s="66">
        <f>RANK(J31,J$8:J$31,0)</f>
        <v>20</v>
      </c>
      <c r="L31" s="65">
        <f>VLOOKUP($A31,'Return Data'!$B$7:$R$1700,13,0)</f>
        <v>-32.4998</v>
      </c>
      <c r="M31" s="66">
        <f>RANK(L31,L$8:L$31,0)</f>
        <v>19</v>
      </c>
      <c r="N31" s="65">
        <f>VLOOKUP($A31,'Return Data'!$B$7:$R$1700,17,0)</f>
        <v>-16.3492</v>
      </c>
      <c r="O31" s="66">
        <f>RANK(N31,N$8:N$31,0)</f>
        <v>18</v>
      </c>
      <c r="P31" s="65">
        <f>VLOOKUP($A31,'Return Data'!$B$7:$R$1700,14,0)</f>
        <v>-9.452</v>
      </c>
      <c r="Q31" s="66">
        <f>RANK(P31,P$8:P$31,0)</f>
        <v>18</v>
      </c>
      <c r="R31" s="65">
        <f>VLOOKUP($A31,'Return Data'!$B$7:$R$1700,16,0)</f>
        <v>2.2237</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-5.5155250000000011</v>
      </c>
      <c r="E33" s="88"/>
      <c r="F33" s="89">
        <f>AVERAGE(F8:F31)</f>
        <v>-10.674716666666669</v>
      </c>
      <c r="G33" s="88"/>
      <c r="H33" s="89">
        <f>AVERAGE(H8:H31)</f>
        <v>-6.0614681818181815</v>
      </c>
      <c r="I33" s="88"/>
      <c r="J33" s="89">
        <f>AVERAGE(J8:J31)</f>
        <v>-3.0905952380952382</v>
      </c>
      <c r="K33" s="88"/>
      <c r="L33" s="89">
        <f>AVERAGE(L8:L31)</f>
        <v>-0.31690500000000021</v>
      </c>
      <c r="M33" s="88"/>
      <c r="N33" s="89">
        <f>AVERAGE(N8:N31)</f>
        <v>0.32553684210526362</v>
      </c>
      <c r="O33" s="88"/>
      <c r="P33" s="89">
        <f>AVERAGE(P8:P31)</f>
        <v>2.018715789473684</v>
      </c>
      <c r="Q33" s="88"/>
      <c r="R33" s="89">
        <f>AVERAGE(R8:R31)</f>
        <v>-2.1027916666666662</v>
      </c>
      <c r="S33" s="90"/>
    </row>
    <row r="34" spans="1:19" x14ac:dyDescent="0.3">
      <c r="A34" s="87" t="s">
        <v>28</v>
      </c>
      <c r="B34" s="88"/>
      <c r="C34" s="88"/>
      <c r="D34" s="89">
        <f>MIN(D8:D31)</f>
        <v>-522.81600000000003</v>
      </c>
      <c r="E34" s="88"/>
      <c r="F34" s="89">
        <f>MIN(F8:F31)</f>
        <v>-200.3279</v>
      </c>
      <c r="G34" s="88"/>
      <c r="H34" s="89">
        <f>MIN(H8:H31)</f>
        <v>-95.883099999999999</v>
      </c>
      <c r="I34" s="88"/>
      <c r="J34" s="89">
        <f>MIN(J8:J31)</f>
        <v>-61.408200000000001</v>
      </c>
      <c r="K34" s="88"/>
      <c r="L34" s="89">
        <f>MIN(L8:L31)</f>
        <v>-46.655000000000001</v>
      </c>
      <c r="M34" s="88"/>
      <c r="N34" s="89">
        <f>MIN(N8:N31)</f>
        <v>-47.390099999999997</v>
      </c>
      <c r="O34" s="88"/>
      <c r="P34" s="89">
        <f>MIN(P8:P31)</f>
        <v>-33.25</v>
      </c>
      <c r="Q34" s="88"/>
      <c r="R34" s="89">
        <f>MIN(R8:R31)</f>
        <v>-116.68689999999999</v>
      </c>
      <c r="S34" s="90"/>
    </row>
    <row r="35" spans="1:19" ht="15" thickBot="1" x14ac:dyDescent="0.35">
      <c r="A35" s="91" t="s">
        <v>29</v>
      </c>
      <c r="B35" s="92"/>
      <c r="C35" s="92"/>
      <c r="D35" s="93">
        <f>MAX(D8:D31)</f>
        <v>160.39250000000001</v>
      </c>
      <c r="E35" s="92"/>
      <c r="F35" s="93">
        <f>MAX(F8:F31)</f>
        <v>30.0793</v>
      </c>
      <c r="G35" s="92"/>
      <c r="H35" s="93">
        <f>MAX(H8:H31)</f>
        <v>18.180399999999999</v>
      </c>
      <c r="I35" s="92"/>
      <c r="J35" s="93">
        <f>MAX(J8:J31)</f>
        <v>14.442500000000001</v>
      </c>
      <c r="K35" s="92"/>
      <c r="L35" s="93">
        <f>MAX(L8:L31)</f>
        <v>13.0527</v>
      </c>
      <c r="M35" s="92"/>
      <c r="N35" s="93">
        <f>MAX(N8:N31)</f>
        <v>9.8603000000000005</v>
      </c>
      <c r="O35" s="92"/>
      <c r="P35" s="93">
        <f>MAX(P8:P31)</f>
        <v>8.7542000000000009</v>
      </c>
      <c r="Q35" s="92"/>
      <c r="R35" s="93">
        <f>MAX(R8:R31)</f>
        <v>9.7302</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44032</v>
      </c>
      <c r="C8" s="65">
        <f>VLOOKUP($A8,'Return Data'!$B$7:$R$1700,4,0)</f>
        <v>14.3621</v>
      </c>
      <c r="D8" s="65">
        <f>VLOOKUP($A8,'Return Data'!$B$7:$R$1700,9,0)</f>
        <v>26.4802</v>
      </c>
      <c r="E8" s="66">
        <f t="shared" ref="E8:E31" si="0">RANK(D8,D$8:D$31,0)</f>
        <v>4</v>
      </c>
      <c r="F8" s="65">
        <f>VLOOKUP($A8,'Return Data'!$B$7:$R$1700,10,0)</f>
        <v>11.6004</v>
      </c>
      <c r="G8" s="66">
        <f t="shared" ref="G8:G31" si="1">RANK(F8,F$8:F$31,0)</f>
        <v>7</v>
      </c>
      <c r="H8" s="65">
        <f>VLOOKUP($A8,'Return Data'!$B$7:$R$1700,11,0)</f>
        <v>7.4573</v>
      </c>
      <c r="I8" s="66">
        <f t="shared" ref="I8:I23" si="2">RANK(H8,H$8:H$31,0)</f>
        <v>7</v>
      </c>
      <c r="J8" s="65">
        <f>VLOOKUP($A8,'Return Data'!$B$7:$R$1700,12,0)</f>
        <v>2.5739999999999998</v>
      </c>
      <c r="K8" s="66">
        <f>RANK(J8,J$8:J$31,0)</f>
        <v>13</v>
      </c>
      <c r="L8" s="65">
        <f>VLOOKUP($A8,'Return Data'!$B$7:$R$1700,13,0)</f>
        <v>3.0430999999999999</v>
      </c>
      <c r="M8" s="66">
        <f>RANK(L8,L$8:L$31,0)</f>
        <v>10</v>
      </c>
      <c r="N8" s="65">
        <f>VLOOKUP($A8,'Return Data'!$B$7:$R$1700,17,0)</f>
        <v>4.5675999999999997</v>
      </c>
      <c r="O8" s="66">
        <f>RANK(N8,N$8:N$31,0)</f>
        <v>8</v>
      </c>
      <c r="P8" s="65">
        <f>VLOOKUP($A8,'Return Data'!$B$7:$R$1700,14,0)</f>
        <v>4.9318</v>
      </c>
      <c r="Q8" s="66">
        <f>RANK(P8,P$8:P$31,0)</f>
        <v>8</v>
      </c>
      <c r="R8" s="65">
        <f>VLOOKUP($A8,'Return Data'!$B$7:$R$1700,16,0)</f>
        <v>7.1050000000000004</v>
      </c>
      <c r="S8" s="67">
        <f t="shared" ref="S8:S31" si="3">RANK(R8,R$8:R$31,0)</f>
        <v>10</v>
      </c>
    </row>
    <row r="9" spans="1:19" x14ac:dyDescent="0.3">
      <c r="A9" s="82" t="s">
        <v>670</v>
      </c>
      <c r="B9" s="64">
        <f>VLOOKUP($A9,'Return Data'!$B$7:$R$1700,3,0)</f>
        <v>44032</v>
      </c>
      <c r="C9" s="65">
        <f>VLOOKUP($A9,'Return Data'!$B$7:$R$1700,4,0)</f>
        <v>0.39800000000000002</v>
      </c>
      <c r="D9" s="65">
        <f>VLOOKUP($A9,'Return Data'!$B$7:$R$1700,9,0)</f>
        <v>0</v>
      </c>
      <c r="E9" s="66">
        <f t="shared" si="0"/>
        <v>21</v>
      </c>
      <c r="F9" s="65">
        <f>VLOOKUP($A9,'Return Data'!$B$7:$R$1700,10,0)</f>
        <v>0</v>
      </c>
      <c r="G9" s="66">
        <f t="shared" si="1"/>
        <v>16</v>
      </c>
      <c r="H9" s="65">
        <f>VLOOKUP($A9,'Return Data'!$B$7:$R$1700,11,0)</f>
        <v>-50.146799999999999</v>
      </c>
      <c r="I9" s="66">
        <f t="shared" si="2"/>
        <v>21</v>
      </c>
      <c r="J9" s="65"/>
      <c r="K9" s="66"/>
      <c r="L9" s="65"/>
      <c r="M9" s="66"/>
      <c r="N9" s="65"/>
      <c r="O9" s="66"/>
      <c r="P9" s="65"/>
      <c r="Q9" s="66"/>
      <c r="R9" s="65">
        <f>VLOOKUP($A9,'Return Data'!$B$7:$R$1700,16,0)</f>
        <v>-36.698900000000002</v>
      </c>
      <c r="S9" s="67">
        <f t="shared" si="3"/>
        <v>23</v>
      </c>
    </row>
    <row r="10" spans="1:19" x14ac:dyDescent="0.3">
      <c r="A10" s="82" t="s">
        <v>672</v>
      </c>
      <c r="B10" s="64">
        <f>VLOOKUP($A10,'Return Data'!$B$7:$R$1700,3,0)</f>
        <v>44032</v>
      </c>
      <c r="C10" s="65">
        <f>VLOOKUP($A10,'Return Data'!$B$7:$R$1700,4,0)</f>
        <v>15.471500000000001</v>
      </c>
      <c r="D10" s="65">
        <f>VLOOKUP($A10,'Return Data'!$B$7:$R$1700,9,0)</f>
        <v>15.9434</v>
      </c>
      <c r="E10" s="66">
        <f t="shared" si="0"/>
        <v>10</v>
      </c>
      <c r="F10" s="65">
        <f>VLOOKUP($A10,'Return Data'!$B$7:$R$1700,10,0)</f>
        <v>7.9367000000000001</v>
      </c>
      <c r="G10" s="66">
        <f t="shared" si="1"/>
        <v>11</v>
      </c>
      <c r="H10" s="65">
        <f>VLOOKUP($A10,'Return Data'!$B$7:$R$1700,11,0)</f>
        <v>7.5594999999999999</v>
      </c>
      <c r="I10" s="66">
        <f t="shared" si="2"/>
        <v>6</v>
      </c>
      <c r="J10" s="65">
        <f>VLOOKUP($A10,'Return Data'!$B$7:$R$1700,12,0)</f>
        <v>7.9161000000000001</v>
      </c>
      <c r="K10" s="66">
        <f t="shared" ref="K10:K23" si="4">RANK(J10,J$8:J$31,0)</f>
        <v>6</v>
      </c>
      <c r="L10" s="65">
        <f>VLOOKUP($A10,'Return Data'!$B$7:$R$1700,13,0)</f>
        <v>7.8505000000000003</v>
      </c>
      <c r="M10" s="66">
        <f t="shared" ref="M10:M23" si="5">RANK(L10,L$8:L$31,0)</f>
        <v>6</v>
      </c>
      <c r="N10" s="65">
        <f>VLOOKUP($A10,'Return Data'!$B$7:$R$1700,17,0)</f>
        <v>5.9272999999999998</v>
      </c>
      <c r="O10" s="66">
        <f t="shared" ref="O10:O21" si="6">RANK(N10,N$8:N$31,0)</f>
        <v>6</v>
      </c>
      <c r="P10" s="65">
        <f>VLOOKUP($A10,'Return Data'!$B$7:$R$1700,14,0)</f>
        <v>5.4904000000000002</v>
      </c>
      <c r="Q10" s="66">
        <f t="shared" ref="Q10:Q21" si="7">RANK(P10,P$8:P$31,0)</f>
        <v>7</v>
      </c>
      <c r="R10" s="65">
        <f>VLOOKUP($A10,'Return Data'!$B$7:$R$1700,16,0)</f>
        <v>7.5197000000000003</v>
      </c>
      <c r="S10" s="67">
        <f t="shared" si="3"/>
        <v>7</v>
      </c>
    </row>
    <row r="11" spans="1:19" x14ac:dyDescent="0.3">
      <c r="A11" s="82" t="s">
        <v>673</v>
      </c>
      <c r="B11" s="64">
        <f>VLOOKUP($A11,'Return Data'!$B$7:$R$1700,3,0)</f>
        <v>44032</v>
      </c>
      <c r="C11" s="65">
        <f>VLOOKUP($A11,'Return Data'!$B$7:$R$1700,4,0)</f>
        <v>13.8733</v>
      </c>
      <c r="D11" s="65">
        <f>VLOOKUP($A11,'Return Data'!$B$7:$R$1700,9,0)</f>
        <v>18.4116</v>
      </c>
      <c r="E11" s="66">
        <f t="shared" si="0"/>
        <v>9</v>
      </c>
      <c r="F11" s="65">
        <f>VLOOKUP($A11,'Return Data'!$B$7:$R$1700,10,0)</f>
        <v>-7.8461999999999996</v>
      </c>
      <c r="G11" s="66">
        <f t="shared" si="1"/>
        <v>21</v>
      </c>
      <c r="H11" s="65">
        <f>VLOOKUP($A11,'Return Data'!$B$7:$R$1700,11,0)</f>
        <v>-6.9535999999999998</v>
      </c>
      <c r="I11" s="66">
        <f t="shared" si="2"/>
        <v>16</v>
      </c>
      <c r="J11" s="65">
        <f>VLOOKUP($A11,'Return Data'!$B$7:$R$1700,12,0)</f>
        <v>-3.3620999999999999</v>
      </c>
      <c r="K11" s="66">
        <f t="shared" si="4"/>
        <v>14</v>
      </c>
      <c r="L11" s="65">
        <f>VLOOKUP($A11,'Return Data'!$B$7:$R$1700,13,0)</f>
        <v>-2.0488</v>
      </c>
      <c r="M11" s="66">
        <f t="shared" si="5"/>
        <v>14</v>
      </c>
      <c r="N11" s="65">
        <f>VLOOKUP($A11,'Return Data'!$B$7:$R$1700,17,0)</f>
        <v>0.89400000000000002</v>
      </c>
      <c r="O11" s="66">
        <f t="shared" si="6"/>
        <v>12</v>
      </c>
      <c r="P11" s="65">
        <f>VLOOKUP($A11,'Return Data'!$B$7:$R$1700,14,0)</f>
        <v>2.4108000000000001</v>
      </c>
      <c r="Q11" s="66">
        <f t="shared" si="7"/>
        <v>12</v>
      </c>
      <c r="R11" s="65">
        <f>VLOOKUP($A11,'Return Data'!$B$7:$R$1700,16,0)</f>
        <v>6.141</v>
      </c>
      <c r="S11" s="67">
        <f t="shared" si="3"/>
        <v>14</v>
      </c>
    </row>
    <row r="12" spans="1:19" x14ac:dyDescent="0.3">
      <c r="A12" s="82" t="s">
        <v>678</v>
      </c>
      <c r="B12" s="64">
        <f>VLOOKUP($A12,'Return Data'!$B$7:$R$1700,3,0)</f>
        <v>44032</v>
      </c>
      <c r="C12" s="65">
        <f>VLOOKUP($A12,'Return Data'!$B$7:$R$1700,4,0)</f>
        <v>3.7469999999999999</v>
      </c>
      <c r="D12" s="65">
        <f>VLOOKUP($A12,'Return Data'!$B$7:$R$1700,9,0)</f>
        <v>11.5502</v>
      </c>
      <c r="E12" s="66">
        <f t="shared" si="0"/>
        <v>14</v>
      </c>
      <c r="F12" s="65">
        <f>VLOOKUP($A12,'Return Data'!$B$7:$R$1700,10,0)</f>
        <v>-196.15190000000001</v>
      </c>
      <c r="G12" s="66">
        <f t="shared" si="1"/>
        <v>23</v>
      </c>
      <c r="H12" s="65">
        <f>VLOOKUP($A12,'Return Data'!$B$7:$R$1700,11,0)</f>
        <v>-96.0321</v>
      </c>
      <c r="I12" s="66">
        <f t="shared" si="2"/>
        <v>22</v>
      </c>
      <c r="J12" s="65">
        <f>VLOOKUP($A12,'Return Data'!$B$7:$R$1700,12,0)</f>
        <v>-61.559800000000003</v>
      </c>
      <c r="K12" s="66">
        <f t="shared" si="4"/>
        <v>21</v>
      </c>
      <c r="L12" s="65">
        <f>VLOOKUP($A12,'Return Data'!$B$7:$R$1700,13,0)</f>
        <v>-46.799599999999998</v>
      </c>
      <c r="M12" s="66">
        <f t="shared" si="5"/>
        <v>20</v>
      </c>
      <c r="N12" s="65">
        <f>VLOOKUP($A12,'Return Data'!$B$7:$R$1700,17,0)</f>
        <v>-47.524299999999997</v>
      </c>
      <c r="O12" s="66">
        <f t="shared" si="6"/>
        <v>19</v>
      </c>
      <c r="P12" s="65">
        <f>VLOOKUP($A12,'Return Data'!$B$7:$R$1700,14,0)</f>
        <v>-33.393799999999999</v>
      </c>
      <c r="Q12" s="66">
        <f t="shared" si="7"/>
        <v>19</v>
      </c>
      <c r="R12" s="65">
        <f>VLOOKUP($A12,'Return Data'!$B$7:$R$1700,16,0)</f>
        <v>-16.6295</v>
      </c>
      <c r="S12" s="67">
        <f t="shared" si="3"/>
        <v>21</v>
      </c>
    </row>
    <row r="13" spans="1:19" x14ac:dyDescent="0.3">
      <c r="A13" s="82" t="s">
        <v>680</v>
      </c>
      <c r="B13" s="64">
        <f>VLOOKUP($A13,'Return Data'!$B$7:$R$1700,3,0)</f>
        <v>44032</v>
      </c>
      <c r="C13" s="65">
        <f>VLOOKUP($A13,'Return Data'!$B$7:$R$1700,4,0)</f>
        <v>28.974299999999999</v>
      </c>
      <c r="D13" s="65">
        <f>VLOOKUP($A13,'Return Data'!$B$7:$R$1700,9,0)</f>
        <v>12.2065</v>
      </c>
      <c r="E13" s="66">
        <f t="shared" si="0"/>
        <v>13</v>
      </c>
      <c r="F13" s="65">
        <f>VLOOKUP($A13,'Return Data'!$B$7:$R$1700,10,0)</f>
        <v>-4.0751999999999997</v>
      </c>
      <c r="G13" s="66">
        <f t="shared" si="1"/>
        <v>19</v>
      </c>
      <c r="H13" s="65">
        <f>VLOOKUP($A13,'Return Data'!$B$7:$R$1700,11,0)</f>
        <v>1.7152000000000001</v>
      </c>
      <c r="I13" s="66">
        <f t="shared" si="2"/>
        <v>12</v>
      </c>
      <c r="J13" s="65">
        <f>VLOOKUP($A13,'Return Data'!$B$7:$R$1700,12,0)</f>
        <v>3.5969000000000002</v>
      </c>
      <c r="K13" s="66">
        <f t="shared" si="4"/>
        <v>12</v>
      </c>
      <c r="L13" s="65">
        <f>VLOOKUP($A13,'Return Data'!$B$7:$R$1700,13,0)</f>
        <v>2.7223999999999999</v>
      </c>
      <c r="M13" s="66">
        <f t="shared" si="5"/>
        <v>11</v>
      </c>
      <c r="N13" s="65">
        <f>VLOOKUP($A13,'Return Data'!$B$7:$R$1700,17,0)</f>
        <v>0.1865</v>
      </c>
      <c r="O13" s="66">
        <f t="shared" si="6"/>
        <v>14</v>
      </c>
      <c r="P13" s="65">
        <f>VLOOKUP($A13,'Return Data'!$B$7:$R$1700,14,0)</f>
        <v>1.625</v>
      </c>
      <c r="Q13" s="66">
        <f t="shared" si="7"/>
        <v>14</v>
      </c>
      <c r="R13" s="65">
        <f>VLOOKUP($A13,'Return Data'!$B$7:$R$1700,16,0)</f>
        <v>6.3803000000000001</v>
      </c>
      <c r="S13" s="67">
        <f t="shared" si="3"/>
        <v>13</v>
      </c>
    </row>
    <row r="14" spans="1:19" x14ac:dyDescent="0.3">
      <c r="A14" s="82" t="s">
        <v>681</v>
      </c>
      <c r="B14" s="64">
        <f>VLOOKUP($A14,'Return Data'!$B$7:$R$1700,3,0)</f>
        <v>44032</v>
      </c>
      <c r="C14" s="65">
        <f>VLOOKUP($A14,'Return Data'!$B$7:$R$1700,4,0)</f>
        <v>18.694800000000001</v>
      </c>
      <c r="D14" s="65">
        <f>VLOOKUP($A14,'Return Data'!$B$7:$R$1700,9,0)</f>
        <v>4.3109999999999999</v>
      </c>
      <c r="E14" s="66">
        <f t="shared" si="0"/>
        <v>19</v>
      </c>
      <c r="F14" s="65">
        <f>VLOOKUP($A14,'Return Data'!$B$7:$R$1700,10,0)</f>
        <v>-0.55920000000000003</v>
      </c>
      <c r="G14" s="66">
        <f t="shared" si="1"/>
        <v>18</v>
      </c>
      <c r="H14" s="65">
        <f>VLOOKUP($A14,'Return Data'!$B$7:$R$1700,11,0)</f>
        <v>-4.0571000000000002</v>
      </c>
      <c r="I14" s="66">
        <f t="shared" si="2"/>
        <v>15</v>
      </c>
      <c r="J14" s="65">
        <f>VLOOKUP($A14,'Return Data'!$B$7:$R$1700,12,0)</f>
        <v>-7.1935000000000002</v>
      </c>
      <c r="K14" s="66">
        <f t="shared" si="4"/>
        <v>16</v>
      </c>
      <c r="L14" s="65">
        <f>VLOOKUP($A14,'Return Data'!$B$7:$R$1700,13,0)</f>
        <v>-5.2592999999999996</v>
      </c>
      <c r="M14" s="66">
        <f t="shared" si="5"/>
        <v>16</v>
      </c>
      <c r="N14" s="65">
        <f>VLOOKUP($A14,'Return Data'!$B$7:$R$1700,17,0)</f>
        <v>1.0034000000000001</v>
      </c>
      <c r="O14" s="66">
        <f t="shared" si="6"/>
        <v>11</v>
      </c>
      <c r="P14" s="65">
        <f>VLOOKUP($A14,'Return Data'!$B$7:$R$1700,14,0)</f>
        <v>2.7621000000000002</v>
      </c>
      <c r="Q14" s="66">
        <f t="shared" si="7"/>
        <v>10</v>
      </c>
      <c r="R14" s="65">
        <f>VLOOKUP($A14,'Return Data'!$B$7:$R$1700,16,0)</f>
        <v>7.5239000000000003</v>
      </c>
      <c r="S14" s="67">
        <f t="shared" si="3"/>
        <v>6</v>
      </c>
    </row>
    <row r="15" spans="1:19" x14ac:dyDescent="0.3">
      <c r="A15" s="82" t="s">
        <v>689</v>
      </c>
      <c r="B15" s="64">
        <f>VLOOKUP($A15,'Return Data'!$B$7:$R$1700,3,0)</f>
        <v>44032</v>
      </c>
      <c r="C15" s="65">
        <f>VLOOKUP($A15,'Return Data'!$B$7:$R$1700,4,0)</f>
        <v>17.147099999999998</v>
      </c>
      <c r="D15" s="65">
        <f>VLOOKUP($A15,'Return Data'!$B$7:$R$1700,9,0)</f>
        <v>27.367000000000001</v>
      </c>
      <c r="E15" s="66">
        <f t="shared" si="0"/>
        <v>3</v>
      </c>
      <c r="F15" s="65">
        <f>VLOOKUP($A15,'Return Data'!$B$7:$R$1700,10,0)</f>
        <v>15.563700000000001</v>
      </c>
      <c r="G15" s="66">
        <f t="shared" si="1"/>
        <v>4</v>
      </c>
      <c r="H15" s="65">
        <f>VLOOKUP($A15,'Return Data'!$B$7:$R$1700,11,0)</f>
        <v>10.1251</v>
      </c>
      <c r="I15" s="66">
        <f t="shared" si="2"/>
        <v>3</v>
      </c>
      <c r="J15" s="65">
        <f>VLOOKUP($A15,'Return Data'!$B$7:$R$1700,12,0)</f>
        <v>10.0817</v>
      </c>
      <c r="K15" s="66">
        <f t="shared" si="4"/>
        <v>3</v>
      </c>
      <c r="L15" s="65">
        <f>VLOOKUP($A15,'Return Data'!$B$7:$R$1700,13,0)</f>
        <v>9.3811999999999998</v>
      </c>
      <c r="M15" s="66">
        <f t="shared" si="5"/>
        <v>3</v>
      </c>
      <c r="N15" s="65">
        <f>VLOOKUP($A15,'Return Data'!$B$7:$R$1700,17,0)</f>
        <v>8.7873999999999999</v>
      </c>
      <c r="O15" s="66">
        <f t="shared" si="6"/>
        <v>2</v>
      </c>
      <c r="P15" s="65">
        <f>VLOOKUP($A15,'Return Data'!$B$7:$R$1700,14,0)</f>
        <v>7.1532999999999998</v>
      </c>
      <c r="Q15" s="66">
        <f t="shared" si="7"/>
        <v>2</v>
      </c>
      <c r="R15" s="65">
        <f>VLOOKUP($A15,'Return Data'!$B$7:$R$1700,16,0)</f>
        <v>8.8980999999999995</v>
      </c>
      <c r="S15" s="67">
        <f t="shared" si="3"/>
        <v>2</v>
      </c>
    </row>
    <row r="16" spans="1:19" x14ac:dyDescent="0.3">
      <c r="A16" s="82" t="s">
        <v>691</v>
      </c>
      <c r="B16" s="64">
        <f>VLOOKUP($A16,'Return Data'!$B$7:$R$1700,3,0)</f>
        <v>44032</v>
      </c>
      <c r="C16" s="65">
        <f>VLOOKUP($A16,'Return Data'!$B$7:$R$1700,4,0)</f>
        <v>22.4558</v>
      </c>
      <c r="D16" s="65">
        <f>VLOOKUP($A16,'Return Data'!$B$7:$R$1700,9,0)</f>
        <v>24.721800000000002</v>
      </c>
      <c r="E16" s="66">
        <f t="shared" si="0"/>
        <v>5</v>
      </c>
      <c r="F16" s="65">
        <f>VLOOKUP($A16,'Return Data'!$B$7:$R$1700,10,0)</f>
        <v>13.090199999999999</v>
      </c>
      <c r="G16" s="66">
        <f t="shared" si="1"/>
        <v>5</v>
      </c>
      <c r="H16" s="65">
        <f>VLOOKUP($A16,'Return Data'!$B$7:$R$1700,11,0)</f>
        <v>10.073499999999999</v>
      </c>
      <c r="I16" s="66">
        <f t="shared" si="2"/>
        <v>4</v>
      </c>
      <c r="J16" s="65">
        <f>VLOOKUP($A16,'Return Data'!$B$7:$R$1700,12,0)</f>
        <v>10.526899999999999</v>
      </c>
      <c r="K16" s="66">
        <f t="shared" si="4"/>
        <v>2</v>
      </c>
      <c r="L16" s="65">
        <f>VLOOKUP($A16,'Return Data'!$B$7:$R$1700,13,0)</f>
        <v>10.2182</v>
      </c>
      <c r="M16" s="66">
        <f t="shared" si="5"/>
        <v>2</v>
      </c>
      <c r="N16" s="65">
        <f>VLOOKUP($A16,'Return Data'!$B$7:$R$1700,17,0)</f>
        <v>9.1076999999999995</v>
      </c>
      <c r="O16" s="66">
        <f t="shared" si="6"/>
        <v>1</v>
      </c>
      <c r="P16" s="65">
        <f>VLOOKUP($A16,'Return Data'!$B$7:$R$1700,14,0)</f>
        <v>7.9180999999999999</v>
      </c>
      <c r="Q16" s="66">
        <f t="shared" si="7"/>
        <v>1</v>
      </c>
      <c r="R16" s="65">
        <f>VLOOKUP($A16,'Return Data'!$B$7:$R$1700,16,0)</f>
        <v>8.7581000000000007</v>
      </c>
      <c r="S16" s="67">
        <f t="shared" si="3"/>
        <v>3</v>
      </c>
    </row>
    <row r="17" spans="1:19" x14ac:dyDescent="0.3">
      <c r="A17" s="82" t="s">
        <v>693</v>
      </c>
      <c r="B17" s="64">
        <f>VLOOKUP($A17,'Return Data'!$B$7:$R$1700,3,0)</f>
        <v>44032</v>
      </c>
      <c r="C17" s="65">
        <f>VLOOKUP($A17,'Return Data'!$B$7:$R$1700,4,0)</f>
        <v>12.5017</v>
      </c>
      <c r="D17" s="65">
        <f>VLOOKUP($A17,'Return Data'!$B$7:$R$1700,9,0)</f>
        <v>21.227499999999999</v>
      </c>
      <c r="E17" s="66">
        <f t="shared" si="0"/>
        <v>6</v>
      </c>
      <c r="F17" s="65">
        <f>VLOOKUP($A17,'Return Data'!$B$7:$R$1700,10,0)</f>
        <v>20.256</v>
      </c>
      <c r="G17" s="66">
        <f t="shared" si="1"/>
        <v>2</v>
      </c>
      <c r="H17" s="65">
        <f>VLOOKUP($A17,'Return Data'!$B$7:$R$1700,11,0)</f>
        <v>-15.8346</v>
      </c>
      <c r="I17" s="66">
        <f t="shared" si="2"/>
        <v>18</v>
      </c>
      <c r="J17" s="65">
        <f>VLOOKUP($A17,'Return Data'!$B$7:$R$1700,12,0)</f>
        <v>-14.0967</v>
      </c>
      <c r="K17" s="66">
        <f t="shared" si="4"/>
        <v>18</v>
      </c>
      <c r="L17" s="65">
        <f>VLOOKUP($A17,'Return Data'!$B$7:$R$1700,13,0)</f>
        <v>-9.8623999999999992</v>
      </c>
      <c r="M17" s="66">
        <f t="shared" si="5"/>
        <v>18</v>
      </c>
      <c r="N17" s="65">
        <f>VLOOKUP($A17,'Return Data'!$B$7:$R$1700,17,0)</f>
        <v>-5.2660999999999998</v>
      </c>
      <c r="O17" s="66">
        <f t="shared" si="6"/>
        <v>17</v>
      </c>
      <c r="P17" s="65">
        <f>VLOOKUP($A17,'Return Data'!$B$7:$R$1700,14,0)</f>
        <v>-1.8789</v>
      </c>
      <c r="Q17" s="66">
        <f t="shared" si="7"/>
        <v>17</v>
      </c>
      <c r="R17" s="65">
        <f>VLOOKUP($A17,'Return Data'!$B$7:$R$1700,16,0)</f>
        <v>3.5581</v>
      </c>
      <c r="S17" s="67">
        <f t="shared" si="3"/>
        <v>19</v>
      </c>
    </row>
    <row r="18" spans="1:19" x14ac:dyDescent="0.3">
      <c r="A18" s="82" t="s">
        <v>696</v>
      </c>
      <c r="B18" s="64">
        <f>VLOOKUP($A18,'Return Data'!$B$7:$R$1700,3,0)</f>
        <v>44032</v>
      </c>
      <c r="C18" s="65">
        <f>VLOOKUP($A18,'Return Data'!$B$7:$R$1700,4,0)</f>
        <v>12.583600000000001</v>
      </c>
      <c r="D18" s="65">
        <f>VLOOKUP($A18,'Return Data'!$B$7:$R$1700,9,0)</f>
        <v>14.952500000000001</v>
      </c>
      <c r="E18" s="66">
        <f t="shared" si="0"/>
        <v>12</v>
      </c>
      <c r="F18" s="65">
        <f>VLOOKUP($A18,'Return Data'!$B$7:$R$1700,10,0)</f>
        <v>9.7391000000000005</v>
      </c>
      <c r="G18" s="66">
        <f t="shared" si="1"/>
        <v>9</v>
      </c>
      <c r="H18" s="65">
        <f>VLOOKUP($A18,'Return Data'!$B$7:$R$1700,11,0)</f>
        <v>7.4497999999999998</v>
      </c>
      <c r="I18" s="66">
        <f t="shared" si="2"/>
        <v>8</v>
      </c>
      <c r="J18" s="65">
        <f>VLOOKUP($A18,'Return Data'!$B$7:$R$1700,12,0)</f>
        <v>7.9161000000000001</v>
      </c>
      <c r="K18" s="66">
        <f t="shared" si="4"/>
        <v>6</v>
      </c>
      <c r="L18" s="65">
        <f>VLOOKUP($A18,'Return Data'!$B$7:$R$1700,13,0)</f>
        <v>7.6601999999999997</v>
      </c>
      <c r="M18" s="66">
        <f t="shared" si="5"/>
        <v>7</v>
      </c>
      <c r="N18" s="65">
        <f>VLOOKUP($A18,'Return Data'!$B$7:$R$1700,17,0)</f>
        <v>8.1082999999999998</v>
      </c>
      <c r="O18" s="66">
        <f t="shared" si="6"/>
        <v>3</v>
      </c>
      <c r="P18" s="65">
        <f>VLOOKUP($A18,'Return Data'!$B$7:$R$1700,14,0)</f>
        <v>6.5876999999999999</v>
      </c>
      <c r="Q18" s="66">
        <f t="shared" si="7"/>
        <v>5</v>
      </c>
      <c r="R18" s="65">
        <f>VLOOKUP($A18,'Return Data'!$B$7:$R$1700,16,0)</f>
        <v>7.0278999999999998</v>
      </c>
      <c r="S18" s="67">
        <f t="shared" si="3"/>
        <v>11</v>
      </c>
    </row>
    <row r="19" spans="1:19" x14ac:dyDescent="0.3">
      <c r="A19" s="82" t="s">
        <v>697</v>
      </c>
      <c r="B19" s="64">
        <f>VLOOKUP($A19,'Return Data'!$B$7:$R$1700,3,0)</f>
        <v>44032</v>
      </c>
      <c r="C19" s="65">
        <f>VLOOKUP($A19,'Return Data'!$B$7:$R$1700,4,0)</f>
        <v>1414.1687999999999</v>
      </c>
      <c r="D19" s="65">
        <f>VLOOKUP($A19,'Return Data'!$B$7:$R$1700,9,0)</f>
        <v>15.1714</v>
      </c>
      <c r="E19" s="66">
        <f t="shared" si="0"/>
        <v>11</v>
      </c>
      <c r="F19" s="65">
        <f>VLOOKUP($A19,'Return Data'!$B$7:$R$1700,10,0)</f>
        <v>15.6449</v>
      </c>
      <c r="G19" s="66">
        <f t="shared" si="1"/>
        <v>3</v>
      </c>
      <c r="H19" s="65">
        <f>VLOOKUP($A19,'Return Data'!$B$7:$R$1700,11,0)</f>
        <v>10.844200000000001</v>
      </c>
      <c r="I19" s="66">
        <f t="shared" si="2"/>
        <v>2</v>
      </c>
      <c r="J19" s="65">
        <f>VLOOKUP($A19,'Return Data'!$B$7:$R$1700,12,0)</f>
        <v>9.2043999999999997</v>
      </c>
      <c r="K19" s="66">
        <f t="shared" si="4"/>
        <v>4</v>
      </c>
      <c r="L19" s="65">
        <f>VLOOKUP($A19,'Return Data'!$B$7:$R$1700,13,0)</f>
        <v>9.0274000000000001</v>
      </c>
      <c r="M19" s="66">
        <f t="shared" si="5"/>
        <v>4</v>
      </c>
      <c r="N19" s="65">
        <f>VLOOKUP($A19,'Return Data'!$B$7:$R$1700,17,0)</f>
        <v>1.0116000000000001</v>
      </c>
      <c r="O19" s="66">
        <f t="shared" si="6"/>
        <v>10</v>
      </c>
      <c r="P19" s="65">
        <f>VLOOKUP($A19,'Return Data'!$B$7:$R$1700,14,0)</f>
        <v>2.4361000000000002</v>
      </c>
      <c r="Q19" s="66">
        <f t="shared" si="7"/>
        <v>11</v>
      </c>
      <c r="R19" s="65">
        <f>VLOOKUP($A19,'Return Data'!$B$7:$R$1700,16,0)</f>
        <v>6.0712999999999999</v>
      </c>
      <c r="S19" s="67">
        <f t="shared" si="3"/>
        <v>15</v>
      </c>
    </row>
    <row r="20" spans="1:19" x14ac:dyDescent="0.3">
      <c r="A20" s="82" t="s">
        <v>699</v>
      </c>
      <c r="B20" s="64">
        <f>VLOOKUP($A20,'Return Data'!$B$7:$R$1700,3,0)</f>
        <v>44032</v>
      </c>
      <c r="C20" s="65">
        <f>VLOOKUP($A20,'Return Data'!$B$7:$R$1700,4,0)</f>
        <v>22.3718</v>
      </c>
      <c r="D20" s="65">
        <f>VLOOKUP($A20,'Return Data'!$B$7:$R$1700,9,0)</f>
        <v>20.644500000000001</v>
      </c>
      <c r="E20" s="66">
        <f t="shared" si="0"/>
        <v>7</v>
      </c>
      <c r="F20" s="65">
        <f>VLOOKUP($A20,'Return Data'!$B$7:$R$1700,10,0)</f>
        <v>10.735900000000001</v>
      </c>
      <c r="G20" s="66">
        <f t="shared" si="1"/>
        <v>8</v>
      </c>
      <c r="H20" s="65">
        <f>VLOOKUP($A20,'Return Data'!$B$7:$R$1700,11,0)</f>
        <v>4.9124999999999996</v>
      </c>
      <c r="I20" s="66">
        <f t="shared" si="2"/>
        <v>11</v>
      </c>
      <c r="J20" s="65">
        <f>VLOOKUP($A20,'Return Data'!$B$7:$R$1700,12,0)</f>
        <v>6.3760000000000003</v>
      </c>
      <c r="K20" s="66">
        <f t="shared" si="4"/>
        <v>10</v>
      </c>
      <c r="L20" s="65">
        <f>VLOOKUP($A20,'Return Data'!$B$7:$R$1700,13,0)</f>
        <v>7.2217000000000002</v>
      </c>
      <c r="M20" s="66">
        <f t="shared" si="5"/>
        <v>8</v>
      </c>
      <c r="N20" s="65">
        <f>VLOOKUP($A20,'Return Data'!$B$7:$R$1700,17,0)</f>
        <v>7.4814999999999996</v>
      </c>
      <c r="O20" s="66">
        <f t="shared" si="6"/>
        <v>5</v>
      </c>
      <c r="P20" s="65">
        <f>VLOOKUP($A20,'Return Data'!$B$7:$R$1700,14,0)</f>
        <v>6.7698999999999998</v>
      </c>
      <c r="Q20" s="66">
        <f t="shared" si="7"/>
        <v>3</v>
      </c>
      <c r="R20" s="65">
        <f>VLOOKUP($A20,'Return Data'!$B$7:$R$1700,16,0)</f>
        <v>8.2141999999999999</v>
      </c>
      <c r="S20" s="67">
        <f t="shared" si="3"/>
        <v>4</v>
      </c>
    </row>
    <row r="21" spans="1:19" x14ac:dyDescent="0.3">
      <c r="A21" s="82" t="s">
        <v>701</v>
      </c>
      <c r="B21" s="64">
        <f>VLOOKUP($A21,'Return Data'!$B$7:$R$1700,3,0)</f>
        <v>44032</v>
      </c>
      <c r="C21" s="65">
        <f>VLOOKUP($A21,'Return Data'!$B$7:$R$1700,4,0)</f>
        <v>21.3703</v>
      </c>
      <c r="D21" s="65">
        <f>VLOOKUP($A21,'Return Data'!$B$7:$R$1700,9,0)</f>
        <v>42.742199999999997</v>
      </c>
      <c r="E21" s="66">
        <f t="shared" si="0"/>
        <v>2</v>
      </c>
      <c r="F21" s="65">
        <f>VLOOKUP($A21,'Return Data'!$B$7:$R$1700,10,0)</f>
        <v>1.6169</v>
      </c>
      <c r="G21" s="66">
        <f t="shared" si="1"/>
        <v>15</v>
      </c>
      <c r="H21" s="65">
        <f>VLOOKUP($A21,'Return Data'!$B$7:$R$1700,11,0)</f>
        <v>1.1561999999999999</v>
      </c>
      <c r="I21" s="66">
        <f t="shared" si="2"/>
        <v>13</v>
      </c>
      <c r="J21" s="65">
        <f>VLOOKUP($A21,'Return Data'!$B$7:$R$1700,12,0)</f>
        <v>3.6768999999999998</v>
      </c>
      <c r="K21" s="66">
        <f t="shared" si="4"/>
        <v>11</v>
      </c>
      <c r="L21" s="65">
        <f>VLOOKUP($A21,'Return Data'!$B$7:$R$1700,13,0)</f>
        <v>1.4433</v>
      </c>
      <c r="M21" s="66">
        <f t="shared" si="5"/>
        <v>12</v>
      </c>
      <c r="N21" s="65">
        <f>VLOOKUP($A21,'Return Data'!$B$7:$R$1700,17,0)</f>
        <v>3.1516000000000002</v>
      </c>
      <c r="O21" s="66">
        <f t="shared" si="6"/>
        <v>9</v>
      </c>
      <c r="P21" s="65">
        <f>VLOOKUP($A21,'Return Data'!$B$7:$R$1700,14,0)</f>
        <v>3.6869999999999998</v>
      </c>
      <c r="Q21" s="66">
        <f t="shared" si="7"/>
        <v>9</v>
      </c>
      <c r="R21" s="65">
        <f>VLOOKUP($A21,'Return Data'!$B$7:$R$1700,16,0)</f>
        <v>7.2923999999999998</v>
      </c>
      <c r="S21" s="67">
        <f t="shared" si="3"/>
        <v>9</v>
      </c>
    </row>
    <row r="22" spans="1:19" x14ac:dyDescent="0.3">
      <c r="A22" s="82" t="s">
        <v>704</v>
      </c>
      <c r="B22" s="64">
        <f>VLOOKUP($A22,'Return Data'!$B$7:$R$1700,3,0)</f>
        <v>44032</v>
      </c>
      <c r="C22" s="65">
        <f>VLOOKUP($A22,'Return Data'!$B$7:$R$1700,4,0)</f>
        <v>11.3278</v>
      </c>
      <c r="D22" s="65">
        <f>VLOOKUP($A22,'Return Data'!$B$7:$R$1700,9,0)</f>
        <v>7.6052999999999997</v>
      </c>
      <c r="E22" s="66">
        <f t="shared" si="0"/>
        <v>18</v>
      </c>
      <c r="F22" s="65">
        <f>VLOOKUP($A22,'Return Data'!$B$7:$R$1700,10,0)</f>
        <v>6.1986999999999997</v>
      </c>
      <c r="G22" s="66">
        <f t="shared" si="1"/>
        <v>13</v>
      </c>
      <c r="H22" s="65">
        <f>VLOOKUP($A22,'Return Data'!$B$7:$R$1700,11,0)</f>
        <v>6.1116000000000001</v>
      </c>
      <c r="I22" s="66">
        <f t="shared" si="2"/>
        <v>10</v>
      </c>
      <c r="J22" s="65">
        <f>VLOOKUP($A22,'Return Data'!$B$7:$R$1700,12,0)</f>
        <v>6.6623000000000001</v>
      </c>
      <c r="K22" s="66">
        <f t="shared" si="4"/>
        <v>8</v>
      </c>
      <c r="L22" s="65">
        <f>VLOOKUP($A22,'Return Data'!$B$7:$R$1700,13,0)</f>
        <v>6.3415999999999997</v>
      </c>
      <c r="M22" s="66">
        <f t="shared" si="5"/>
        <v>9</v>
      </c>
      <c r="N22" s="65"/>
      <c r="O22" s="66"/>
      <c r="P22" s="65"/>
      <c r="Q22" s="66"/>
      <c r="R22" s="65">
        <f>VLOOKUP($A22,'Return Data'!$B$7:$R$1700,16,0)</f>
        <v>6.7168999999999999</v>
      </c>
      <c r="S22" s="67">
        <f t="shared" si="3"/>
        <v>12</v>
      </c>
    </row>
    <row r="23" spans="1:19" x14ac:dyDescent="0.3">
      <c r="A23" s="82" t="s">
        <v>705</v>
      </c>
      <c r="B23" s="64">
        <f>VLOOKUP($A23,'Return Data'!$B$7:$R$1700,3,0)</f>
        <v>44032</v>
      </c>
      <c r="C23" s="65">
        <f>VLOOKUP($A23,'Return Data'!$B$7:$R$1700,4,0)</f>
        <v>23.1297</v>
      </c>
      <c r="D23" s="65">
        <f>VLOOKUP($A23,'Return Data'!$B$7:$R$1700,9,0)</f>
        <v>10.8139</v>
      </c>
      <c r="E23" s="66">
        <f t="shared" si="0"/>
        <v>15</v>
      </c>
      <c r="F23" s="65">
        <f>VLOOKUP($A23,'Return Data'!$B$7:$R$1700,10,0)</f>
        <v>1.7119</v>
      </c>
      <c r="G23" s="66">
        <f t="shared" si="1"/>
        <v>14</v>
      </c>
      <c r="H23" s="65">
        <f>VLOOKUP($A23,'Return Data'!$B$7:$R$1700,11,0)</f>
        <v>-20.180800000000001</v>
      </c>
      <c r="I23" s="66">
        <f t="shared" si="2"/>
        <v>19</v>
      </c>
      <c r="J23" s="65">
        <f>VLOOKUP($A23,'Return Data'!$B$7:$R$1700,12,0)</f>
        <v>-12.8657</v>
      </c>
      <c r="K23" s="66">
        <f t="shared" si="4"/>
        <v>17</v>
      </c>
      <c r="L23" s="65">
        <f>VLOOKUP($A23,'Return Data'!$B$7:$R$1700,13,0)</f>
        <v>-8.9497</v>
      </c>
      <c r="M23" s="66">
        <f t="shared" si="5"/>
        <v>17</v>
      </c>
      <c r="N23" s="65">
        <f>VLOOKUP($A23,'Return Data'!$B$7:$R$1700,17,0)</f>
        <v>-2.8178999999999998</v>
      </c>
      <c r="O23" s="66">
        <f>RANK(N23,N$8:N$31,0)</f>
        <v>16</v>
      </c>
      <c r="P23" s="65">
        <f>VLOOKUP($A23,'Return Data'!$B$7:$R$1700,14,0)</f>
        <v>-0.18890000000000001</v>
      </c>
      <c r="Q23" s="66">
        <f>RANK(P23,P$8:P$31,0)</f>
        <v>16</v>
      </c>
      <c r="R23" s="65">
        <f>VLOOKUP($A23,'Return Data'!$B$7:$R$1700,16,0)</f>
        <v>5.6825000000000001</v>
      </c>
      <c r="S23" s="67">
        <f t="shared" si="3"/>
        <v>16</v>
      </c>
    </row>
    <row r="24" spans="1:19" x14ac:dyDescent="0.3">
      <c r="A24" s="82" t="s">
        <v>707</v>
      </c>
      <c r="B24" s="64">
        <f>VLOOKUP($A24,'Return Data'!$B$7:$R$1700,3,0)</f>
        <v>44032</v>
      </c>
      <c r="C24" s="65">
        <f>VLOOKUP($A24,'Return Data'!$B$7:$R$1700,4,0)</f>
        <v>0.15160000000000001</v>
      </c>
      <c r="D24" s="65">
        <f>VLOOKUP($A24,'Return Data'!$B$7:$R$1700,9,0)</f>
        <v>8.6057000000000006</v>
      </c>
      <c r="E24" s="66">
        <f t="shared" si="0"/>
        <v>17</v>
      </c>
      <c r="F24" s="65">
        <f>VLOOKUP($A24,'Return Data'!$B$7:$R$1700,10,0)</f>
        <v>9.202</v>
      </c>
      <c r="G24" s="66">
        <f t="shared" si="1"/>
        <v>10</v>
      </c>
      <c r="H24" s="65"/>
      <c r="I24" s="66"/>
      <c r="J24" s="65"/>
      <c r="K24" s="66"/>
      <c r="L24" s="65"/>
      <c r="M24" s="66"/>
      <c r="N24" s="65"/>
      <c r="O24" s="66"/>
      <c r="P24" s="65"/>
      <c r="Q24" s="66"/>
      <c r="R24" s="65">
        <f>VLOOKUP($A24,'Return Data'!$B$7:$R$1700,16,0)</f>
        <v>9.2596000000000007</v>
      </c>
      <c r="S24" s="67">
        <f t="shared" si="3"/>
        <v>1</v>
      </c>
    </row>
    <row r="25" spans="1:19" x14ac:dyDescent="0.3">
      <c r="A25" s="82" t="s">
        <v>712</v>
      </c>
      <c r="B25" s="64">
        <f>VLOOKUP($A25,'Return Data'!$B$7:$R$1700,3,0)</f>
        <v>44032</v>
      </c>
      <c r="C25" s="65">
        <f>VLOOKUP($A25,'Return Data'!$B$7:$R$1700,4,0)</f>
        <v>13.754300000000001</v>
      </c>
      <c r="D25" s="65">
        <f>VLOOKUP($A25,'Return Data'!$B$7:$R$1700,9,0)</f>
        <v>3.3653</v>
      </c>
      <c r="E25" s="66">
        <f t="shared" si="0"/>
        <v>20</v>
      </c>
      <c r="F25" s="65">
        <f>VLOOKUP($A25,'Return Data'!$B$7:$R$1700,10,0)</f>
        <v>-6.8929</v>
      </c>
      <c r="G25" s="66">
        <f t="shared" si="1"/>
        <v>20</v>
      </c>
      <c r="H25" s="65">
        <f>VLOOKUP($A25,'Return Data'!$B$7:$R$1700,11,0)</f>
        <v>-12.7986</v>
      </c>
      <c r="I25" s="66">
        <f>RANK(H25,H$8:H$31,0)</f>
        <v>17</v>
      </c>
      <c r="J25" s="65">
        <f>VLOOKUP($A25,'Return Data'!$B$7:$R$1700,12,0)</f>
        <v>-6.8460999999999999</v>
      </c>
      <c r="K25" s="66">
        <f>RANK(J25,J$8:J$31,0)</f>
        <v>15</v>
      </c>
      <c r="L25" s="65">
        <f>VLOOKUP($A25,'Return Data'!$B$7:$R$1700,13,0)</f>
        <v>-2.4830999999999999</v>
      </c>
      <c r="M25" s="66">
        <f>RANK(L25,L$8:L$31,0)</f>
        <v>15</v>
      </c>
      <c r="N25" s="65">
        <f>VLOOKUP($A25,'Return Data'!$B$7:$R$1700,17,0)</f>
        <v>-0.38119999999999998</v>
      </c>
      <c r="O25" s="66">
        <f>RANK(N25,N$8:N$31,0)</f>
        <v>15</v>
      </c>
      <c r="P25" s="65">
        <f>VLOOKUP($A25,'Return Data'!$B$7:$R$1700,14,0)</f>
        <v>1.3359000000000001</v>
      </c>
      <c r="Q25" s="66">
        <f>RANK(P25,P$8:P$31,0)</f>
        <v>15</v>
      </c>
      <c r="R25" s="65">
        <f>VLOOKUP($A25,'Return Data'!$B$7:$R$1700,16,0)</f>
        <v>5.6388999999999996</v>
      </c>
      <c r="S25" s="67">
        <f t="shared" si="3"/>
        <v>17</v>
      </c>
    </row>
    <row r="26" spans="1:19" x14ac:dyDescent="0.3">
      <c r="A26" s="82" t="s">
        <v>715</v>
      </c>
      <c r="B26" s="64">
        <f>VLOOKUP($A26,'Return Data'!$B$7:$R$1700,3,0)</f>
        <v>44032</v>
      </c>
      <c r="C26" s="65">
        <f>VLOOKUP($A26,'Return Data'!$B$7:$R$1700,4,0)</f>
        <v>3095.4598999999998</v>
      </c>
      <c r="D26" s="65">
        <f>VLOOKUP($A26,'Return Data'!$B$7:$R$1700,9,0)</f>
        <v>159.6542</v>
      </c>
      <c r="E26" s="66">
        <f t="shared" si="0"/>
        <v>1</v>
      </c>
      <c r="F26" s="65">
        <f>VLOOKUP($A26,'Return Data'!$B$7:$R$1700,10,0)</f>
        <v>29.342099999999999</v>
      </c>
      <c r="G26" s="66">
        <f t="shared" si="1"/>
        <v>1</v>
      </c>
      <c r="H26" s="65">
        <f>VLOOKUP($A26,'Return Data'!$B$7:$R$1700,11,0)</f>
        <v>17.497800000000002</v>
      </c>
      <c r="I26" s="66">
        <f>RANK(H26,H$8:H$31,0)</f>
        <v>1</v>
      </c>
      <c r="J26" s="65">
        <f>VLOOKUP($A26,'Return Data'!$B$7:$R$1700,12,0)</f>
        <v>13.697900000000001</v>
      </c>
      <c r="K26" s="66">
        <f>RANK(J26,J$8:J$31,0)</f>
        <v>1</v>
      </c>
      <c r="L26" s="65">
        <f>VLOOKUP($A26,'Return Data'!$B$7:$R$1700,13,0)</f>
        <v>12.2026</v>
      </c>
      <c r="M26" s="66">
        <f>RANK(L26,L$8:L$31,0)</f>
        <v>1</v>
      </c>
      <c r="N26" s="65">
        <f>VLOOKUP($A26,'Return Data'!$B$7:$R$1700,17,0)</f>
        <v>5.8794000000000004</v>
      </c>
      <c r="O26" s="66">
        <f>RANK(N26,N$8:N$31,0)</f>
        <v>7</v>
      </c>
      <c r="P26" s="65">
        <f>VLOOKUP($A26,'Return Data'!$B$7:$R$1700,14,0)</f>
        <v>6.0004999999999997</v>
      </c>
      <c r="Q26" s="66">
        <f>RANK(P26,P$8:P$31,0)</f>
        <v>6</v>
      </c>
      <c r="R26" s="65">
        <f>VLOOKUP($A26,'Return Data'!$B$7:$R$1700,16,0)</f>
        <v>7.3856000000000002</v>
      </c>
      <c r="S26" s="67">
        <f t="shared" si="3"/>
        <v>8</v>
      </c>
    </row>
    <row r="27" spans="1:19" x14ac:dyDescent="0.3">
      <c r="A27" s="82" t="s">
        <v>718</v>
      </c>
      <c r="B27" s="64">
        <f>VLOOKUP($A27,'Return Data'!$B$7:$R$1700,3,0)</f>
        <v>44032</v>
      </c>
      <c r="C27" s="65">
        <f>VLOOKUP($A27,'Return Data'!$B$7:$R$1700,4,0)</f>
        <v>32.75</v>
      </c>
      <c r="D27" s="65">
        <f>VLOOKUP($A27,'Return Data'!$B$7:$R$1700,9,0)</f>
        <v>19.0411</v>
      </c>
      <c r="E27" s="66">
        <f t="shared" si="0"/>
        <v>8</v>
      </c>
      <c r="F27" s="65">
        <f>VLOOKUP($A27,'Return Data'!$B$7:$R$1700,10,0)</f>
        <v>13.0648</v>
      </c>
      <c r="G27" s="66">
        <f t="shared" si="1"/>
        <v>6</v>
      </c>
      <c r="H27" s="65">
        <f>VLOOKUP($A27,'Return Data'!$B$7:$R$1700,11,0)</f>
        <v>9.8613999999999997</v>
      </c>
      <c r="I27" s="66">
        <f>RANK(H27,H$8:H$31,0)</f>
        <v>5</v>
      </c>
      <c r="J27" s="65">
        <f>VLOOKUP($A27,'Return Data'!$B$7:$R$1700,12,0)</f>
        <v>8.8050999999999995</v>
      </c>
      <c r="K27" s="66">
        <f>RANK(J27,J$8:J$31,0)</f>
        <v>5</v>
      </c>
      <c r="L27" s="65">
        <f>VLOOKUP($A27,'Return Data'!$B$7:$R$1700,13,0)</f>
        <v>8.7614000000000001</v>
      </c>
      <c r="M27" s="66">
        <f>RANK(L27,L$8:L$31,0)</f>
        <v>5</v>
      </c>
      <c r="N27" s="65">
        <f>VLOOKUP($A27,'Return Data'!$B$7:$R$1700,17,0)</f>
        <v>7.7173999999999996</v>
      </c>
      <c r="O27" s="66">
        <f>RANK(N27,N$8:N$31,0)</f>
        <v>4</v>
      </c>
      <c r="P27" s="65">
        <f>VLOOKUP($A27,'Return Data'!$B$7:$R$1700,14,0)</f>
        <v>6.7243000000000004</v>
      </c>
      <c r="Q27" s="66">
        <f>RANK(P27,P$8:P$31,0)</f>
        <v>4</v>
      </c>
      <c r="R27" s="65">
        <f>VLOOKUP($A27,'Return Data'!$B$7:$R$1700,16,0)</f>
        <v>7.6825999999999999</v>
      </c>
      <c r="S27" s="67">
        <f t="shared" si="3"/>
        <v>5</v>
      </c>
    </row>
    <row r="28" spans="1:19" x14ac:dyDescent="0.3">
      <c r="A28" s="82" t="s">
        <v>719</v>
      </c>
      <c r="B28" s="64">
        <f>VLOOKUP($A28,'Return Data'!$B$7:$R$1700,3,0)</f>
        <v>44032</v>
      </c>
      <c r="C28" s="65">
        <f>VLOOKUP($A28,'Return Data'!$B$7:$R$1700,4,0)</f>
        <v>25.985399999999998</v>
      </c>
      <c r="D28" s="65">
        <f>VLOOKUP($A28,'Return Data'!$B$7:$R$1700,9,0)</f>
        <v>9.2567000000000004</v>
      </c>
      <c r="E28" s="66">
        <f t="shared" si="0"/>
        <v>16</v>
      </c>
      <c r="F28" s="65">
        <f>VLOOKUP($A28,'Return Data'!$B$7:$R$1700,10,0)</f>
        <v>7.3514999999999997</v>
      </c>
      <c r="G28" s="66">
        <f t="shared" si="1"/>
        <v>12</v>
      </c>
      <c r="H28" s="65">
        <f>VLOOKUP($A28,'Return Data'!$B$7:$R$1700,11,0)</f>
        <v>6.8265000000000002</v>
      </c>
      <c r="I28" s="66">
        <f>RANK(H28,H$8:H$31,0)</f>
        <v>9</v>
      </c>
      <c r="J28" s="65">
        <f>VLOOKUP($A28,'Return Data'!$B$7:$R$1700,12,0)</f>
        <v>6.4950999999999999</v>
      </c>
      <c r="K28" s="66">
        <f>RANK(J28,J$8:J$31,0)</f>
        <v>9</v>
      </c>
      <c r="L28" s="65">
        <f>VLOOKUP($A28,'Return Data'!$B$7:$R$1700,13,0)</f>
        <v>0.59909999999999997</v>
      </c>
      <c r="M28" s="66">
        <f>RANK(L28,L$8:L$31,0)</f>
        <v>13</v>
      </c>
      <c r="N28" s="65">
        <f>VLOOKUP($A28,'Return Data'!$B$7:$R$1700,17,0)</f>
        <v>0.31119999999999998</v>
      </c>
      <c r="O28" s="66">
        <f>RANK(N28,N$8:N$31,0)</f>
        <v>13</v>
      </c>
      <c r="P28" s="65">
        <f>VLOOKUP($A28,'Return Data'!$B$7:$R$1700,14,0)</f>
        <v>2.2595000000000001</v>
      </c>
      <c r="Q28" s="66">
        <f>RANK(P28,P$8:P$31,0)</f>
        <v>13</v>
      </c>
      <c r="R28" s="65">
        <f>VLOOKUP($A28,'Return Data'!$B$7:$R$1700,16,0)</f>
        <v>5.4527999999999999</v>
      </c>
      <c r="S28" s="67">
        <f t="shared" si="3"/>
        <v>18</v>
      </c>
    </row>
    <row r="29" spans="1:19" x14ac:dyDescent="0.3">
      <c r="A29" s="82" t="s">
        <v>724</v>
      </c>
      <c r="B29" s="64">
        <f>VLOOKUP($A29,'Return Data'!$B$7:$R$1700,3,0)</f>
        <v>44032</v>
      </c>
      <c r="C29" s="65">
        <f>VLOOKUP($A29,'Return Data'!$B$7:$R$1700,4,0)</f>
        <v>0.18290000000000001</v>
      </c>
      <c r="D29" s="65">
        <f>VLOOKUP($A29,'Return Data'!$B$7:$R$1700,9,0)</f>
        <v>0</v>
      </c>
      <c r="E29" s="66">
        <f t="shared" si="0"/>
        <v>21</v>
      </c>
      <c r="F29" s="65">
        <f>VLOOKUP($A29,'Return Data'!$B$7:$R$1700,10,0)</f>
        <v>0</v>
      </c>
      <c r="G29" s="66">
        <f t="shared" si="1"/>
        <v>16</v>
      </c>
      <c r="H29" s="65">
        <f>VLOOKUP($A29,'Return Data'!$B$7:$R$1700,11,0)</f>
        <v>0</v>
      </c>
      <c r="I29" s="66">
        <f>RANK(H29,H$8:H$31,0)</f>
        <v>14</v>
      </c>
      <c r="J29" s="65">
        <f>VLOOKUP($A29,'Return Data'!$B$7:$R$1700,12,0)</f>
        <v>-33.156399999999998</v>
      </c>
      <c r="K29" s="66">
        <f>RANK(J29,J$8:J$31,0)</f>
        <v>19</v>
      </c>
      <c r="L29" s="65"/>
      <c r="M29" s="66"/>
      <c r="N29" s="65"/>
      <c r="O29" s="66"/>
      <c r="P29" s="65"/>
      <c r="Q29" s="66"/>
      <c r="R29" s="65">
        <f>VLOOKUP($A29,'Return Data'!$B$7:$R$1700,16,0)</f>
        <v>-30.738</v>
      </c>
      <c r="S29" s="67">
        <f t="shared" si="3"/>
        <v>22</v>
      </c>
    </row>
    <row r="30" spans="1:19" x14ac:dyDescent="0.3">
      <c r="A30" s="82" t="s">
        <v>726</v>
      </c>
      <c r="B30" s="64">
        <f>VLOOKUP($A30,'Return Data'!$B$7:$R$1700,3,0)</f>
        <v>44032</v>
      </c>
      <c r="C30" s="65">
        <f>VLOOKUP($A30,'Return Data'!$B$7:$R$1700,4,0)</f>
        <v>0.70379999999999998</v>
      </c>
      <c r="D30" s="65">
        <f>VLOOKUP($A30,'Return Data'!$B$7:$R$1700,9,0)</f>
        <v>-528.24760000000003</v>
      </c>
      <c r="E30" s="66">
        <f t="shared" si="0"/>
        <v>24</v>
      </c>
      <c r="F30" s="65">
        <f>VLOOKUP($A30,'Return Data'!$B$7:$R$1700,10,0)</f>
        <v>-201.9923</v>
      </c>
      <c r="G30" s="66">
        <f t="shared" si="1"/>
        <v>24</v>
      </c>
      <c r="H30" s="65"/>
      <c r="I30" s="66"/>
      <c r="J30" s="65"/>
      <c r="K30" s="66"/>
      <c r="L30" s="65"/>
      <c r="M30" s="66"/>
      <c r="N30" s="65"/>
      <c r="O30" s="66"/>
      <c r="P30" s="65"/>
      <c r="Q30" s="66"/>
      <c r="R30" s="65">
        <f>VLOOKUP($A30,'Return Data'!$B$7:$R$1700,16,0)</f>
        <v>-117.6842</v>
      </c>
      <c r="S30" s="67">
        <f t="shared" si="3"/>
        <v>24</v>
      </c>
    </row>
    <row r="31" spans="1:19" x14ac:dyDescent="0.3">
      <c r="A31" s="82" t="s">
        <v>728</v>
      </c>
      <c r="B31" s="64">
        <f>VLOOKUP($A31,'Return Data'!$B$7:$R$1700,3,0)</f>
        <v>44032</v>
      </c>
      <c r="C31" s="65">
        <f>VLOOKUP($A31,'Return Data'!$B$7:$R$1700,4,0)</f>
        <v>10.973599999999999</v>
      </c>
      <c r="D31" s="65">
        <f>VLOOKUP($A31,'Return Data'!$B$7:$R$1700,9,0)</f>
        <v>-100.34059999999999</v>
      </c>
      <c r="E31" s="66">
        <f t="shared" si="0"/>
        <v>23</v>
      </c>
      <c r="F31" s="65">
        <f>VLOOKUP($A31,'Return Data'!$B$7:$R$1700,10,0)</f>
        <v>-29.363199999999999</v>
      </c>
      <c r="G31" s="66">
        <f t="shared" si="1"/>
        <v>22</v>
      </c>
      <c r="H31" s="65">
        <f>VLOOKUP($A31,'Return Data'!$B$7:$R$1700,11,0)</f>
        <v>-44.430300000000003</v>
      </c>
      <c r="I31" s="66">
        <f>RANK(H31,H$8:H$31,0)</f>
        <v>20</v>
      </c>
      <c r="J31" s="65">
        <f>VLOOKUP($A31,'Return Data'!$B$7:$R$1700,12,0)</f>
        <v>-38.948599999999999</v>
      </c>
      <c r="K31" s="66">
        <f>RANK(J31,J$8:J$31,0)</f>
        <v>20</v>
      </c>
      <c r="L31" s="65">
        <f>VLOOKUP($A31,'Return Data'!$B$7:$R$1700,13,0)</f>
        <v>-33.069000000000003</v>
      </c>
      <c r="M31" s="66">
        <f>RANK(L31,L$8:L$31,0)</f>
        <v>19</v>
      </c>
      <c r="N31" s="65">
        <f>VLOOKUP($A31,'Return Data'!$B$7:$R$1700,17,0)</f>
        <v>-17.130800000000001</v>
      </c>
      <c r="O31" s="66">
        <f>RANK(N31,N$8:N$31,0)</f>
        <v>18</v>
      </c>
      <c r="P31" s="65">
        <f>VLOOKUP($A31,'Return Data'!$B$7:$R$1700,14,0)</f>
        <v>-10.342000000000001</v>
      </c>
      <c r="Q31" s="66">
        <f>RANK(P31,P$8:P$31,0)</f>
        <v>18</v>
      </c>
      <c r="R31" s="65">
        <f>VLOOKUP($A31,'Return Data'!$B$7:$R$1700,16,0)</f>
        <v>1.2184999999999999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-6.4381750000000011</v>
      </c>
      <c r="E33" s="88"/>
      <c r="F33" s="89">
        <f>AVERAGE(F8:F31)</f>
        <v>-11.40942083333333</v>
      </c>
      <c r="G33" s="88"/>
      <c r="H33" s="89">
        <f>AVERAGE(H8:H31)</f>
        <v>-6.7656045454545453</v>
      </c>
      <c r="I33" s="88"/>
      <c r="J33" s="89">
        <f>AVERAGE(J8:J31)</f>
        <v>-3.8333095238095236</v>
      </c>
      <c r="K33" s="88"/>
      <c r="L33" s="89">
        <f>AVERAGE(L8:L31)</f>
        <v>-1.0999599999999998</v>
      </c>
      <c r="M33" s="88"/>
      <c r="N33" s="89">
        <f>AVERAGE(N8:N31)</f>
        <v>-0.47291578947368412</v>
      </c>
      <c r="O33" s="88"/>
      <c r="P33" s="89">
        <f>AVERAGE(P8:P31)</f>
        <v>1.1730947368421054</v>
      </c>
      <c r="Q33" s="88"/>
      <c r="R33" s="89">
        <f>AVERAGE(R8:R31)</f>
        <v>-2.8426333333333336</v>
      </c>
      <c r="S33" s="90"/>
    </row>
    <row r="34" spans="1:19" x14ac:dyDescent="0.3">
      <c r="A34" s="87" t="s">
        <v>28</v>
      </c>
      <c r="B34" s="88"/>
      <c r="C34" s="88"/>
      <c r="D34" s="89">
        <f>MIN(D8:D31)</f>
        <v>-528.24760000000003</v>
      </c>
      <c r="E34" s="88"/>
      <c r="F34" s="89">
        <f>MIN(F8:F31)</f>
        <v>-201.9923</v>
      </c>
      <c r="G34" s="88"/>
      <c r="H34" s="89">
        <f>MIN(H8:H31)</f>
        <v>-96.0321</v>
      </c>
      <c r="I34" s="88"/>
      <c r="J34" s="89">
        <f>MIN(J8:J31)</f>
        <v>-61.559800000000003</v>
      </c>
      <c r="K34" s="88"/>
      <c r="L34" s="89">
        <f>MIN(L8:L31)</f>
        <v>-46.799599999999998</v>
      </c>
      <c r="M34" s="88"/>
      <c r="N34" s="89">
        <f>MIN(N8:N31)</f>
        <v>-47.524299999999997</v>
      </c>
      <c r="O34" s="88"/>
      <c r="P34" s="89">
        <f>MIN(P8:P31)</f>
        <v>-33.393799999999999</v>
      </c>
      <c r="Q34" s="88"/>
      <c r="R34" s="89">
        <f>MIN(R8:R31)</f>
        <v>-117.6842</v>
      </c>
      <c r="S34" s="90"/>
    </row>
    <row r="35" spans="1:19" ht="15" thickBot="1" x14ac:dyDescent="0.35">
      <c r="A35" s="91" t="s">
        <v>29</v>
      </c>
      <c r="B35" s="92"/>
      <c r="C35" s="92"/>
      <c r="D35" s="93">
        <f>MAX(D8:D31)</f>
        <v>159.6542</v>
      </c>
      <c r="E35" s="92"/>
      <c r="F35" s="93">
        <f>MAX(F8:F31)</f>
        <v>29.342099999999999</v>
      </c>
      <c r="G35" s="92"/>
      <c r="H35" s="93">
        <f>MAX(H8:H31)</f>
        <v>17.497800000000002</v>
      </c>
      <c r="I35" s="92"/>
      <c r="J35" s="93">
        <f>MAX(J8:J31)</f>
        <v>13.697900000000001</v>
      </c>
      <c r="K35" s="92"/>
      <c r="L35" s="93">
        <f>MAX(L8:L31)</f>
        <v>12.2026</v>
      </c>
      <c r="M35" s="92"/>
      <c r="N35" s="93">
        <f>MAX(N8:N31)</f>
        <v>9.1076999999999995</v>
      </c>
      <c r="O35" s="92"/>
      <c r="P35" s="93">
        <f>MAX(P8:P31)</f>
        <v>7.9180999999999999</v>
      </c>
      <c r="Q35" s="92"/>
      <c r="R35" s="93">
        <f>MAX(R8:R31)</f>
        <v>9.2596000000000007</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D14" sqref="D14"/>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44032</v>
      </c>
      <c r="C8" s="65">
        <f>VLOOKUP($A8,'Return Data'!$B$7:$R$1700,4,0)</f>
        <v>83.875100000000003</v>
      </c>
      <c r="D8" s="65">
        <f>VLOOKUP($A8,'Return Data'!$B$7:$R$1700,9,0)</f>
        <v>23.323399999999999</v>
      </c>
      <c r="E8" s="66">
        <f>RANK(D8,D$8:D$27,0)</f>
        <v>6</v>
      </c>
      <c r="F8" s="65">
        <f>VLOOKUP($A8,'Return Data'!$B$7:$R$1700,10,0)</f>
        <v>21.512699999999999</v>
      </c>
      <c r="G8" s="66">
        <f>RANK(F8,F$8:F$27,0)</f>
        <v>3</v>
      </c>
      <c r="H8" s="65">
        <f>VLOOKUP($A8,'Return Data'!$B$7:$R$1700,11,0)</f>
        <v>16.4374</v>
      </c>
      <c r="I8" s="66">
        <f>RANK(H8,H$8:H$27,0)</f>
        <v>4</v>
      </c>
      <c r="J8" s="65">
        <f>VLOOKUP($A8,'Return Data'!$B$7:$R$1700,12,0)</f>
        <v>13.542400000000001</v>
      </c>
      <c r="K8" s="66">
        <f>RANK(J8,J$8:J$27,0)</f>
        <v>4</v>
      </c>
      <c r="L8" s="65">
        <f>VLOOKUP($A8,'Return Data'!$B$7:$R$1700,13,0)</f>
        <v>12.318899999999999</v>
      </c>
      <c r="M8" s="66">
        <f>RANK(L8,L$8:L$27,0)</f>
        <v>8</v>
      </c>
      <c r="N8" s="65">
        <f>VLOOKUP($A8,'Return Data'!$B$7:$R$1700,17,0)</f>
        <v>11.361499999999999</v>
      </c>
      <c r="O8" s="66">
        <f>RANK(N8,N$8:N$27,0)</f>
        <v>4</v>
      </c>
      <c r="P8" s="65">
        <f>VLOOKUP($A8,'Return Data'!$B$7:$R$1700,14,0)</f>
        <v>9.2502999999999993</v>
      </c>
      <c r="Q8" s="66">
        <f>RANK(P8,P$8:P$27,0)</f>
        <v>2</v>
      </c>
      <c r="R8" s="65">
        <f>VLOOKUP($A8,'Return Data'!$B$7:$R$1700,16,0)</f>
        <v>9.4110999999999994</v>
      </c>
      <c r="S8" s="67">
        <f>RANK(R8,R$8:R$27,0)</f>
        <v>5</v>
      </c>
    </row>
    <row r="9" spans="1:19" x14ac:dyDescent="0.3">
      <c r="A9" s="82" t="s">
        <v>626</v>
      </c>
      <c r="B9" s="64">
        <f>VLOOKUP($A9,'Return Data'!$B$7:$R$1700,3,0)</f>
        <v>44032</v>
      </c>
      <c r="C9" s="65">
        <f>VLOOKUP($A9,'Return Data'!$B$7:$R$1700,4,0)</f>
        <v>13.055199999999999</v>
      </c>
      <c r="D9" s="65">
        <f>VLOOKUP($A9,'Return Data'!$B$7:$R$1700,9,0)</f>
        <v>27.8628</v>
      </c>
      <c r="E9" s="66">
        <f t="shared" ref="E9:E27" si="0">RANK(D9,D$8:D$27,0)</f>
        <v>1</v>
      </c>
      <c r="F9" s="65">
        <f>VLOOKUP($A9,'Return Data'!$B$7:$R$1700,10,0)</f>
        <v>21.271899999999999</v>
      </c>
      <c r="G9" s="66">
        <f t="shared" ref="G9:G27" si="1">RANK(F9,F$8:F$27,0)</f>
        <v>4</v>
      </c>
      <c r="H9" s="65">
        <f>VLOOKUP($A9,'Return Data'!$B$7:$R$1700,11,0)</f>
        <v>16.409199999999998</v>
      </c>
      <c r="I9" s="66">
        <f t="shared" ref="I9:I27" si="2">RANK(H9,H$8:H$27,0)</f>
        <v>5</v>
      </c>
      <c r="J9" s="65">
        <f>VLOOKUP($A9,'Return Data'!$B$7:$R$1700,12,0)</f>
        <v>13.8817</v>
      </c>
      <c r="K9" s="66">
        <f t="shared" ref="K9:K27" si="3">RANK(J9,J$8:J$27,0)</f>
        <v>2</v>
      </c>
      <c r="L9" s="65">
        <f>VLOOKUP($A9,'Return Data'!$B$7:$R$1700,13,0)</f>
        <v>13.1668</v>
      </c>
      <c r="M9" s="66">
        <f t="shared" ref="M9:M27" si="4">RANK(L9,L$8:L$27,0)</f>
        <v>2</v>
      </c>
      <c r="N9" s="65">
        <f>VLOOKUP($A9,'Return Data'!$B$7:$R$1700,17,0)</f>
        <v>9.9837000000000007</v>
      </c>
      <c r="O9" s="66">
        <f t="shared" ref="O9:O26" si="5">RANK(N9,N$8:N$27,0)</f>
        <v>11</v>
      </c>
      <c r="P9" s="65"/>
      <c r="Q9" s="66"/>
      <c r="R9" s="65">
        <f>VLOOKUP($A9,'Return Data'!$B$7:$R$1700,16,0)</f>
        <v>9.2231000000000005</v>
      </c>
      <c r="S9" s="67">
        <f t="shared" ref="S9:S27" si="6">RANK(R9,R$8:R$27,0)</f>
        <v>8</v>
      </c>
    </row>
    <row r="10" spans="1:19" x14ac:dyDescent="0.3">
      <c r="A10" s="82" t="s">
        <v>629</v>
      </c>
      <c r="B10" s="64">
        <f>VLOOKUP($A10,'Return Data'!$B$7:$R$1700,3,0)</f>
        <v>44032</v>
      </c>
      <c r="C10" s="65">
        <f>VLOOKUP($A10,'Return Data'!$B$7:$R$1700,4,0)</f>
        <v>22.049499999999998</v>
      </c>
      <c r="D10" s="65">
        <f>VLOOKUP($A10,'Return Data'!$B$7:$R$1700,9,0)</f>
        <v>20.559000000000001</v>
      </c>
      <c r="E10" s="66">
        <f t="shared" si="0"/>
        <v>9</v>
      </c>
      <c r="F10" s="65">
        <f>VLOOKUP($A10,'Return Data'!$B$7:$R$1700,10,0)</f>
        <v>19.462599999999998</v>
      </c>
      <c r="G10" s="66">
        <f t="shared" si="1"/>
        <v>11</v>
      </c>
      <c r="H10" s="65">
        <f>VLOOKUP($A10,'Return Data'!$B$7:$R$1700,11,0)</f>
        <v>13.5337</v>
      </c>
      <c r="I10" s="66">
        <f t="shared" si="2"/>
        <v>13</v>
      </c>
      <c r="J10" s="65">
        <f>VLOOKUP($A10,'Return Data'!$B$7:$R$1700,12,0)</f>
        <v>11.732100000000001</v>
      </c>
      <c r="K10" s="66">
        <f t="shared" si="3"/>
        <v>14</v>
      </c>
      <c r="L10" s="65">
        <f>VLOOKUP($A10,'Return Data'!$B$7:$R$1700,13,0)</f>
        <v>11.4841</v>
      </c>
      <c r="M10" s="66">
        <f t="shared" si="4"/>
        <v>13</v>
      </c>
      <c r="N10" s="65">
        <f>VLOOKUP($A10,'Return Data'!$B$7:$R$1700,17,0)</f>
        <v>6.0278999999999998</v>
      </c>
      <c r="O10" s="66">
        <f t="shared" si="5"/>
        <v>15</v>
      </c>
      <c r="P10" s="65">
        <f>VLOOKUP($A10,'Return Data'!$B$7:$R$1700,14,0)</f>
        <v>5.5628000000000002</v>
      </c>
      <c r="Q10" s="66">
        <f t="shared" ref="Q10:Q24" si="7">RANK(P10,P$8:P$27,0)</f>
        <v>13</v>
      </c>
      <c r="R10" s="65">
        <f>VLOOKUP($A10,'Return Data'!$B$7:$R$1700,16,0)</f>
        <v>7.8951000000000002</v>
      </c>
      <c r="S10" s="67">
        <f t="shared" si="6"/>
        <v>18</v>
      </c>
    </row>
    <row r="11" spans="1:19" x14ac:dyDescent="0.3">
      <c r="A11" s="82" t="s">
        <v>630</v>
      </c>
      <c r="B11" s="64">
        <f>VLOOKUP($A11,'Return Data'!$B$7:$R$1700,3,0)</f>
        <v>44032</v>
      </c>
      <c r="C11" s="65">
        <f>VLOOKUP($A11,'Return Data'!$B$7:$R$1700,4,0)</f>
        <v>17.611899999999999</v>
      </c>
      <c r="D11" s="65">
        <f>VLOOKUP($A11,'Return Data'!$B$7:$R$1700,9,0)</f>
        <v>20.258400000000002</v>
      </c>
      <c r="E11" s="66">
        <f t="shared" si="0"/>
        <v>12</v>
      </c>
      <c r="F11" s="65">
        <f>VLOOKUP($A11,'Return Data'!$B$7:$R$1700,10,0)</f>
        <v>18.0443</v>
      </c>
      <c r="G11" s="66">
        <f t="shared" si="1"/>
        <v>14</v>
      </c>
      <c r="H11" s="65">
        <f>VLOOKUP($A11,'Return Data'!$B$7:$R$1700,11,0)</f>
        <v>14.4201</v>
      </c>
      <c r="I11" s="66">
        <f t="shared" si="2"/>
        <v>11</v>
      </c>
      <c r="J11" s="65">
        <f>VLOOKUP($A11,'Return Data'!$B$7:$R$1700,12,0)</f>
        <v>12.129200000000001</v>
      </c>
      <c r="K11" s="66">
        <f t="shared" si="3"/>
        <v>12</v>
      </c>
      <c r="L11" s="65">
        <f>VLOOKUP($A11,'Return Data'!$B$7:$R$1700,13,0)</f>
        <v>11.191599999999999</v>
      </c>
      <c r="M11" s="66">
        <f t="shared" si="4"/>
        <v>14</v>
      </c>
      <c r="N11" s="65">
        <f>VLOOKUP($A11,'Return Data'!$B$7:$R$1700,17,0)</f>
        <v>10.777799999999999</v>
      </c>
      <c r="O11" s="66">
        <f t="shared" si="5"/>
        <v>7</v>
      </c>
      <c r="P11" s="65">
        <f>VLOOKUP($A11,'Return Data'!$B$7:$R$1700,14,0)</f>
        <v>8.4901</v>
      </c>
      <c r="Q11" s="66">
        <f t="shared" si="7"/>
        <v>9</v>
      </c>
      <c r="R11" s="65">
        <f>VLOOKUP($A11,'Return Data'!$B$7:$R$1700,16,0)</f>
        <v>9.1684999999999999</v>
      </c>
      <c r="S11" s="67">
        <f t="shared" si="6"/>
        <v>9</v>
      </c>
    </row>
    <row r="12" spans="1:19" x14ac:dyDescent="0.3">
      <c r="A12" s="82" t="s">
        <v>632</v>
      </c>
      <c r="B12" s="64">
        <f>VLOOKUP($A12,'Return Data'!$B$7:$R$1700,3,0)</f>
        <v>44032</v>
      </c>
      <c r="C12" s="65">
        <f>VLOOKUP($A12,'Return Data'!$B$7:$R$1700,4,0)</f>
        <v>12.4053</v>
      </c>
      <c r="D12" s="65">
        <f>VLOOKUP($A12,'Return Data'!$B$7:$R$1700,9,0)</f>
        <v>13.3812</v>
      </c>
      <c r="E12" s="66">
        <f t="shared" si="0"/>
        <v>18</v>
      </c>
      <c r="F12" s="65">
        <f>VLOOKUP($A12,'Return Data'!$B$7:$R$1700,10,0)</f>
        <v>17.372599999999998</v>
      </c>
      <c r="G12" s="66">
        <f t="shared" si="1"/>
        <v>15</v>
      </c>
      <c r="H12" s="65">
        <f>VLOOKUP($A12,'Return Data'!$B$7:$R$1700,11,0)</f>
        <v>13.1379</v>
      </c>
      <c r="I12" s="66">
        <f t="shared" si="2"/>
        <v>15</v>
      </c>
      <c r="J12" s="65">
        <f>VLOOKUP($A12,'Return Data'!$B$7:$R$1700,12,0)</f>
        <v>11.6393</v>
      </c>
      <c r="K12" s="66">
        <f t="shared" si="3"/>
        <v>15</v>
      </c>
      <c r="L12" s="65">
        <f>VLOOKUP($A12,'Return Data'!$B$7:$R$1700,13,0)</f>
        <v>11.6533</v>
      </c>
      <c r="M12" s="66">
        <f t="shared" si="4"/>
        <v>12</v>
      </c>
      <c r="N12" s="65"/>
      <c r="O12" s="66"/>
      <c r="P12" s="65"/>
      <c r="Q12" s="66"/>
      <c r="R12" s="65">
        <f>VLOOKUP($A12,'Return Data'!$B$7:$R$1700,16,0)</f>
        <v>12.2843</v>
      </c>
      <c r="S12" s="67">
        <f t="shared" si="6"/>
        <v>2</v>
      </c>
    </row>
    <row r="13" spans="1:19" x14ac:dyDescent="0.3">
      <c r="A13" s="82" t="s">
        <v>634</v>
      </c>
      <c r="B13" s="64">
        <f>VLOOKUP($A13,'Return Data'!$B$7:$R$1700,3,0)</f>
        <v>44032</v>
      </c>
      <c r="C13" s="65">
        <f>VLOOKUP($A13,'Return Data'!$B$7:$R$1700,4,0)</f>
        <v>13.6225</v>
      </c>
      <c r="D13" s="65">
        <f>VLOOKUP($A13,'Return Data'!$B$7:$R$1700,9,0)</f>
        <v>-44.597700000000003</v>
      </c>
      <c r="E13" s="66">
        <f t="shared" si="0"/>
        <v>19</v>
      </c>
      <c r="F13" s="65">
        <f>VLOOKUP($A13,'Return Data'!$B$7:$R$1700,10,0)</f>
        <v>-5.1677</v>
      </c>
      <c r="G13" s="66">
        <f t="shared" si="1"/>
        <v>19</v>
      </c>
      <c r="H13" s="65">
        <f>VLOOKUP($A13,'Return Data'!$B$7:$R$1700,11,0)</f>
        <v>4.0736999999999997</v>
      </c>
      <c r="I13" s="66">
        <f t="shared" si="2"/>
        <v>19</v>
      </c>
      <c r="J13" s="65">
        <f>VLOOKUP($A13,'Return Data'!$B$7:$R$1700,12,0)</f>
        <v>5.1205999999999996</v>
      </c>
      <c r="K13" s="66">
        <f t="shared" si="3"/>
        <v>19</v>
      </c>
      <c r="L13" s="65">
        <f>VLOOKUP($A13,'Return Data'!$B$7:$R$1700,13,0)</f>
        <v>5.0598000000000001</v>
      </c>
      <c r="M13" s="66">
        <f t="shared" si="4"/>
        <v>19</v>
      </c>
      <c r="N13" s="65">
        <f>VLOOKUP($A13,'Return Data'!$B$7:$R$1700,17,0)</f>
        <v>-0.1704</v>
      </c>
      <c r="O13" s="66">
        <f t="shared" si="5"/>
        <v>16</v>
      </c>
      <c r="P13" s="65">
        <f>VLOOKUP($A13,'Return Data'!$B$7:$R$1700,14,0)</f>
        <v>1.3315999999999999</v>
      </c>
      <c r="Q13" s="66">
        <f t="shared" si="7"/>
        <v>14</v>
      </c>
      <c r="R13" s="65">
        <f>VLOOKUP($A13,'Return Data'!$B$7:$R$1700,16,0)</f>
        <v>5.4455</v>
      </c>
      <c r="S13" s="67">
        <f t="shared" si="6"/>
        <v>19</v>
      </c>
    </row>
    <row r="14" spans="1:19" x14ac:dyDescent="0.3">
      <c r="A14" s="82" t="s">
        <v>637</v>
      </c>
      <c r="B14" s="64">
        <f>VLOOKUP($A14,'Return Data'!$B$7:$R$1700,3,0)</f>
        <v>44032</v>
      </c>
      <c r="C14" s="65">
        <f>VLOOKUP($A14,'Return Data'!$B$7:$R$1700,4,0)</f>
        <v>77.865700000000004</v>
      </c>
      <c r="D14" s="65">
        <f>VLOOKUP($A14,'Return Data'!$B$7:$R$1700,9,0)</f>
        <v>14.2342</v>
      </c>
      <c r="E14" s="66">
        <f t="shared" si="0"/>
        <v>17</v>
      </c>
      <c r="F14" s="65">
        <f>VLOOKUP($A14,'Return Data'!$B$7:$R$1700,10,0)</f>
        <v>13.273199999999999</v>
      </c>
      <c r="G14" s="66">
        <f t="shared" si="1"/>
        <v>17</v>
      </c>
      <c r="H14" s="65">
        <f>VLOOKUP($A14,'Return Data'!$B$7:$R$1700,11,0)</f>
        <v>8.8592999999999993</v>
      </c>
      <c r="I14" s="66">
        <f t="shared" si="2"/>
        <v>18</v>
      </c>
      <c r="J14" s="65">
        <f>VLOOKUP($A14,'Return Data'!$B$7:$R$1700,12,0)</f>
        <v>9.8035999999999994</v>
      </c>
      <c r="K14" s="66">
        <f t="shared" si="3"/>
        <v>18</v>
      </c>
      <c r="L14" s="65">
        <f>VLOOKUP($A14,'Return Data'!$B$7:$R$1700,13,0)</f>
        <v>8.5576000000000008</v>
      </c>
      <c r="M14" s="66">
        <f t="shared" si="4"/>
        <v>18</v>
      </c>
      <c r="N14" s="65">
        <f>VLOOKUP($A14,'Return Data'!$B$7:$R$1700,17,0)</f>
        <v>9.8549000000000007</v>
      </c>
      <c r="O14" s="66">
        <f t="shared" si="5"/>
        <v>12</v>
      </c>
      <c r="P14" s="65">
        <f>VLOOKUP($A14,'Return Data'!$B$7:$R$1700,14,0)</f>
        <v>8.5675000000000008</v>
      </c>
      <c r="Q14" s="66">
        <f t="shared" si="7"/>
        <v>8</v>
      </c>
      <c r="R14" s="65">
        <f>VLOOKUP($A14,'Return Data'!$B$7:$R$1700,16,0)</f>
        <v>9.6172000000000004</v>
      </c>
      <c r="S14" s="67">
        <f t="shared" si="6"/>
        <v>4</v>
      </c>
    </row>
    <row r="15" spans="1:19" x14ac:dyDescent="0.3">
      <c r="A15" s="82" t="s">
        <v>640</v>
      </c>
      <c r="B15" s="64">
        <f>VLOOKUP($A15,'Return Data'!$B$7:$R$1700,3,0)</f>
        <v>44032</v>
      </c>
      <c r="C15" s="65">
        <f>VLOOKUP($A15,'Return Data'!$B$7:$R$1700,4,0)</f>
        <v>24.413799999999998</v>
      </c>
      <c r="D15" s="65">
        <f>VLOOKUP($A15,'Return Data'!$B$7:$R$1700,9,0)</f>
        <v>24.884499999999999</v>
      </c>
      <c r="E15" s="66">
        <f t="shared" si="0"/>
        <v>4</v>
      </c>
      <c r="F15" s="65">
        <f>VLOOKUP($A15,'Return Data'!$B$7:$R$1700,10,0)</f>
        <v>21.112500000000001</v>
      </c>
      <c r="G15" s="66">
        <f t="shared" si="1"/>
        <v>5</v>
      </c>
      <c r="H15" s="65">
        <f>VLOOKUP($A15,'Return Data'!$B$7:$R$1700,11,0)</f>
        <v>16.700099999999999</v>
      </c>
      <c r="I15" s="66">
        <f t="shared" si="2"/>
        <v>3</v>
      </c>
      <c r="J15" s="65">
        <f>VLOOKUP($A15,'Return Data'!$B$7:$R$1700,12,0)</f>
        <v>13.7196</v>
      </c>
      <c r="K15" s="66">
        <f t="shared" si="3"/>
        <v>3</v>
      </c>
      <c r="L15" s="65">
        <f>VLOOKUP($A15,'Return Data'!$B$7:$R$1700,13,0)</f>
        <v>12.0837</v>
      </c>
      <c r="M15" s="66">
        <f t="shared" si="4"/>
        <v>10</v>
      </c>
      <c r="N15" s="65">
        <f>VLOOKUP($A15,'Return Data'!$B$7:$R$1700,17,0)</f>
        <v>11.5923</v>
      </c>
      <c r="O15" s="66">
        <f t="shared" si="5"/>
        <v>3</v>
      </c>
      <c r="P15" s="65">
        <f>VLOOKUP($A15,'Return Data'!$B$7:$R$1700,14,0)</f>
        <v>9.2408000000000001</v>
      </c>
      <c r="Q15" s="66">
        <f t="shared" si="7"/>
        <v>3</v>
      </c>
      <c r="R15" s="65">
        <f>VLOOKUP($A15,'Return Data'!$B$7:$R$1700,16,0)</f>
        <v>9.3246000000000002</v>
      </c>
      <c r="S15" s="67">
        <f t="shared" si="6"/>
        <v>6</v>
      </c>
    </row>
    <row r="16" spans="1:19" x14ac:dyDescent="0.3">
      <c r="A16" s="82" t="s">
        <v>642</v>
      </c>
      <c r="B16" s="64">
        <f>VLOOKUP($A16,'Return Data'!$B$7:$R$1700,3,0)</f>
        <v>44032</v>
      </c>
      <c r="C16" s="65">
        <f>VLOOKUP($A16,'Return Data'!$B$7:$R$1700,4,0)</f>
        <v>22.741099999999999</v>
      </c>
      <c r="D16" s="65">
        <f>VLOOKUP($A16,'Return Data'!$B$7:$R$1700,9,0)</f>
        <v>23.111999999999998</v>
      </c>
      <c r="E16" s="66">
        <f t="shared" si="0"/>
        <v>7</v>
      </c>
      <c r="F16" s="65">
        <f>VLOOKUP($A16,'Return Data'!$B$7:$R$1700,10,0)</f>
        <v>20.4343</v>
      </c>
      <c r="G16" s="66">
        <f t="shared" si="1"/>
        <v>8</v>
      </c>
      <c r="H16" s="65">
        <f>VLOOKUP($A16,'Return Data'!$B$7:$R$1700,11,0)</f>
        <v>14.711600000000001</v>
      </c>
      <c r="I16" s="66">
        <f t="shared" si="2"/>
        <v>10</v>
      </c>
      <c r="J16" s="65">
        <f>VLOOKUP($A16,'Return Data'!$B$7:$R$1700,12,0)</f>
        <v>12.7836</v>
      </c>
      <c r="K16" s="66">
        <f t="shared" si="3"/>
        <v>10</v>
      </c>
      <c r="L16" s="65">
        <f>VLOOKUP($A16,'Return Data'!$B$7:$R$1700,13,0)</f>
        <v>11.946400000000001</v>
      </c>
      <c r="M16" s="66">
        <f t="shared" si="4"/>
        <v>11</v>
      </c>
      <c r="N16" s="65">
        <f>VLOOKUP($A16,'Return Data'!$B$7:$R$1700,17,0)</f>
        <v>10.8325</v>
      </c>
      <c r="O16" s="66">
        <f t="shared" si="5"/>
        <v>6</v>
      </c>
      <c r="P16" s="65">
        <f>VLOOKUP($A16,'Return Data'!$B$7:$R$1700,14,0)</f>
        <v>8.9498999999999995</v>
      </c>
      <c r="Q16" s="66">
        <f t="shared" si="7"/>
        <v>5</v>
      </c>
      <c r="R16" s="65">
        <f>VLOOKUP($A16,'Return Data'!$B$7:$R$1700,16,0)</f>
        <v>9.3190000000000008</v>
      </c>
      <c r="S16" s="67">
        <f t="shared" si="6"/>
        <v>7</v>
      </c>
    </row>
    <row r="17" spans="1:19" x14ac:dyDescent="0.3">
      <c r="A17" s="82" t="s">
        <v>643</v>
      </c>
      <c r="B17" s="64">
        <f>VLOOKUP($A17,'Return Data'!$B$7:$R$1700,3,0)</f>
        <v>44032</v>
      </c>
      <c r="C17" s="65">
        <f>VLOOKUP($A17,'Return Data'!$B$7:$R$1700,4,0)</f>
        <v>14.8527</v>
      </c>
      <c r="D17" s="65">
        <f>VLOOKUP($A17,'Return Data'!$B$7:$R$1700,9,0)</f>
        <v>26.4147</v>
      </c>
      <c r="E17" s="66">
        <f t="shared" si="0"/>
        <v>3</v>
      </c>
      <c r="F17" s="65">
        <f>VLOOKUP($A17,'Return Data'!$B$7:$R$1700,10,0)</f>
        <v>23.438199999999998</v>
      </c>
      <c r="G17" s="66">
        <f t="shared" si="1"/>
        <v>2</v>
      </c>
      <c r="H17" s="65">
        <f>VLOOKUP($A17,'Return Data'!$B$7:$R$1700,11,0)</f>
        <v>17.137699999999999</v>
      </c>
      <c r="I17" s="66">
        <f t="shared" si="2"/>
        <v>2</v>
      </c>
      <c r="J17" s="65">
        <f>VLOOKUP($A17,'Return Data'!$B$7:$R$1700,12,0)</f>
        <v>13.5243</v>
      </c>
      <c r="K17" s="66">
        <f t="shared" si="3"/>
        <v>5</v>
      </c>
      <c r="L17" s="65">
        <f>VLOOKUP($A17,'Return Data'!$B$7:$R$1700,13,0)</f>
        <v>12.5099</v>
      </c>
      <c r="M17" s="66">
        <f t="shared" si="4"/>
        <v>5</v>
      </c>
      <c r="N17" s="65">
        <f>VLOOKUP($A17,'Return Data'!$B$7:$R$1700,17,0)</f>
        <v>10.759499999999999</v>
      </c>
      <c r="O17" s="66">
        <f t="shared" si="5"/>
        <v>8</v>
      </c>
      <c r="P17" s="65">
        <f>VLOOKUP($A17,'Return Data'!$B$7:$R$1700,14,0)</f>
        <v>8.7771000000000008</v>
      </c>
      <c r="Q17" s="66">
        <f t="shared" si="7"/>
        <v>7</v>
      </c>
      <c r="R17" s="65">
        <f>VLOOKUP($A17,'Return Data'!$B$7:$R$1700,16,0)</f>
        <v>9.1395999999999997</v>
      </c>
      <c r="S17" s="67">
        <f t="shared" si="6"/>
        <v>11</v>
      </c>
    </row>
    <row r="18" spans="1:19" x14ac:dyDescent="0.3">
      <c r="A18" s="82" t="s">
        <v>646</v>
      </c>
      <c r="B18" s="64">
        <f>VLOOKUP($A18,'Return Data'!$B$7:$R$1700,3,0)</f>
        <v>44032</v>
      </c>
      <c r="C18" s="65">
        <f>VLOOKUP($A18,'Return Data'!$B$7:$R$1700,4,0)</f>
        <v>2536.4472000000001</v>
      </c>
      <c r="D18" s="65">
        <f>VLOOKUP($A18,'Return Data'!$B$7:$R$1700,9,0)</f>
        <v>19.5627</v>
      </c>
      <c r="E18" s="66">
        <f t="shared" si="0"/>
        <v>14</v>
      </c>
      <c r="F18" s="65">
        <f>VLOOKUP($A18,'Return Data'!$B$7:$R$1700,10,0)</f>
        <v>19.190200000000001</v>
      </c>
      <c r="G18" s="66">
        <f t="shared" si="1"/>
        <v>12</v>
      </c>
      <c r="H18" s="65">
        <f>VLOOKUP($A18,'Return Data'!$B$7:$R$1700,11,0)</f>
        <v>13.8573</v>
      </c>
      <c r="I18" s="66">
        <f t="shared" si="2"/>
        <v>12</v>
      </c>
      <c r="J18" s="65">
        <f>VLOOKUP($A18,'Return Data'!$B$7:$R$1700,12,0)</f>
        <v>12.1409</v>
      </c>
      <c r="K18" s="66">
        <f t="shared" si="3"/>
        <v>11</v>
      </c>
      <c r="L18" s="65">
        <f>VLOOKUP($A18,'Return Data'!$B$7:$R$1700,13,0)</f>
        <v>12.105</v>
      </c>
      <c r="M18" s="66">
        <f t="shared" si="4"/>
        <v>9</v>
      </c>
      <c r="N18" s="65">
        <f>VLOOKUP($A18,'Return Data'!$B$7:$R$1700,17,0)</f>
        <v>11.307399999999999</v>
      </c>
      <c r="O18" s="66">
        <f t="shared" si="5"/>
        <v>5</v>
      </c>
      <c r="P18" s="65">
        <f>VLOOKUP($A18,'Return Data'!$B$7:$R$1700,14,0)</f>
        <v>7.3648999999999996</v>
      </c>
      <c r="Q18" s="66">
        <f t="shared" si="7"/>
        <v>12</v>
      </c>
      <c r="R18" s="65">
        <f>VLOOKUP($A18,'Return Data'!$B$7:$R$1700,16,0)</f>
        <v>8.4175000000000004</v>
      </c>
      <c r="S18" s="67">
        <f t="shared" si="6"/>
        <v>15</v>
      </c>
    </row>
    <row r="19" spans="1:19" x14ac:dyDescent="0.3">
      <c r="A19" s="82" t="s">
        <v>648</v>
      </c>
      <c r="B19" s="64">
        <f>VLOOKUP($A19,'Return Data'!$B$7:$R$1700,3,0)</f>
        <v>44032</v>
      </c>
      <c r="C19" s="65">
        <f>VLOOKUP($A19,'Return Data'!$B$7:$R$1700,4,0)</f>
        <v>2890.1590999999999</v>
      </c>
      <c r="D19" s="65">
        <f>VLOOKUP($A19,'Return Data'!$B$7:$R$1700,9,0)</f>
        <v>20.3096</v>
      </c>
      <c r="E19" s="66">
        <f t="shared" si="0"/>
        <v>10</v>
      </c>
      <c r="F19" s="65">
        <f>VLOOKUP($A19,'Return Data'!$B$7:$R$1700,10,0)</f>
        <v>16.722100000000001</v>
      </c>
      <c r="G19" s="66">
        <f t="shared" si="1"/>
        <v>16</v>
      </c>
      <c r="H19" s="65">
        <f>VLOOKUP($A19,'Return Data'!$B$7:$R$1700,11,0)</f>
        <v>12.553100000000001</v>
      </c>
      <c r="I19" s="66">
        <f t="shared" si="2"/>
        <v>16</v>
      </c>
      <c r="J19" s="65">
        <f>VLOOKUP($A19,'Return Data'!$B$7:$R$1700,12,0)</f>
        <v>10.998100000000001</v>
      </c>
      <c r="K19" s="66">
        <f t="shared" si="3"/>
        <v>16</v>
      </c>
      <c r="L19" s="65">
        <f>VLOOKUP($A19,'Return Data'!$B$7:$R$1700,13,0)</f>
        <v>10.893800000000001</v>
      </c>
      <c r="M19" s="66">
        <f t="shared" si="4"/>
        <v>16</v>
      </c>
      <c r="N19" s="65">
        <f>VLOOKUP($A19,'Return Data'!$B$7:$R$1700,17,0)</f>
        <v>10.258900000000001</v>
      </c>
      <c r="O19" s="66">
        <f t="shared" si="5"/>
        <v>9</v>
      </c>
      <c r="P19" s="65">
        <f>VLOOKUP($A19,'Return Data'!$B$7:$R$1700,14,0)</f>
        <v>9.0249000000000006</v>
      </c>
      <c r="Q19" s="66">
        <f t="shared" si="7"/>
        <v>4</v>
      </c>
      <c r="R19" s="65">
        <f>VLOOKUP($A19,'Return Data'!$B$7:$R$1700,16,0)</f>
        <v>9.1653000000000002</v>
      </c>
      <c r="S19" s="67">
        <f t="shared" si="6"/>
        <v>10</v>
      </c>
    </row>
    <row r="20" spans="1:19" x14ac:dyDescent="0.3">
      <c r="A20" s="82" t="s">
        <v>649</v>
      </c>
      <c r="B20" s="64">
        <f>VLOOKUP($A20,'Return Data'!$B$7:$R$1700,3,0)</f>
        <v>44032</v>
      </c>
      <c r="C20" s="65">
        <f>VLOOKUP($A20,'Return Data'!$B$7:$R$1700,4,0)</f>
        <v>58.787300000000002</v>
      </c>
      <c r="D20" s="65">
        <f>VLOOKUP($A20,'Return Data'!$B$7:$R$1700,9,0)</f>
        <v>27.281700000000001</v>
      </c>
      <c r="E20" s="66">
        <f t="shared" si="0"/>
        <v>2</v>
      </c>
      <c r="F20" s="65">
        <f>VLOOKUP($A20,'Return Data'!$B$7:$R$1700,10,0)</f>
        <v>25.223700000000001</v>
      </c>
      <c r="G20" s="66">
        <f t="shared" si="1"/>
        <v>1</v>
      </c>
      <c r="H20" s="65">
        <f>VLOOKUP($A20,'Return Data'!$B$7:$R$1700,11,0)</f>
        <v>20.467300000000002</v>
      </c>
      <c r="I20" s="66">
        <f t="shared" si="2"/>
        <v>1</v>
      </c>
      <c r="J20" s="65">
        <f>VLOOKUP($A20,'Return Data'!$B$7:$R$1700,12,0)</f>
        <v>17.3443</v>
      </c>
      <c r="K20" s="66">
        <f t="shared" si="3"/>
        <v>1</v>
      </c>
      <c r="L20" s="65">
        <f>VLOOKUP($A20,'Return Data'!$B$7:$R$1700,13,0)</f>
        <v>13.364100000000001</v>
      </c>
      <c r="M20" s="66">
        <f t="shared" si="4"/>
        <v>1</v>
      </c>
      <c r="N20" s="65">
        <f>VLOOKUP($A20,'Return Data'!$B$7:$R$1700,17,0)</f>
        <v>14.0322</v>
      </c>
      <c r="O20" s="66">
        <f t="shared" si="5"/>
        <v>1</v>
      </c>
      <c r="P20" s="65">
        <f>VLOOKUP($A20,'Return Data'!$B$7:$R$1700,14,0)</f>
        <v>10.264799999999999</v>
      </c>
      <c r="Q20" s="66">
        <f t="shared" si="7"/>
        <v>1</v>
      </c>
      <c r="R20" s="65">
        <f>VLOOKUP($A20,'Return Data'!$B$7:$R$1700,16,0)</f>
        <v>8.9941999999999993</v>
      </c>
      <c r="S20" s="67">
        <f t="shared" si="6"/>
        <v>12</v>
      </c>
    </row>
    <row r="21" spans="1:19" x14ac:dyDescent="0.3">
      <c r="A21" s="82" t="s">
        <v>652</v>
      </c>
      <c r="B21" s="64">
        <f>VLOOKUP($A21,'Return Data'!$B$7:$R$1700,3,0)</f>
        <v>44032</v>
      </c>
      <c r="C21" s="65">
        <f>VLOOKUP($A21,'Return Data'!$B$7:$R$1700,4,0)</f>
        <v>44.914499999999997</v>
      </c>
      <c r="D21" s="65">
        <f>VLOOKUP($A21,'Return Data'!$B$7:$R$1700,9,0)</f>
        <v>18.254100000000001</v>
      </c>
      <c r="E21" s="66">
        <f t="shared" si="0"/>
        <v>16</v>
      </c>
      <c r="F21" s="65">
        <f>VLOOKUP($A21,'Return Data'!$B$7:$R$1700,10,0)</f>
        <v>12.360200000000001</v>
      </c>
      <c r="G21" s="66">
        <f t="shared" si="1"/>
        <v>18</v>
      </c>
      <c r="H21" s="65">
        <f>VLOOKUP($A21,'Return Data'!$B$7:$R$1700,11,0)</f>
        <v>11.0242</v>
      </c>
      <c r="I21" s="66">
        <f t="shared" si="2"/>
        <v>17</v>
      </c>
      <c r="J21" s="65">
        <f>VLOOKUP($A21,'Return Data'!$B$7:$R$1700,12,0)</f>
        <v>10.3103</v>
      </c>
      <c r="K21" s="66">
        <f t="shared" si="3"/>
        <v>17</v>
      </c>
      <c r="L21" s="65">
        <f>VLOOKUP($A21,'Return Data'!$B$7:$R$1700,13,0)</f>
        <v>9.6475000000000009</v>
      </c>
      <c r="M21" s="66">
        <f t="shared" si="4"/>
        <v>17</v>
      </c>
      <c r="N21" s="65">
        <f>VLOOKUP($A21,'Return Data'!$B$7:$R$1700,17,0)</f>
        <v>8.9504999999999999</v>
      </c>
      <c r="O21" s="66">
        <f t="shared" si="5"/>
        <v>13</v>
      </c>
      <c r="P21" s="65">
        <f>VLOOKUP($A21,'Return Data'!$B$7:$R$1700,14,0)</f>
        <v>8.0678000000000001</v>
      </c>
      <c r="Q21" s="66">
        <f t="shared" si="7"/>
        <v>11</v>
      </c>
      <c r="R21" s="65">
        <f>VLOOKUP($A21,'Return Data'!$B$7:$R$1700,16,0)</f>
        <v>8.7270000000000003</v>
      </c>
      <c r="S21" s="67">
        <f t="shared" si="6"/>
        <v>14</v>
      </c>
    </row>
    <row r="22" spans="1:19" x14ac:dyDescent="0.3">
      <c r="A22" s="82" t="s">
        <v>654</v>
      </c>
      <c r="B22" s="64">
        <f>VLOOKUP($A22,'Return Data'!$B$7:$R$1700,3,0)</f>
        <v>44032</v>
      </c>
      <c r="C22" s="65">
        <f>VLOOKUP($A22,'Return Data'!$B$7:$R$1700,4,0)</f>
        <v>35.2072</v>
      </c>
      <c r="D22" s="65">
        <f>VLOOKUP($A22,'Return Data'!$B$7:$R$1700,9,0)</f>
        <v>19.642099999999999</v>
      </c>
      <c r="E22" s="66">
        <f t="shared" si="0"/>
        <v>13</v>
      </c>
      <c r="F22" s="65">
        <f>VLOOKUP($A22,'Return Data'!$B$7:$R$1700,10,0)</f>
        <v>18.226199999999999</v>
      </c>
      <c r="G22" s="66">
        <f t="shared" si="1"/>
        <v>13</v>
      </c>
      <c r="H22" s="65">
        <f>VLOOKUP($A22,'Return Data'!$B$7:$R$1700,11,0)</f>
        <v>13.3508</v>
      </c>
      <c r="I22" s="66">
        <f t="shared" si="2"/>
        <v>14</v>
      </c>
      <c r="J22" s="65">
        <f>VLOOKUP($A22,'Return Data'!$B$7:$R$1700,12,0)</f>
        <v>11.8637</v>
      </c>
      <c r="K22" s="66">
        <f t="shared" si="3"/>
        <v>13</v>
      </c>
      <c r="L22" s="65">
        <f>VLOOKUP($A22,'Return Data'!$B$7:$R$1700,13,0)</f>
        <v>10.972799999999999</v>
      </c>
      <c r="M22" s="66">
        <f t="shared" si="4"/>
        <v>15</v>
      </c>
      <c r="N22" s="65">
        <f>VLOOKUP($A22,'Return Data'!$B$7:$R$1700,17,0)</f>
        <v>10.105600000000001</v>
      </c>
      <c r="O22" s="66">
        <f t="shared" si="5"/>
        <v>10</v>
      </c>
      <c r="P22" s="65">
        <f>VLOOKUP($A22,'Return Data'!$B$7:$R$1700,14,0)</f>
        <v>8.1227999999999998</v>
      </c>
      <c r="Q22" s="66">
        <f t="shared" si="7"/>
        <v>10</v>
      </c>
      <c r="R22" s="65">
        <f>VLOOKUP($A22,'Return Data'!$B$7:$R$1700,16,0)</f>
        <v>8.4171999999999993</v>
      </c>
      <c r="S22" s="67">
        <f t="shared" si="6"/>
        <v>16</v>
      </c>
    </row>
    <row r="23" spans="1:19" x14ac:dyDescent="0.3">
      <c r="A23" s="82" t="s">
        <v>655</v>
      </c>
      <c r="B23" s="64">
        <f>VLOOKUP($A23,'Return Data'!$B$7:$R$1700,3,0)</f>
        <v>44032</v>
      </c>
      <c r="C23" s="65">
        <f>VLOOKUP($A23,'Return Data'!$B$7:$R$1700,4,0)</f>
        <v>11.9169</v>
      </c>
      <c r="D23" s="65">
        <f>VLOOKUP($A23,'Return Data'!$B$7:$R$1700,9,0)</f>
        <v>20.302199999999999</v>
      </c>
      <c r="E23" s="66">
        <f t="shared" si="0"/>
        <v>11</v>
      </c>
      <c r="F23" s="65">
        <f>VLOOKUP($A23,'Return Data'!$B$7:$R$1700,10,0)</f>
        <v>19.489000000000001</v>
      </c>
      <c r="G23" s="66">
        <f t="shared" si="1"/>
        <v>10</v>
      </c>
      <c r="H23" s="65">
        <f>VLOOKUP($A23,'Return Data'!$B$7:$R$1700,11,0)</f>
        <v>15.450200000000001</v>
      </c>
      <c r="I23" s="66">
        <f t="shared" si="2"/>
        <v>7</v>
      </c>
      <c r="J23" s="65">
        <f>VLOOKUP($A23,'Return Data'!$B$7:$R$1700,12,0)</f>
        <v>13.030799999999999</v>
      </c>
      <c r="K23" s="66">
        <f t="shared" si="3"/>
        <v>9</v>
      </c>
      <c r="L23" s="65">
        <f>VLOOKUP($A23,'Return Data'!$B$7:$R$1700,13,0)</f>
        <v>12.437200000000001</v>
      </c>
      <c r="M23" s="66">
        <f t="shared" si="4"/>
        <v>6</v>
      </c>
      <c r="N23" s="65"/>
      <c r="O23" s="66"/>
      <c r="P23" s="65"/>
      <c r="Q23" s="66"/>
      <c r="R23" s="65">
        <f>VLOOKUP($A23,'Return Data'!$B$7:$R$1700,16,0)</f>
        <v>12.709899999999999</v>
      </c>
      <c r="S23" s="67">
        <f t="shared" si="6"/>
        <v>1</v>
      </c>
    </row>
    <row r="24" spans="1:19" x14ac:dyDescent="0.3">
      <c r="A24" s="82" t="s">
        <v>658</v>
      </c>
      <c r="B24" s="64">
        <f>VLOOKUP($A24,'Return Data'!$B$7:$R$1700,3,0)</f>
        <v>44032</v>
      </c>
      <c r="C24" s="65">
        <f>VLOOKUP($A24,'Return Data'!$B$7:$R$1700,4,0)</f>
        <v>31.0535</v>
      </c>
      <c r="D24" s="65">
        <f>VLOOKUP($A24,'Return Data'!$B$7:$R$1700,9,0)</f>
        <v>19.479700000000001</v>
      </c>
      <c r="E24" s="66">
        <f t="shared" si="0"/>
        <v>15</v>
      </c>
      <c r="F24" s="65">
        <f>VLOOKUP($A24,'Return Data'!$B$7:$R$1700,10,0)</f>
        <v>19.8125</v>
      </c>
      <c r="G24" s="66">
        <f t="shared" si="1"/>
        <v>9</v>
      </c>
      <c r="H24" s="65">
        <f>VLOOKUP($A24,'Return Data'!$B$7:$R$1700,11,0)</f>
        <v>15.277100000000001</v>
      </c>
      <c r="I24" s="66">
        <f t="shared" si="2"/>
        <v>9</v>
      </c>
      <c r="J24" s="65">
        <f>VLOOKUP($A24,'Return Data'!$B$7:$R$1700,12,0)</f>
        <v>13.1919</v>
      </c>
      <c r="K24" s="66">
        <f t="shared" si="3"/>
        <v>7</v>
      </c>
      <c r="L24" s="65">
        <f>VLOOKUP($A24,'Return Data'!$B$7:$R$1700,13,0)</f>
        <v>12.898</v>
      </c>
      <c r="M24" s="66">
        <f t="shared" si="4"/>
        <v>4</v>
      </c>
      <c r="N24" s="65">
        <f>VLOOKUP($A24,'Return Data'!$B$7:$R$1700,17,0)</f>
        <v>12.053800000000001</v>
      </c>
      <c r="O24" s="66">
        <f t="shared" si="5"/>
        <v>2</v>
      </c>
      <c r="P24" s="65">
        <f>VLOOKUP($A24,'Return Data'!$B$7:$R$1700,14,0)</f>
        <v>8.7781000000000002</v>
      </c>
      <c r="Q24" s="66">
        <f t="shared" si="7"/>
        <v>6</v>
      </c>
      <c r="R24" s="65">
        <f>VLOOKUP($A24,'Return Data'!$B$7:$R$1700,16,0)</f>
        <v>8.7302999999999997</v>
      </c>
      <c r="S24" s="67">
        <f t="shared" si="6"/>
        <v>13</v>
      </c>
    </row>
    <row r="25" spans="1:19" x14ac:dyDescent="0.3">
      <c r="A25" s="82" t="s">
        <v>659</v>
      </c>
      <c r="B25" s="64">
        <f>VLOOKUP($A25,'Return Data'!$B$7:$R$1700,3,0)</f>
        <v>44032</v>
      </c>
      <c r="C25" s="65">
        <f>VLOOKUP($A25,'Return Data'!$B$7:$R$1700,4,0)</f>
        <v>201.22649999999999</v>
      </c>
      <c r="D25" s="65">
        <f>VLOOKUP($A25,'Return Data'!$B$7:$R$1700,9,0)</f>
        <v>-173.2294</v>
      </c>
      <c r="E25" s="66">
        <f t="shared" si="0"/>
        <v>20</v>
      </c>
      <c r="F25" s="65">
        <f>VLOOKUP($A25,'Return Data'!$B$7:$R$1700,10,0)</f>
        <v>-59.0122</v>
      </c>
      <c r="G25" s="66">
        <f t="shared" si="1"/>
        <v>20</v>
      </c>
      <c r="H25" s="65">
        <f>VLOOKUP($A25,'Return Data'!$B$7:$R$1700,11,0)</f>
        <v>-29.5061</v>
      </c>
      <c r="I25" s="66">
        <f t="shared" si="2"/>
        <v>20</v>
      </c>
      <c r="J25" s="65">
        <f>VLOOKUP($A25,'Return Data'!$B$7:$R$1700,12,0)</f>
        <v>-19.456900000000001</v>
      </c>
      <c r="K25" s="66">
        <f t="shared" si="3"/>
        <v>20</v>
      </c>
      <c r="L25" s="65">
        <f>VLOOKUP($A25,'Return Data'!$B$7:$R$1700,13,0)</f>
        <v>-20.756</v>
      </c>
      <c r="M25" s="66">
        <f t="shared" si="4"/>
        <v>20</v>
      </c>
      <c r="N25" s="65"/>
      <c r="O25" s="66"/>
      <c r="P25" s="65"/>
      <c r="Q25" s="66"/>
      <c r="R25" s="65">
        <f>VLOOKUP($A25,'Return Data'!$B$7:$R$1700,16,0)</f>
        <v>-18.726600000000001</v>
      </c>
      <c r="S25" s="67">
        <f t="shared" si="6"/>
        <v>20</v>
      </c>
    </row>
    <row r="26" spans="1:19" x14ac:dyDescent="0.3">
      <c r="A26" s="82" t="s">
        <v>661</v>
      </c>
      <c r="B26" s="64">
        <f>VLOOKUP($A26,'Return Data'!$B$7:$R$1700,3,0)</f>
        <v>44032</v>
      </c>
      <c r="C26" s="65">
        <f>VLOOKUP($A26,'Return Data'!$B$7:$R$1700,4,0)</f>
        <v>11.8375</v>
      </c>
      <c r="D26" s="65">
        <f>VLOOKUP($A26,'Return Data'!$B$7:$R$1700,9,0)</f>
        <v>24.749199999999998</v>
      </c>
      <c r="E26" s="66">
        <f t="shared" si="0"/>
        <v>5</v>
      </c>
      <c r="F26" s="65">
        <f>VLOOKUP($A26,'Return Data'!$B$7:$R$1700,10,0)</f>
        <v>20.650099999999998</v>
      </c>
      <c r="G26" s="66">
        <f t="shared" si="1"/>
        <v>7</v>
      </c>
      <c r="H26" s="65">
        <f>VLOOKUP($A26,'Return Data'!$B$7:$R$1700,11,0)</f>
        <v>15.308400000000001</v>
      </c>
      <c r="I26" s="66">
        <f t="shared" si="2"/>
        <v>8</v>
      </c>
      <c r="J26" s="65">
        <f>VLOOKUP($A26,'Return Data'!$B$7:$R$1700,12,0)</f>
        <v>13.068899999999999</v>
      </c>
      <c r="K26" s="66">
        <f t="shared" si="3"/>
        <v>8</v>
      </c>
      <c r="L26" s="65">
        <f>VLOOKUP($A26,'Return Data'!$B$7:$R$1700,13,0)</f>
        <v>13.1427</v>
      </c>
      <c r="M26" s="66">
        <f t="shared" si="4"/>
        <v>3</v>
      </c>
      <c r="N26" s="65">
        <f>VLOOKUP($A26,'Return Data'!$B$7:$R$1700,17,0)</f>
        <v>8.0617000000000001</v>
      </c>
      <c r="O26" s="66">
        <f t="shared" si="5"/>
        <v>14</v>
      </c>
      <c r="P26" s="65"/>
      <c r="Q26" s="66"/>
      <c r="R26" s="65">
        <f>VLOOKUP($A26,'Return Data'!$B$7:$R$1700,16,0)</f>
        <v>8.1377000000000006</v>
      </c>
      <c r="S26" s="67">
        <f t="shared" si="6"/>
        <v>17</v>
      </c>
    </row>
    <row r="27" spans="1:19" x14ac:dyDescent="0.3">
      <c r="A27" s="82" t="s">
        <v>663</v>
      </c>
      <c r="B27" s="64">
        <f>VLOOKUP($A27,'Return Data'!$B$7:$R$1700,3,0)</f>
        <v>44032</v>
      </c>
      <c r="C27" s="65">
        <f>VLOOKUP($A27,'Return Data'!$B$7:$R$1700,4,0)</f>
        <v>12.438800000000001</v>
      </c>
      <c r="D27" s="65">
        <f>VLOOKUP($A27,'Return Data'!$B$7:$R$1700,9,0)</f>
        <v>21.945499999999999</v>
      </c>
      <c r="E27" s="66">
        <f t="shared" si="0"/>
        <v>8</v>
      </c>
      <c r="F27" s="65">
        <f>VLOOKUP($A27,'Return Data'!$B$7:$R$1700,10,0)</f>
        <v>20.880500000000001</v>
      </c>
      <c r="G27" s="66">
        <f t="shared" si="1"/>
        <v>6</v>
      </c>
      <c r="H27" s="65">
        <f>VLOOKUP($A27,'Return Data'!$B$7:$R$1700,11,0)</f>
        <v>15.5319</v>
      </c>
      <c r="I27" s="66">
        <f t="shared" si="2"/>
        <v>6</v>
      </c>
      <c r="J27" s="65">
        <f>VLOOKUP($A27,'Return Data'!$B$7:$R$1700,12,0)</f>
        <v>13.379200000000001</v>
      </c>
      <c r="K27" s="66">
        <f t="shared" si="3"/>
        <v>6</v>
      </c>
      <c r="L27" s="65">
        <f>VLOOKUP($A27,'Return Data'!$B$7:$R$1700,13,0)</f>
        <v>12.3855</v>
      </c>
      <c r="M27" s="66">
        <f t="shared" si="4"/>
        <v>7</v>
      </c>
      <c r="N27" s="65"/>
      <c r="O27" s="66"/>
      <c r="P27" s="65"/>
      <c r="Q27" s="66"/>
      <c r="R27" s="65">
        <f>VLOOKUP($A27,'Return Data'!$B$7:$R$1700,16,0)</f>
        <v>11.8375</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8.386495</v>
      </c>
      <c r="E29" s="88"/>
      <c r="F29" s="89">
        <f>AVERAGE(F8:F27)</f>
        <v>14.214844999999997</v>
      </c>
      <c r="G29" s="88"/>
      <c r="H29" s="89">
        <f>AVERAGE(H8:H27)</f>
        <v>11.936744999999998</v>
      </c>
      <c r="I29" s="88"/>
      <c r="J29" s="89">
        <f>AVERAGE(J8:J27)</f>
        <v>10.687380000000001</v>
      </c>
      <c r="K29" s="88"/>
      <c r="L29" s="89">
        <f>AVERAGE(L8:L27)</f>
        <v>9.853135</v>
      </c>
      <c r="M29" s="88"/>
      <c r="N29" s="89">
        <f>AVERAGE(N8:N27)</f>
        <v>9.7368625000000009</v>
      </c>
      <c r="O29" s="88"/>
      <c r="P29" s="89">
        <f>AVERAGE(P8:P27)</f>
        <v>7.9852428571428575</v>
      </c>
      <c r="Q29" s="88"/>
      <c r="R29" s="89">
        <f>AVERAGE(R8:R27)</f>
        <v>7.861900000000003</v>
      </c>
      <c r="S29" s="90"/>
    </row>
    <row r="30" spans="1:19" x14ac:dyDescent="0.3">
      <c r="A30" s="87" t="s">
        <v>28</v>
      </c>
      <c r="B30" s="88"/>
      <c r="C30" s="88"/>
      <c r="D30" s="89">
        <f>MIN(D8:D27)</f>
        <v>-173.2294</v>
      </c>
      <c r="E30" s="88"/>
      <c r="F30" s="89">
        <f>MIN(F8:F27)</f>
        <v>-59.0122</v>
      </c>
      <c r="G30" s="88"/>
      <c r="H30" s="89">
        <f>MIN(H8:H27)</f>
        <v>-29.5061</v>
      </c>
      <c r="I30" s="88"/>
      <c r="J30" s="89">
        <f>MIN(J8:J27)</f>
        <v>-19.456900000000001</v>
      </c>
      <c r="K30" s="88"/>
      <c r="L30" s="89">
        <f>MIN(L8:L27)</f>
        <v>-20.756</v>
      </c>
      <c r="M30" s="88"/>
      <c r="N30" s="89">
        <f>MIN(N8:N27)</f>
        <v>-0.1704</v>
      </c>
      <c r="O30" s="88"/>
      <c r="P30" s="89">
        <f>MIN(P8:P27)</f>
        <v>1.3315999999999999</v>
      </c>
      <c r="Q30" s="88"/>
      <c r="R30" s="89">
        <f>MIN(R8:R27)</f>
        <v>-18.726600000000001</v>
      </c>
      <c r="S30" s="90"/>
    </row>
    <row r="31" spans="1:19" ht="15" thickBot="1" x14ac:dyDescent="0.35">
      <c r="A31" s="91" t="s">
        <v>29</v>
      </c>
      <c r="B31" s="92"/>
      <c r="C31" s="92"/>
      <c r="D31" s="93">
        <f>MAX(D8:D27)</f>
        <v>27.8628</v>
      </c>
      <c r="E31" s="92"/>
      <c r="F31" s="93">
        <f>MAX(F8:F27)</f>
        <v>25.223700000000001</v>
      </c>
      <c r="G31" s="92"/>
      <c r="H31" s="93">
        <f>MAX(H8:H27)</f>
        <v>20.467300000000002</v>
      </c>
      <c r="I31" s="92"/>
      <c r="J31" s="93">
        <f>MAX(J8:J27)</f>
        <v>17.3443</v>
      </c>
      <c r="K31" s="92"/>
      <c r="L31" s="93">
        <f>MAX(L8:L27)</f>
        <v>13.364100000000001</v>
      </c>
      <c r="M31" s="92"/>
      <c r="N31" s="93">
        <f>MAX(N8:N27)</f>
        <v>14.0322</v>
      </c>
      <c r="O31" s="92"/>
      <c r="P31" s="93">
        <f>MAX(P8:P27)</f>
        <v>10.264799999999999</v>
      </c>
      <c r="Q31" s="92"/>
      <c r="R31" s="93">
        <f>MAX(R8:R27)</f>
        <v>12.709899999999999</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44032</v>
      </c>
      <c r="C8" s="65">
        <f>VLOOKUP($A8,'Return Data'!$B$7:$R$1700,4,0)</f>
        <v>83.162000000000006</v>
      </c>
      <c r="D8" s="65">
        <f>VLOOKUP($A8,'Return Data'!$B$7:$R$1700,9,0)</f>
        <v>23.113600000000002</v>
      </c>
      <c r="E8" s="66">
        <f>RANK(D8,D$8:D$27,0)</f>
        <v>6</v>
      </c>
      <c r="F8" s="65">
        <f>VLOOKUP($A8,'Return Data'!$B$7:$R$1700,10,0)</f>
        <v>21.334499999999998</v>
      </c>
      <c r="G8" s="66">
        <f>RANK(F8,F$8:F$27,0)</f>
        <v>3</v>
      </c>
      <c r="H8" s="65">
        <f>VLOOKUP($A8,'Return Data'!$B$7:$R$1700,11,0)</f>
        <v>16.264299999999999</v>
      </c>
      <c r="I8" s="66">
        <f>RANK(H8,H$8:H$27,0)</f>
        <v>4</v>
      </c>
      <c r="J8" s="65">
        <f>VLOOKUP($A8,'Return Data'!$B$7:$R$1700,12,0)</f>
        <v>13.3811</v>
      </c>
      <c r="K8" s="66">
        <f>RANK(J8,J$8:J$27,0)</f>
        <v>3</v>
      </c>
      <c r="L8" s="65">
        <f>VLOOKUP($A8,'Return Data'!$B$7:$R$1700,13,0)</f>
        <v>12.161899999999999</v>
      </c>
      <c r="M8" s="66">
        <f>RANK(L8,L$8:L$27,0)</f>
        <v>6</v>
      </c>
      <c r="N8" s="65">
        <f>VLOOKUP($A8,'Return Data'!$B$7:$R$1700,17,0)</f>
        <v>11.218999999999999</v>
      </c>
      <c r="O8" s="66">
        <f>RANK(N8,N$8:N$27,0)</f>
        <v>4</v>
      </c>
      <c r="P8" s="65">
        <f>VLOOKUP($A8,'Return Data'!$B$7:$R$1700,14,0)</f>
        <v>9.1096000000000004</v>
      </c>
      <c r="Q8" s="66">
        <f>RANK(P8,P$8:P$27,0)</f>
        <v>2</v>
      </c>
      <c r="R8" s="65">
        <f>VLOOKUP($A8,'Return Data'!$B$7:$R$1700,16,0)</f>
        <v>9.4756999999999998</v>
      </c>
      <c r="S8" s="67">
        <f>RANK(R8,R$8:R$27,0)</f>
        <v>4</v>
      </c>
    </row>
    <row r="9" spans="1:19" x14ac:dyDescent="0.3">
      <c r="A9" s="82" t="s">
        <v>627</v>
      </c>
      <c r="B9" s="64">
        <f>VLOOKUP($A9,'Return Data'!$B$7:$R$1700,3,0)</f>
        <v>44032</v>
      </c>
      <c r="C9" s="65">
        <f>VLOOKUP($A9,'Return Data'!$B$7:$R$1700,4,0)</f>
        <v>12.737399999999999</v>
      </c>
      <c r="D9" s="65">
        <f>VLOOKUP($A9,'Return Data'!$B$7:$R$1700,9,0)</f>
        <v>27.102499999999999</v>
      </c>
      <c r="E9" s="66">
        <f t="shared" ref="E9:E27" si="0">RANK(D9,D$8:D$27,0)</f>
        <v>1</v>
      </c>
      <c r="F9" s="65">
        <f>VLOOKUP($A9,'Return Data'!$B$7:$R$1700,10,0)</f>
        <v>20.474</v>
      </c>
      <c r="G9" s="66">
        <f t="shared" ref="G9:G27" si="1">RANK(F9,F$8:F$27,0)</f>
        <v>6</v>
      </c>
      <c r="H9" s="65">
        <f>VLOOKUP($A9,'Return Data'!$B$7:$R$1700,11,0)</f>
        <v>15.5838</v>
      </c>
      <c r="I9" s="66">
        <f t="shared" ref="I9:I27" si="2">RANK(H9,H$8:H$27,0)</f>
        <v>5</v>
      </c>
      <c r="J9" s="65">
        <f>VLOOKUP($A9,'Return Data'!$B$7:$R$1700,12,0)</f>
        <v>13.0396</v>
      </c>
      <c r="K9" s="66">
        <f t="shared" ref="K9:K27" si="3">RANK(J9,J$8:J$27,0)</f>
        <v>6</v>
      </c>
      <c r="L9" s="65">
        <f>VLOOKUP($A9,'Return Data'!$B$7:$R$1700,13,0)</f>
        <v>12.303900000000001</v>
      </c>
      <c r="M9" s="66">
        <f t="shared" ref="M9:M27" si="4">RANK(L9,L$8:L$27,0)</f>
        <v>4</v>
      </c>
      <c r="N9" s="65">
        <f>VLOOKUP($A9,'Return Data'!$B$7:$R$1700,17,0)</f>
        <v>9.1311999999999998</v>
      </c>
      <c r="O9" s="66">
        <f t="shared" ref="O9:O26" si="5">RANK(N9,N$8:N$27,0)</f>
        <v>11</v>
      </c>
      <c r="P9" s="65"/>
      <c r="Q9" s="66"/>
      <c r="R9" s="65">
        <f>VLOOKUP($A9,'Return Data'!$B$7:$R$1700,16,0)</f>
        <v>8.3360000000000003</v>
      </c>
      <c r="S9" s="67">
        <f t="shared" ref="S9:S27" si="6">RANK(R9,R$8:R$27,0)</f>
        <v>10</v>
      </c>
    </row>
    <row r="10" spans="1:19" x14ac:dyDescent="0.3">
      <c r="A10" s="82" t="s">
        <v>628</v>
      </c>
      <c r="B10" s="64">
        <f>VLOOKUP($A10,'Return Data'!$B$7:$R$1700,3,0)</f>
        <v>44032</v>
      </c>
      <c r="C10" s="65">
        <f>VLOOKUP($A10,'Return Data'!$B$7:$R$1700,4,0)</f>
        <v>21.194700000000001</v>
      </c>
      <c r="D10" s="65">
        <f>VLOOKUP($A10,'Return Data'!$B$7:$R$1700,9,0)</f>
        <v>20.103100000000001</v>
      </c>
      <c r="E10" s="66">
        <f t="shared" si="0"/>
        <v>9</v>
      </c>
      <c r="F10" s="65">
        <f>VLOOKUP($A10,'Return Data'!$B$7:$R$1700,10,0)</f>
        <v>19.012799999999999</v>
      </c>
      <c r="G10" s="66">
        <f t="shared" si="1"/>
        <v>10</v>
      </c>
      <c r="H10" s="65">
        <f>VLOOKUP($A10,'Return Data'!$B$7:$R$1700,11,0)</f>
        <v>13.146599999999999</v>
      </c>
      <c r="I10" s="66">
        <f t="shared" si="2"/>
        <v>13</v>
      </c>
      <c r="J10" s="65">
        <f>VLOOKUP($A10,'Return Data'!$B$7:$R$1700,12,0)</f>
        <v>11.3474</v>
      </c>
      <c r="K10" s="66">
        <f t="shared" si="3"/>
        <v>14</v>
      </c>
      <c r="L10" s="65">
        <f>VLOOKUP($A10,'Return Data'!$B$7:$R$1700,13,0)</f>
        <v>11.067500000000001</v>
      </c>
      <c r="M10" s="66">
        <f t="shared" si="4"/>
        <v>13</v>
      </c>
      <c r="N10" s="65">
        <f>VLOOKUP($A10,'Return Data'!$B$7:$R$1700,17,0)</f>
        <v>5.6204000000000001</v>
      </c>
      <c r="O10" s="66">
        <f t="shared" si="5"/>
        <v>15</v>
      </c>
      <c r="P10" s="65">
        <f>VLOOKUP($A10,'Return Data'!$B$7:$R$1700,14,0)</f>
        <v>5.1191000000000004</v>
      </c>
      <c r="Q10" s="66">
        <f t="shared" ref="Q10:Q24" si="7">RANK(P10,P$8:P$27,0)</f>
        <v>13</v>
      </c>
      <c r="R10" s="65">
        <f>VLOOKUP($A10,'Return Data'!$B$7:$R$1700,16,0)</f>
        <v>6.6284000000000001</v>
      </c>
      <c r="S10" s="67">
        <f t="shared" si="6"/>
        <v>18</v>
      </c>
    </row>
    <row r="11" spans="1:19" x14ac:dyDescent="0.3">
      <c r="A11" s="82" t="s">
        <v>631</v>
      </c>
      <c r="B11" s="64">
        <f>VLOOKUP($A11,'Return Data'!$B$7:$R$1700,3,0)</f>
        <v>44032</v>
      </c>
      <c r="C11" s="65">
        <f>VLOOKUP($A11,'Return Data'!$B$7:$R$1700,4,0)</f>
        <v>16.9651</v>
      </c>
      <c r="D11" s="65">
        <f>VLOOKUP($A11,'Return Data'!$B$7:$R$1700,9,0)</f>
        <v>19.522099999999998</v>
      </c>
      <c r="E11" s="66">
        <f t="shared" si="0"/>
        <v>12</v>
      </c>
      <c r="F11" s="65">
        <f>VLOOKUP($A11,'Return Data'!$B$7:$R$1700,10,0)</f>
        <v>17.305800000000001</v>
      </c>
      <c r="G11" s="66">
        <f t="shared" si="1"/>
        <v>14</v>
      </c>
      <c r="H11" s="65">
        <f>VLOOKUP($A11,'Return Data'!$B$7:$R$1700,11,0)</f>
        <v>13.6836</v>
      </c>
      <c r="I11" s="66">
        <f t="shared" si="2"/>
        <v>11</v>
      </c>
      <c r="J11" s="65">
        <f>VLOOKUP($A11,'Return Data'!$B$7:$R$1700,12,0)</f>
        <v>11.3644</v>
      </c>
      <c r="K11" s="66">
        <f t="shared" si="3"/>
        <v>12</v>
      </c>
      <c r="L11" s="65">
        <f>VLOOKUP($A11,'Return Data'!$B$7:$R$1700,13,0)</f>
        <v>10.405799999999999</v>
      </c>
      <c r="M11" s="66">
        <f t="shared" si="4"/>
        <v>15</v>
      </c>
      <c r="N11" s="65">
        <f>VLOOKUP($A11,'Return Data'!$B$7:$R$1700,17,0)</f>
        <v>9.9802999999999997</v>
      </c>
      <c r="O11" s="66">
        <f t="shared" si="5"/>
        <v>8</v>
      </c>
      <c r="P11" s="65">
        <f>VLOOKUP($A11,'Return Data'!$B$7:$R$1700,14,0)</f>
        <v>7.7252000000000001</v>
      </c>
      <c r="Q11" s="66">
        <f t="shared" si="7"/>
        <v>9</v>
      </c>
      <c r="R11" s="65">
        <f>VLOOKUP($A11,'Return Data'!$B$7:$R$1700,16,0)</f>
        <v>8.5372000000000003</v>
      </c>
      <c r="S11" s="67">
        <f t="shared" si="6"/>
        <v>8</v>
      </c>
    </row>
    <row r="12" spans="1:19" x14ac:dyDescent="0.3">
      <c r="A12" s="82" t="s">
        <v>633</v>
      </c>
      <c r="B12" s="64">
        <f>VLOOKUP($A12,'Return Data'!$B$7:$R$1700,3,0)</f>
        <v>44032</v>
      </c>
      <c r="C12" s="65">
        <f>VLOOKUP($A12,'Return Data'!$B$7:$R$1700,4,0)</f>
        <v>12.3466</v>
      </c>
      <c r="D12" s="65">
        <f>VLOOKUP($A12,'Return Data'!$B$7:$R$1700,9,0)</f>
        <v>13.123699999999999</v>
      </c>
      <c r="E12" s="66">
        <f t="shared" si="0"/>
        <v>18</v>
      </c>
      <c r="F12" s="65">
        <f>VLOOKUP($A12,'Return Data'!$B$7:$R$1700,10,0)</f>
        <v>17.101800000000001</v>
      </c>
      <c r="G12" s="66">
        <f t="shared" si="1"/>
        <v>15</v>
      </c>
      <c r="H12" s="65">
        <f>VLOOKUP($A12,'Return Data'!$B$7:$R$1700,11,0)</f>
        <v>12.8544</v>
      </c>
      <c r="I12" s="66">
        <f t="shared" si="2"/>
        <v>14</v>
      </c>
      <c r="J12" s="65">
        <f>VLOOKUP($A12,'Return Data'!$B$7:$R$1700,12,0)</f>
        <v>11.3527</v>
      </c>
      <c r="K12" s="66">
        <f t="shared" si="3"/>
        <v>13</v>
      </c>
      <c r="L12" s="65">
        <f>VLOOKUP($A12,'Return Data'!$B$7:$R$1700,13,0)</f>
        <v>11.364100000000001</v>
      </c>
      <c r="M12" s="66">
        <f t="shared" si="4"/>
        <v>12</v>
      </c>
      <c r="N12" s="65"/>
      <c r="O12" s="66"/>
      <c r="P12" s="65"/>
      <c r="Q12" s="66"/>
      <c r="R12" s="65">
        <f>VLOOKUP($A12,'Return Data'!$B$7:$R$1700,16,0)</f>
        <v>11.9984</v>
      </c>
      <c r="S12" s="67">
        <f t="shared" si="6"/>
        <v>2</v>
      </c>
    </row>
    <row r="13" spans="1:19" x14ac:dyDescent="0.3">
      <c r="A13" s="82" t="s">
        <v>635</v>
      </c>
      <c r="B13" s="64">
        <f>VLOOKUP($A13,'Return Data'!$B$7:$R$1700,3,0)</f>
        <v>44032</v>
      </c>
      <c r="C13" s="65">
        <f>VLOOKUP($A13,'Return Data'!$B$7:$R$1700,4,0)</f>
        <v>13.243</v>
      </c>
      <c r="D13" s="65">
        <f>VLOOKUP($A13,'Return Data'!$B$7:$R$1700,9,0)</f>
        <v>-44.979500000000002</v>
      </c>
      <c r="E13" s="66">
        <f t="shared" si="0"/>
        <v>19</v>
      </c>
      <c r="F13" s="65">
        <f>VLOOKUP($A13,'Return Data'!$B$7:$R$1700,10,0)</f>
        <v>-5.5613999999999999</v>
      </c>
      <c r="G13" s="66">
        <f t="shared" si="1"/>
        <v>19</v>
      </c>
      <c r="H13" s="65">
        <f>VLOOKUP($A13,'Return Data'!$B$7:$R$1700,11,0)</f>
        <v>3.6655000000000002</v>
      </c>
      <c r="I13" s="66">
        <f t="shared" si="2"/>
        <v>19</v>
      </c>
      <c r="J13" s="65">
        <f>VLOOKUP($A13,'Return Data'!$B$7:$R$1700,12,0)</f>
        <v>4.7064000000000004</v>
      </c>
      <c r="K13" s="66">
        <f t="shared" si="3"/>
        <v>19</v>
      </c>
      <c r="L13" s="65">
        <f>VLOOKUP($A13,'Return Data'!$B$7:$R$1700,13,0)</f>
        <v>4.6416000000000004</v>
      </c>
      <c r="M13" s="66">
        <f t="shared" si="4"/>
        <v>19</v>
      </c>
      <c r="N13" s="65">
        <f>VLOOKUP($A13,'Return Data'!$B$7:$R$1700,17,0)</f>
        <v>-0.66739999999999999</v>
      </c>
      <c r="O13" s="66">
        <f t="shared" si="5"/>
        <v>16</v>
      </c>
      <c r="P13" s="65">
        <f>VLOOKUP($A13,'Return Data'!$B$7:$R$1700,14,0)</f>
        <v>0.82699999999999996</v>
      </c>
      <c r="Q13" s="66">
        <f t="shared" si="7"/>
        <v>14</v>
      </c>
      <c r="R13" s="65">
        <f>VLOOKUP($A13,'Return Data'!$B$7:$R$1700,16,0)</f>
        <v>4.9286000000000003</v>
      </c>
      <c r="S13" s="67">
        <f t="shared" si="6"/>
        <v>19</v>
      </c>
    </row>
    <row r="14" spans="1:19" x14ac:dyDescent="0.3">
      <c r="A14" s="82" t="s">
        <v>636</v>
      </c>
      <c r="B14" s="64">
        <f>VLOOKUP($A14,'Return Data'!$B$7:$R$1700,3,0)</f>
        <v>44032</v>
      </c>
      <c r="C14" s="65">
        <f>VLOOKUP($A14,'Return Data'!$B$7:$R$1700,4,0)</f>
        <v>73.872900000000001</v>
      </c>
      <c r="D14" s="65">
        <f>VLOOKUP($A14,'Return Data'!$B$7:$R$1700,9,0)</f>
        <v>13.661300000000001</v>
      </c>
      <c r="E14" s="66">
        <f t="shared" si="0"/>
        <v>17</v>
      </c>
      <c r="F14" s="65">
        <f>VLOOKUP($A14,'Return Data'!$B$7:$R$1700,10,0)</f>
        <v>12.664999999999999</v>
      </c>
      <c r="G14" s="66">
        <f t="shared" si="1"/>
        <v>17</v>
      </c>
      <c r="H14" s="65">
        <f>VLOOKUP($A14,'Return Data'!$B$7:$R$1700,11,0)</f>
        <v>8.2554999999999996</v>
      </c>
      <c r="I14" s="66">
        <f t="shared" si="2"/>
        <v>18</v>
      </c>
      <c r="J14" s="65">
        <f>VLOOKUP($A14,'Return Data'!$B$7:$R$1700,12,0)</f>
        <v>9.1857000000000006</v>
      </c>
      <c r="K14" s="66">
        <f t="shared" si="3"/>
        <v>18</v>
      </c>
      <c r="L14" s="65">
        <f>VLOOKUP($A14,'Return Data'!$B$7:$R$1700,13,0)</f>
        <v>7.9372999999999996</v>
      </c>
      <c r="M14" s="66">
        <f t="shared" si="4"/>
        <v>18</v>
      </c>
      <c r="N14" s="65">
        <f>VLOOKUP($A14,'Return Data'!$B$7:$R$1700,17,0)</f>
        <v>9.2361000000000004</v>
      </c>
      <c r="O14" s="66">
        <f t="shared" si="5"/>
        <v>10</v>
      </c>
      <c r="P14" s="65">
        <f>VLOOKUP($A14,'Return Data'!$B$7:$R$1700,14,0)</f>
        <v>7.9379</v>
      </c>
      <c r="Q14" s="66">
        <f t="shared" si="7"/>
        <v>8</v>
      </c>
      <c r="R14" s="65">
        <f>VLOOKUP($A14,'Return Data'!$B$7:$R$1700,16,0)</f>
        <v>9.0466999999999995</v>
      </c>
      <c r="S14" s="67">
        <f t="shared" si="6"/>
        <v>6</v>
      </c>
    </row>
    <row r="15" spans="1:19" x14ac:dyDescent="0.3">
      <c r="A15" s="82" t="s">
        <v>639</v>
      </c>
      <c r="B15" s="64">
        <f>VLOOKUP($A15,'Return Data'!$B$7:$R$1700,3,0)</f>
        <v>44032</v>
      </c>
      <c r="C15" s="65">
        <f>VLOOKUP($A15,'Return Data'!$B$7:$R$1700,4,0)</f>
        <v>24.217199999999998</v>
      </c>
      <c r="D15" s="65">
        <f>VLOOKUP($A15,'Return Data'!$B$7:$R$1700,9,0)</f>
        <v>24.573699999999999</v>
      </c>
      <c r="E15" s="66">
        <f t="shared" si="0"/>
        <v>4</v>
      </c>
      <c r="F15" s="65">
        <f>VLOOKUP($A15,'Return Data'!$B$7:$R$1700,10,0)</f>
        <v>20.861799999999999</v>
      </c>
      <c r="G15" s="66">
        <f t="shared" si="1"/>
        <v>4</v>
      </c>
      <c r="H15" s="65">
        <f>VLOOKUP($A15,'Return Data'!$B$7:$R$1700,11,0)</f>
        <v>16.479800000000001</v>
      </c>
      <c r="I15" s="66">
        <f t="shared" si="2"/>
        <v>3</v>
      </c>
      <c r="J15" s="65">
        <f>VLOOKUP($A15,'Return Data'!$B$7:$R$1700,12,0)</f>
        <v>13.515499999999999</v>
      </c>
      <c r="K15" s="66">
        <f t="shared" si="3"/>
        <v>2</v>
      </c>
      <c r="L15" s="65">
        <f>VLOOKUP($A15,'Return Data'!$B$7:$R$1700,13,0)</f>
        <v>11.886699999999999</v>
      </c>
      <c r="M15" s="66">
        <f t="shared" si="4"/>
        <v>8</v>
      </c>
      <c r="N15" s="65">
        <f>VLOOKUP($A15,'Return Data'!$B$7:$R$1700,17,0)</f>
        <v>11.4467</v>
      </c>
      <c r="O15" s="66">
        <f t="shared" si="5"/>
        <v>3</v>
      </c>
      <c r="P15" s="65">
        <f>VLOOKUP($A15,'Return Data'!$B$7:$R$1700,14,0)</f>
        <v>9.0949000000000009</v>
      </c>
      <c r="Q15" s="66">
        <f t="shared" si="7"/>
        <v>3</v>
      </c>
      <c r="R15" s="65">
        <f>VLOOKUP($A15,'Return Data'!$B$7:$R$1700,16,0)</f>
        <v>9.1845999999999997</v>
      </c>
      <c r="S15" s="67">
        <f t="shared" si="6"/>
        <v>5</v>
      </c>
    </row>
    <row r="16" spans="1:19" x14ac:dyDescent="0.3">
      <c r="A16" s="82" t="s">
        <v>641</v>
      </c>
      <c r="B16" s="64">
        <f>VLOOKUP($A16,'Return Data'!$B$7:$R$1700,3,0)</f>
        <v>44032</v>
      </c>
      <c r="C16" s="65">
        <f>VLOOKUP($A16,'Return Data'!$B$7:$R$1700,4,0)</f>
        <v>21.9971</v>
      </c>
      <c r="D16" s="65">
        <f>VLOOKUP($A16,'Return Data'!$B$7:$R$1700,9,0)</f>
        <v>22.790600000000001</v>
      </c>
      <c r="E16" s="66">
        <f t="shared" si="0"/>
        <v>7</v>
      </c>
      <c r="F16" s="65">
        <f>VLOOKUP($A16,'Return Data'!$B$7:$R$1700,10,0)</f>
        <v>20.1096</v>
      </c>
      <c r="G16" s="66">
        <f t="shared" si="1"/>
        <v>8</v>
      </c>
      <c r="H16" s="65">
        <f>VLOOKUP($A16,'Return Data'!$B$7:$R$1700,11,0)</f>
        <v>14.3797</v>
      </c>
      <c r="I16" s="66">
        <f t="shared" si="2"/>
        <v>10</v>
      </c>
      <c r="J16" s="65">
        <f>VLOOKUP($A16,'Return Data'!$B$7:$R$1700,12,0)</f>
        <v>12.4444</v>
      </c>
      <c r="K16" s="66">
        <f t="shared" si="3"/>
        <v>10</v>
      </c>
      <c r="L16" s="65">
        <f>VLOOKUP($A16,'Return Data'!$B$7:$R$1700,13,0)</f>
        <v>11.600199999999999</v>
      </c>
      <c r="M16" s="66">
        <f t="shared" si="4"/>
        <v>11</v>
      </c>
      <c r="N16" s="65">
        <f>VLOOKUP($A16,'Return Data'!$B$7:$R$1700,17,0)</f>
        <v>10.4937</v>
      </c>
      <c r="O16" s="66">
        <f t="shared" si="5"/>
        <v>6</v>
      </c>
      <c r="P16" s="65">
        <f>VLOOKUP($A16,'Return Data'!$B$7:$R$1700,14,0)</f>
        <v>8.6146999999999991</v>
      </c>
      <c r="Q16" s="66">
        <f t="shared" si="7"/>
        <v>5</v>
      </c>
      <c r="R16" s="65">
        <f>VLOOKUP($A16,'Return Data'!$B$7:$R$1700,16,0)</f>
        <v>7.4663000000000004</v>
      </c>
      <c r="S16" s="67">
        <f t="shared" si="6"/>
        <v>14</v>
      </c>
    </row>
    <row r="17" spans="1:19" x14ac:dyDescent="0.3">
      <c r="A17" s="82" t="s">
        <v>644</v>
      </c>
      <c r="B17" s="64">
        <f>VLOOKUP($A17,'Return Data'!$B$7:$R$1700,3,0)</f>
        <v>44032</v>
      </c>
      <c r="C17" s="65">
        <f>VLOOKUP($A17,'Return Data'!$B$7:$R$1700,4,0)</f>
        <v>14.646100000000001</v>
      </c>
      <c r="D17" s="65">
        <f>VLOOKUP($A17,'Return Data'!$B$7:$R$1700,9,0)</f>
        <v>26.098199999999999</v>
      </c>
      <c r="E17" s="66">
        <f t="shared" si="0"/>
        <v>3</v>
      </c>
      <c r="F17" s="65">
        <f>VLOOKUP($A17,'Return Data'!$B$7:$R$1700,10,0)</f>
        <v>23.110399999999998</v>
      </c>
      <c r="G17" s="66">
        <f t="shared" si="1"/>
        <v>2</v>
      </c>
      <c r="H17" s="65">
        <f>VLOOKUP($A17,'Return Data'!$B$7:$R$1700,11,0)</f>
        <v>16.808499999999999</v>
      </c>
      <c r="I17" s="66">
        <f t="shared" si="2"/>
        <v>2</v>
      </c>
      <c r="J17" s="65">
        <f>VLOOKUP($A17,'Return Data'!$B$7:$R$1700,12,0)</f>
        <v>13.1912</v>
      </c>
      <c r="K17" s="66">
        <f t="shared" si="3"/>
        <v>4</v>
      </c>
      <c r="L17" s="65">
        <f>VLOOKUP($A17,'Return Data'!$B$7:$R$1700,13,0)</f>
        <v>12.167400000000001</v>
      </c>
      <c r="M17" s="66">
        <f t="shared" si="4"/>
        <v>5</v>
      </c>
      <c r="N17" s="65">
        <f>VLOOKUP($A17,'Return Data'!$B$7:$R$1700,17,0)</f>
        <v>10.417</v>
      </c>
      <c r="O17" s="66">
        <f t="shared" si="5"/>
        <v>7</v>
      </c>
      <c r="P17" s="65">
        <f>VLOOKUP($A17,'Return Data'!$B$7:$R$1700,14,0)</f>
        <v>8.4520999999999997</v>
      </c>
      <c r="Q17" s="66">
        <f t="shared" si="7"/>
        <v>6</v>
      </c>
      <c r="R17" s="65">
        <f>VLOOKUP($A17,'Return Data'!$B$7:$R$1700,16,0)</f>
        <v>8.8021999999999991</v>
      </c>
      <c r="S17" s="67">
        <f t="shared" si="6"/>
        <v>7</v>
      </c>
    </row>
    <row r="18" spans="1:19" x14ac:dyDescent="0.3">
      <c r="A18" s="82" t="s">
        <v>645</v>
      </c>
      <c r="B18" s="64">
        <f>VLOOKUP($A18,'Return Data'!$B$7:$R$1700,3,0)</f>
        <v>44032</v>
      </c>
      <c r="C18" s="65">
        <f>VLOOKUP($A18,'Return Data'!$B$7:$R$1700,4,0)</f>
        <v>2412.5173</v>
      </c>
      <c r="D18" s="65">
        <f>VLOOKUP($A18,'Return Data'!$B$7:$R$1700,9,0)</f>
        <v>19.156300000000002</v>
      </c>
      <c r="E18" s="66">
        <f t="shared" si="0"/>
        <v>14</v>
      </c>
      <c r="F18" s="65">
        <f>VLOOKUP($A18,'Return Data'!$B$7:$R$1700,10,0)</f>
        <v>18.7714</v>
      </c>
      <c r="G18" s="66">
        <f t="shared" si="1"/>
        <v>12</v>
      </c>
      <c r="H18" s="65">
        <f>VLOOKUP($A18,'Return Data'!$B$7:$R$1700,11,0)</f>
        <v>13.4306</v>
      </c>
      <c r="I18" s="66">
        <f t="shared" si="2"/>
        <v>12</v>
      </c>
      <c r="J18" s="65">
        <f>VLOOKUP($A18,'Return Data'!$B$7:$R$1700,12,0)</f>
        <v>11.7056</v>
      </c>
      <c r="K18" s="66">
        <f t="shared" si="3"/>
        <v>11</v>
      </c>
      <c r="L18" s="65">
        <f>VLOOKUP($A18,'Return Data'!$B$7:$R$1700,13,0)</f>
        <v>11.663600000000001</v>
      </c>
      <c r="M18" s="66">
        <f t="shared" si="4"/>
        <v>10</v>
      </c>
      <c r="N18" s="65">
        <f>VLOOKUP($A18,'Return Data'!$B$7:$R$1700,17,0)</f>
        <v>10.7829</v>
      </c>
      <c r="O18" s="66">
        <f t="shared" si="5"/>
        <v>5</v>
      </c>
      <c r="P18" s="65">
        <f>VLOOKUP($A18,'Return Data'!$B$7:$R$1700,14,0)</f>
        <v>6.7695999999999996</v>
      </c>
      <c r="Q18" s="66">
        <f t="shared" si="7"/>
        <v>12</v>
      </c>
      <c r="R18" s="65">
        <f>VLOOKUP($A18,'Return Data'!$B$7:$R$1700,16,0)</f>
        <v>7.0228999999999999</v>
      </c>
      <c r="S18" s="67">
        <f t="shared" si="6"/>
        <v>16</v>
      </c>
    </row>
    <row r="19" spans="1:19" x14ac:dyDescent="0.3">
      <c r="A19" s="82" t="s">
        <v>647</v>
      </c>
      <c r="B19" s="64">
        <f>VLOOKUP($A19,'Return Data'!$B$7:$R$1700,3,0)</f>
        <v>44032</v>
      </c>
      <c r="C19" s="65">
        <f>VLOOKUP($A19,'Return Data'!$B$7:$R$1700,4,0)</f>
        <v>2815.0949000000001</v>
      </c>
      <c r="D19" s="65">
        <f>VLOOKUP($A19,'Return Data'!$B$7:$R$1700,9,0)</f>
        <v>20.014700000000001</v>
      </c>
      <c r="E19" s="66">
        <f t="shared" si="0"/>
        <v>10</v>
      </c>
      <c r="F19" s="65">
        <f>VLOOKUP($A19,'Return Data'!$B$7:$R$1700,10,0)</f>
        <v>16.420100000000001</v>
      </c>
      <c r="G19" s="66">
        <f t="shared" si="1"/>
        <v>16</v>
      </c>
      <c r="H19" s="65">
        <f>VLOOKUP($A19,'Return Data'!$B$7:$R$1700,11,0)</f>
        <v>12.2445</v>
      </c>
      <c r="I19" s="66">
        <f t="shared" si="2"/>
        <v>16</v>
      </c>
      <c r="J19" s="65">
        <f>VLOOKUP($A19,'Return Data'!$B$7:$R$1700,12,0)</f>
        <v>10.685</v>
      </c>
      <c r="K19" s="66">
        <f t="shared" si="3"/>
        <v>16</v>
      </c>
      <c r="L19" s="65">
        <f>VLOOKUP($A19,'Return Data'!$B$7:$R$1700,13,0)</f>
        <v>10.5787</v>
      </c>
      <c r="M19" s="66">
        <f t="shared" si="4"/>
        <v>14</v>
      </c>
      <c r="N19" s="65">
        <f>VLOOKUP($A19,'Return Data'!$B$7:$R$1700,17,0)</f>
        <v>9.9487000000000005</v>
      </c>
      <c r="O19" s="66">
        <f t="shared" si="5"/>
        <v>9</v>
      </c>
      <c r="P19" s="65">
        <f>VLOOKUP($A19,'Return Data'!$B$7:$R$1700,14,0)</f>
        <v>8.7114999999999991</v>
      </c>
      <c r="Q19" s="66">
        <f t="shared" si="7"/>
        <v>4</v>
      </c>
      <c r="R19" s="65">
        <f>VLOOKUP($A19,'Return Data'!$B$7:$R$1700,16,0)</f>
        <v>8.3956</v>
      </c>
      <c r="S19" s="67">
        <f t="shared" si="6"/>
        <v>9</v>
      </c>
    </row>
    <row r="20" spans="1:19" x14ac:dyDescent="0.3">
      <c r="A20" s="82" t="s">
        <v>650</v>
      </c>
      <c r="B20" s="64">
        <f>VLOOKUP($A20,'Return Data'!$B$7:$R$1700,3,0)</f>
        <v>44032</v>
      </c>
      <c r="C20" s="65">
        <f>VLOOKUP($A20,'Return Data'!$B$7:$R$1700,4,0)</f>
        <v>56.125599999999999</v>
      </c>
      <c r="D20" s="65">
        <f>VLOOKUP($A20,'Return Data'!$B$7:$R$1700,9,0)</f>
        <v>26.9541</v>
      </c>
      <c r="E20" s="66">
        <f t="shared" si="0"/>
        <v>2</v>
      </c>
      <c r="F20" s="65">
        <f>VLOOKUP($A20,'Return Data'!$B$7:$R$1700,10,0)</f>
        <v>24.883199999999999</v>
      </c>
      <c r="G20" s="66">
        <f t="shared" si="1"/>
        <v>1</v>
      </c>
      <c r="H20" s="65">
        <f>VLOOKUP($A20,'Return Data'!$B$7:$R$1700,11,0)</f>
        <v>20.114899999999999</v>
      </c>
      <c r="I20" s="66">
        <f t="shared" si="2"/>
        <v>1</v>
      </c>
      <c r="J20" s="65">
        <f>VLOOKUP($A20,'Return Data'!$B$7:$R$1700,12,0)</f>
        <v>16.9831</v>
      </c>
      <c r="K20" s="66">
        <f t="shared" si="3"/>
        <v>1</v>
      </c>
      <c r="L20" s="65">
        <f>VLOOKUP($A20,'Return Data'!$B$7:$R$1700,13,0)</f>
        <v>13.000400000000001</v>
      </c>
      <c r="M20" s="66">
        <f t="shared" si="4"/>
        <v>1</v>
      </c>
      <c r="N20" s="65">
        <f>VLOOKUP($A20,'Return Data'!$B$7:$R$1700,17,0)</f>
        <v>13.6814</v>
      </c>
      <c r="O20" s="66">
        <f t="shared" si="5"/>
        <v>1</v>
      </c>
      <c r="P20" s="65">
        <f>VLOOKUP($A20,'Return Data'!$B$7:$R$1700,14,0)</f>
        <v>9.9405999999999999</v>
      </c>
      <c r="Q20" s="66">
        <f t="shared" si="7"/>
        <v>1</v>
      </c>
      <c r="R20" s="65">
        <f>VLOOKUP($A20,'Return Data'!$B$7:$R$1700,16,0)</f>
        <v>7.6773999999999996</v>
      </c>
      <c r="S20" s="67">
        <f t="shared" si="6"/>
        <v>13</v>
      </c>
    </row>
    <row r="21" spans="1:19" x14ac:dyDescent="0.3">
      <c r="A21" s="82" t="s">
        <v>651</v>
      </c>
      <c r="B21" s="64">
        <f>VLOOKUP($A21,'Return Data'!$B$7:$R$1700,3,0)</f>
        <v>44032</v>
      </c>
      <c r="C21" s="65">
        <f>VLOOKUP($A21,'Return Data'!$B$7:$R$1700,4,0)</f>
        <v>43.591099999999997</v>
      </c>
      <c r="D21" s="65">
        <f>VLOOKUP($A21,'Return Data'!$B$7:$R$1700,9,0)</f>
        <v>17.8477</v>
      </c>
      <c r="E21" s="66">
        <f t="shared" si="0"/>
        <v>16</v>
      </c>
      <c r="F21" s="65">
        <f>VLOOKUP($A21,'Return Data'!$B$7:$R$1700,10,0)</f>
        <v>11.9476</v>
      </c>
      <c r="G21" s="66">
        <f t="shared" si="1"/>
        <v>18</v>
      </c>
      <c r="H21" s="65">
        <f>VLOOKUP($A21,'Return Data'!$B$7:$R$1700,11,0)</f>
        <v>10.6044</v>
      </c>
      <c r="I21" s="66">
        <f t="shared" si="2"/>
        <v>17</v>
      </c>
      <c r="J21" s="65">
        <f>VLOOKUP($A21,'Return Data'!$B$7:$R$1700,12,0)</f>
        <v>9.8815000000000008</v>
      </c>
      <c r="K21" s="66">
        <f t="shared" si="3"/>
        <v>17</v>
      </c>
      <c r="L21" s="65">
        <f>VLOOKUP($A21,'Return Data'!$B$7:$R$1700,13,0)</f>
        <v>9.2111000000000001</v>
      </c>
      <c r="M21" s="66">
        <f t="shared" si="4"/>
        <v>17</v>
      </c>
      <c r="N21" s="65">
        <f>VLOOKUP($A21,'Return Data'!$B$7:$R$1700,17,0)</f>
        <v>8.5166000000000004</v>
      </c>
      <c r="O21" s="66">
        <f t="shared" si="5"/>
        <v>13</v>
      </c>
      <c r="P21" s="65">
        <f>VLOOKUP($A21,'Return Data'!$B$7:$R$1700,14,0)</f>
        <v>7.6546000000000003</v>
      </c>
      <c r="Q21" s="66">
        <f t="shared" si="7"/>
        <v>10</v>
      </c>
      <c r="R21" s="65">
        <f>VLOOKUP($A21,'Return Data'!$B$7:$R$1700,16,0)</f>
        <v>7.6947999999999999</v>
      </c>
      <c r="S21" s="67">
        <f t="shared" si="6"/>
        <v>12</v>
      </c>
    </row>
    <row r="22" spans="1:19" x14ac:dyDescent="0.3">
      <c r="A22" s="82" t="s">
        <v>653</v>
      </c>
      <c r="B22" s="64">
        <f>VLOOKUP($A22,'Return Data'!$B$7:$R$1700,3,0)</f>
        <v>44032</v>
      </c>
      <c r="C22" s="65">
        <f>VLOOKUP($A22,'Return Data'!$B$7:$R$1700,4,0)</f>
        <v>32.737099999999998</v>
      </c>
      <c r="D22" s="65">
        <f>VLOOKUP($A22,'Return Data'!$B$7:$R$1700,9,0)</f>
        <v>18.8445</v>
      </c>
      <c r="E22" s="66">
        <f t="shared" si="0"/>
        <v>15</v>
      </c>
      <c r="F22" s="65">
        <f>VLOOKUP($A22,'Return Data'!$B$7:$R$1700,10,0)</f>
        <v>17.409099999999999</v>
      </c>
      <c r="G22" s="66">
        <f t="shared" si="1"/>
        <v>13</v>
      </c>
      <c r="H22" s="65">
        <f>VLOOKUP($A22,'Return Data'!$B$7:$R$1700,11,0)</f>
        <v>12.4872</v>
      </c>
      <c r="I22" s="66">
        <f t="shared" si="2"/>
        <v>15</v>
      </c>
      <c r="J22" s="65">
        <f>VLOOKUP($A22,'Return Data'!$B$7:$R$1700,12,0)</f>
        <v>10.971500000000001</v>
      </c>
      <c r="K22" s="66">
        <f t="shared" si="3"/>
        <v>15</v>
      </c>
      <c r="L22" s="65">
        <f>VLOOKUP($A22,'Return Data'!$B$7:$R$1700,13,0)</f>
        <v>10.104900000000001</v>
      </c>
      <c r="M22" s="66">
        <f t="shared" si="4"/>
        <v>16</v>
      </c>
      <c r="N22" s="65">
        <f>VLOOKUP($A22,'Return Data'!$B$7:$R$1700,17,0)</f>
        <v>9.1084999999999994</v>
      </c>
      <c r="O22" s="66">
        <f t="shared" si="5"/>
        <v>12</v>
      </c>
      <c r="P22" s="65">
        <f>VLOOKUP($A22,'Return Data'!$B$7:$R$1700,14,0)</f>
        <v>7.0101000000000004</v>
      </c>
      <c r="Q22" s="66">
        <f t="shared" si="7"/>
        <v>11</v>
      </c>
      <c r="R22" s="65">
        <f>VLOOKUP($A22,'Return Data'!$B$7:$R$1700,16,0)</f>
        <v>7.0190000000000001</v>
      </c>
      <c r="S22" s="67">
        <f t="shared" si="6"/>
        <v>17</v>
      </c>
    </row>
    <row r="23" spans="1:19" x14ac:dyDescent="0.3">
      <c r="A23" s="82" t="s">
        <v>656</v>
      </c>
      <c r="B23" s="64">
        <f>VLOOKUP($A23,'Return Data'!$B$7:$R$1700,3,0)</f>
        <v>44032</v>
      </c>
      <c r="C23" s="65">
        <f>VLOOKUP($A23,'Return Data'!$B$7:$R$1700,4,0)</f>
        <v>11.828200000000001</v>
      </c>
      <c r="D23" s="65">
        <f>VLOOKUP($A23,'Return Data'!$B$7:$R$1700,9,0)</f>
        <v>19.798100000000002</v>
      </c>
      <c r="E23" s="66">
        <f t="shared" si="0"/>
        <v>11</v>
      </c>
      <c r="F23" s="65">
        <f>VLOOKUP($A23,'Return Data'!$B$7:$R$1700,10,0)</f>
        <v>18.960599999999999</v>
      </c>
      <c r="G23" s="66">
        <f t="shared" si="1"/>
        <v>11</v>
      </c>
      <c r="H23" s="65">
        <f>VLOOKUP($A23,'Return Data'!$B$7:$R$1700,11,0)</f>
        <v>14.9076</v>
      </c>
      <c r="I23" s="66">
        <f t="shared" si="2"/>
        <v>9</v>
      </c>
      <c r="J23" s="65">
        <f>VLOOKUP($A23,'Return Data'!$B$7:$R$1700,12,0)</f>
        <v>12.480499999999999</v>
      </c>
      <c r="K23" s="66">
        <f t="shared" si="3"/>
        <v>9</v>
      </c>
      <c r="L23" s="65">
        <f>VLOOKUP($A23,'Return Data'!$B$7:$R$1700,13,0)</f>
        <v>11.8744</v>
      </c>
      <c r="M23" s="66">
        <f t="shared" si="4"/>
        <v>9</v>
      </c>
      <c r="N23" s="65"/>
      <c r="O23" s="66"/>
      <c r="P23" s="65"/>
      <c r="Q23" s="66"/>
      <c r="R23" s="65">
        <f>VLOOKUP($A23,'Return Data'!$B$7:$R$1700,16,0)</f>
        <v>12.136799999999999</v>
      </c>
      <c r="S23" s="67">
        <f t="shared" si="6"/>
        <v>1</v>
      </c>
    </row>
    <row r="24" spans="1:19" x14ac:dyDescent="0.3">
      <c r="A24" s="82" t="s">
        <v>657</v>
      </c>
      <c r="B24" s="64">
        <f>VLOOKUP($A24,'Return Data'!$B$7:$R$1700,3,0)</f>
        <v>44032</v>
      </c>
      <c r="C24" s="65">
        <f>VLOOKUP($A24,'Return Data'!$B$7:$R$1700,4,0)</f>
        <v>30.381699999999999</v>
      </c>
      <c r="D24" s="65">
        <f>VLOOKUP($A24,'Return Data'!$B$7:$R$1700,9,0)</f>
        <v>19.2408</v>
      </c>
      <c r="E24" s="66">
        <f t="shared" si="0"/>
        <v>13</v>
      </c>
      <c r="F24" s="65">
        <f>VLOOKUP($A24,'Return Data'!$B$7:$R$1700,10,0)</f>
        <v>19.590499999999999</v>
      </c>
      <c r="G24" s="66">
        <f t="shared" si="1"/>
        <v>9</v>
      </c>
      <c r="H24" s="65">
        <f>VLOOKUP($A24,'Return Data'!$B$7:$R$1700,11,0)</f>
        <v>15.065200000000001</v>
      </c>
      <c r="I24" s="66">
        <f t="shared" si="2"/>
        <v>7</v>
      </c>
      <c r="J24" s="65">
        <f>VLOOKUP($A24,'Return Data'!$B$7:$R$1700,12,0)</f>
        <v>12.9656</v>
      </c>
      <c r="K24" s="66">
        <f t="shared" si="3"/>
        <v>7</v>
      </c>
      <c r="L24" s="65">
        <f>VLOOKUP($A24,'Return Data'!$B$7:$R$1700,13,0)</f>
        <v>12.6592</v>
      </c>
      <c r="M24" s="66">
        <f t="shared" si="4"/>
        <v>3</v>
      </c>
      <c r="N24" s="65">
        <f>VLOOKUP($A24,'Return Data'!$B$7:$R$1700,17,0)</f>
        <v>11.7605</v>
      </c>
      <c r="O24" s="66">
        <f t="shared" si="5"/>
        <v>2</v>
      </c>
      <c r="P24" s="65">
        <f>VLOOKUP($A24,'Return Data'!$B$7:$R$1700,14,0)</f>
        <v>8.3774999999999995</v>
      </c>
      <c r="Q24" s="66">
        <f t="shared" si="7"/>
        <v>7</v>
      </c>
      <c r="R24" s="65">
        <f>VLOOKUP($A24,'Return Data'!$B$7:$R$1700,16,0)</f>
        <v>7.4008000000000003</v>
      </c>
      <c r="S24" s="67">
        <f t="shared" si="6"/>
        <v>15</v>
      </c>
    </row>
    <row r="25" spans="1:19" x14ac:dyDescent="0.3">
      <c r="A25" s="82" t="s">
        <v>660</v>
      </c>
      <c r="B25" s="64">
        <f>VLOOKUP($A25,'Return Data'!$B$7:$R$1700,3,0)</f>
        <v>44032</v>
      </c>
      <c r="C25" s="65">
        <f>VLOOKUP($A25,'Return Data'!$B$7:$R$1700,4,0)</f>
        <v>193.0257</v>
      </c>
      <c r="D25" s="65">
        <f>VLOOKUP($A25,'Return Data'!$B$7:$R$1700,9,0)</f>
        <v>-173.2294</v>
      </c>
      <c r="E25" s="66">
        <f t="shared" si="0"/>
        <v>20</v>
      </c>
      <c r="F25" s="65">
        <f>VLOOKUP($A25,'Return Data'!$B$7:$R$1700,10,0)</f>
        <v>-59.0122</v>
      </c>
      <c r="G25" s="66">
        <f t="shared" si="1"/>
        <v>20</v>
      </c>
      <c r="H25" s="65">
        <f>VLOOKUP($A25,'Return Data'!$B$7:$R$1700,11,0)</f>
        <v>-29.5061</v>
      </c>
      <c r="I25" s="66">
        <f t="shared" si="2"/>
        <v>20</v>
      </c>
      <c r="J25" s="65">
        <f>VLOOKUP($A25,'Return Data'!$B$7:$R$1700,12,0)</f>
        <v>-19.456900000000001</v>
      </c>
      <c r="K25" s="66">
        <f t="shared" si="3"/>
        <v>20</v>
      </c>
      <c r="L25" s="65">
        <f>VLOOKUP($A25,'Return Data'!$B$7:$R$1700,13,0)</f>
        <v>-20.756</v>
      </c>
      <c r="M25" s="66">
        <f t="shared" si="4"/>
        <v>20</v>
      </c>
      <c r="N25" s="65"/>
      <c r="O25" s="66"/>
      <c r="P25" s="65"/>
      <c r="Q25" s="66"/>
      <c r="R25" s="65">
        <f>VLOOKUP($A25,'Return Data'!$B$7:$R$1700,16,0)</f>
        <v>-18.726600000000001</v>
      </c>
      <c r="S25" s="67">
        <f t="shared" si="6"/>
        <v>20</v>
      </c>
    </row>
    <row r="26" spans="1:19" x14ac:dyDescent="0.3">
      <c r="A26" s="82" t="s">
        <v>662</v>
      </c>
      <c r="B26" s="64">
        <f>VLOOKUP($A26,'Return Data'!$B$7:$R$1700,3,0)</f>
        <v>44032</v>
      </c>
      <c r="C26" s="65">
        <f>VLOOKUP($A26,'Return Data'!$B$7:$R$1700,4,0)</f>
        <v>11.748900000000001</v>
      </c>
      <c r="D26" s="65">
        <f>VLOOKUP($A26,'Return Data'!$B$7:$R$1700,9,0)</f>
        <v>24.5532</v>
      </c>
      <c r="E26" s="66">
        <f t="shared" si="0"/>
        <v>5</v>
      </c>
      <c r="F26" s="65">
        <f>VLOOKUP($A26,'Return Data'!$B$7:$R$1700,10,0)</f>
        <v>20.300799999999999</v>
      </c>
      <c r="G26" s="66">
        <f t="shared" si="1"/>
        <v>7</v>
      </c>
      <c r="H26" s="65">
        <f>VLOOKUP($A26,'Return Data'!$B$7:$R$1700,11,0)</f>
        <v>15.0434</v>
      </c>
      <c r="I26" s="66">
        <f t="shared" si="2"/>
        <v>8</v>
      </c>
      <c r="J26" s="65">
        <f>VLOOKUP($A26,'Return Data'!$B$7:$R$1700,12,0)</f>
        <v>12.709199999999999</v>
      </c>
      <c r="K26" s="66">
        <f t="shared" si="3"/>
        <v>8</v>
      </c>
      <c r="L26" s="65">
        <f>VLOOKUP($A26,'Return Data'!$B$7:$R$1700,13,0)</f>
        <v>12.723699999999999</v>
      </c>
      <c r="M26" s="66">
        <f t="shared" si="4"/>
        <v>2</v>
      </c>
      <c r="N26" s="65">
        <f>VLOOKUP($A26,'Return Data'!$B$7:$R$1700,17,0)</f>
        <v>7.6990999999999996</v>
      </c>
      <c r="O26" s="66">
        <f t="shared" si="5"/>
        <v>14</v>
      </c>
      <c r="P26" s="65"/>
      <c r="Q26" s="66"/>
      <c r="R26" s="65">
        <f>VLOOKUP($A26,'Return Data'!$B$7:$R$1700,16,0)</f>
        <v>7.7614999999999998</v>
      </c>
      <c r="S26" s="67">
        <f t="shared" si="6"/>
        <v>11</v>
      </c>
    </row>
    <row r="27" spans="1:19" x14ac:dyDescent="0.3">
      <c r="A27" s="82" t="s">
        <v>664</v>
      </c>
      <c r="B27" s="64">
        <f>VLOOKUP($A27,'Return Data'!$B$7:$R$1700,3,0)</f>
        <v>44032</v>
      </c>
      <c r="C27" s="65">
        <f>VLOOKUP($A27,'Return Data'!$B$7:$R$1700,4,0)</f>
        <v>12.361800000000001</v>
      </c>
      <c r="D27" s="65">
        <f>VLOOKUP($A27,'Return Data'!$B$7:$R$1700,9,0)</f>
        <v>21.669699999999999</v>
      </c>
      <c r="E27" s="66">
        <f t="shared" si="0"/>
        <v>8</v>
      </c>
      <c r="F27" s="65">
        <f>VLOOKUP($A27,'Return Data'!$B$7:$R$1700,10,0)</f>
        <v>20.6081</v>
      </c>
      <c r="G27" s="66">
        <f t="shared" si="1"/>
        <v>5</v>
      </c>
      <c r="H27" s="65">
        <f>VLOOKUP($A27,'Return Data'!$B$7:$R$1700,11,0)</f>
        <v>15.250400000000001</v>
      </c>
      <c r="I27" s="66">
        <f t="shared" si="2"/>
        <v>6</v>
      </c>
      <c r="J27" s="65">
        <f>VLOOKUP($A27,'Return Data'!$B$7:$R$1700,12,0)</f>
        <v>13.092700000000001</v>
      </c>
      <c r="K27" s="66">
        <f t="shared" si="3"/>
        <v>5</v>
      </c>
      <c r="L27" s="65">
        <f>VLOOKUP($A27,'Return Data'!$B$7:$R$1700,13,0)</f>
        <v>12.098599999999999</v>
      </c>
      <c r="M27" s="66">
        <f t="shared" si="4"/>
        <v>7</v>
      </c>
      <c r="N27" s="65"/>
      <c r="O27" s="66"/>
      <c r="P27" s="65"/>
      <c r="Q27" s="66"/>
      <c r="R27" s="65">
        <f>VLOOKUP($A27,'Return Data'!$B$7:$R$1700,16,0)</f>
        <v>11.481999999999999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7.9979500000000012</v>
      </c>
      <c r="E29" s="88"/>
      <c r="F29" s="89">
        <f>AVERAGE(F8:F27)</f>
        <v>13.814674999999999</v>
      </c>
      <c r="G29" s="88"/>
      <c r="H29" s="89">
        <f>AVERAGE(H8:H27)</f>
        <v>11.538189999999998</v>
      </c>
      <c r="I29" s="88"/>
      <c r="J29" s="89">
        <f>AVERAGE(J8:J27)</f>
        <v>10.277310000000002</v>
      </c>
      <c r="K29" s="88"/>
      <c r="L29" s="89">
        <f>AVERAGE(L8:L27)</f>
        <v>9.4347500000000011</v>
      </c>
      <c r="M29" s="88"/>
      <c r="N29" s="89">
        <f>AVERAGE(N8:N27)</f>
        <v>9.2734187499999994</v>
      </c>
      <c r="O29" s="88"/>
      <c r="P29" s="89">
        <f>AVERAGE(P8:P27)</f>
        <v>7.5245999999999995</v>
      </c>
      <c r="Q29" s="88"/>
      <c r="R29" s="89">
        <f>AVERAGE(R8:R27)</f>
        <v>7.1134150000000016</v>
      </c>
      <c r="S29" s="90"/>
    </row>
    <row r="30" spans="1:19" x14ac:dyDescent="0.3">
      <c r="A30" s="87" t="s">
        <v>28</v>
      </c>
      <c r="B30" s="88"/>
      <c r="C30" s="88"/>
      <c r="D30" s="89">
        <f>MIN(D8:D27)</f>
        <v>-173.2294</v>
      </c>
      <c r="E30" s="88"/>
      <c r="F30" s="89">
        <f>MIN(F8:F27)</f>
        <v>-59.0122</v>
      </c>
      <c r="G30" s="88"/>
      <c r="H30" s="89">
        <f>MIN(H8:H27)</f>
        <v>-29.5061</v>
      </c>
      <c r="I30" s="88"/>
      <c r="J30" s="89">
        <f>MIN(J8:J27)</f>
        <v>-19.456900000000001</v>
      </c>
      <c r="K30" s="88"/>
      <c r="L30" s="89">
        <f>MIN(L8:L27)</f>
        <v>-20.756</v>
      </c>
      <c r="M30" s="88"/>
      <c r="N30" s="89">
        <f>MIN(N8:N27)</f>
        <v>-0.66739999999999999</v>
      </c>
      <c r="O30" s="88"/>
      <c r="P30" s="89">
        <f>MIN(P8:P27)</f>
        <v>0.82699999999999996</v>
      </c>
      <c r="Q30" s="88"/>
      <c r="R30" s="89">
        <f>MIN(R8:R27)</f>
        <v>-18.726600000000001</v>
      </c>
      <c r="S30" s="90"/>
    </row>
    <row r="31" spans="1:19" ht="15" thickBot="1" x14ac:dyDescent="0.35">
      <c r="A31" s="91" t="s">
        <v>29</v>
      </c>
      <c r="B31" s="92"/>
      <c r="C31" s="92"/>
      <c r="D31" s="93">
        <f>MAX(D8:D27)</f>
        <v>27.102499999999999</v>
      </c>
      <c r="E31" s="92"/>
      <c r="F31" s="93">
        <f>MAX(F8:F27)</f>
        <v>24.883199999999999</v>
      </c>
      <c r="G31" s="92"/>
      <c r="H31" s="93">
        <f>MAX(H8:H27)</f>
        <v>20.114899999999999</v>
      </c>
      <c r="I31" s="92"/>
      <c r="J31" s="93">
        <f>MAX(J8:J27)</f>
        <v>16.9831</v>
      </c>
      <c r="K31" s="92"/>
      <c r="L31" s="93">
        <f>MAX(L8:L27)</f>
        <v>13.000400000000001</v>
      </c>
      <c r="M31" s="92"/>
      <c r="N31" s="93">
        <f>MAX(N8:N27)</f>
        <v>13.6814</v>
      </c>
      <c r="O31" s="92"/>
      <c r="P31" s="93">
        <f>MAX(P8:P27)</f>
        <v>9.9405999999999999</v>
      </c>
      <c r="Q31" s="92"/>
      <c r="R31" s="93">
        <f>MAX(R8:R27)</f>
        <v>12.136799999999999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44032</v>
      </c>
      <c r="C8" s="65">
        <f>VLOOKUP($A8,'Return Data'!$B$7:$R$1700,4,0)</f>
        <v>34.6556</v>
      </c>
      <c r="D8" s="65">
        <f>VLOOKUP($A8,'Return Data'!$B$7:$R$1700,9,0)</f>
        <v>33.095999999999997</v>
      </c>
      <c r="E8" s="66">
        <f t="shared" ref="E8:E37" si="0">RANK(D8,D$8:D$37,0)</f>
        <v>2</v>
      </c>
      <c r="F8" s="65">
        <f>VLOOKUP($A8,'Return Data'!$B$7:$R$1700,10,0)</f>
        <v>16.5703</v>
      </c>
      <c r="G8" s="66">
        <f t="shared" ref="G8:G37" si="1">RANK(F8,F$8:F$37,0)</f>
        <v>13</v>
      </c>
      <c r="H8" s="65">
        <f>VLOOKUP($A8,'Return Data'!$B$7:$R$1700,11,0)</f>
        <v>12.633900000000001</v>
      </c>
      <c r="I8" s="66">
        <f t="shared" ref="I8:I35" si="2">RANK(H8,H$8:H$37,0)</f>
        <v>21</v>
      </c>
      <c r="J8" s="65">
        <f>VLOOKUP($A8,'Return Data'!$B$7:$R$1700,12,0)</f>
        <v>3.1373000000000002</v>
      </c>
      <c r="K8" s="66">
        <f>RANK(J8,J$8:J$37,0)</f>
        <v>27</v>
      </c>
      <c r="L8" s="65">
        <f>VLOOKUP($A8,'Return Data'!$B$7:$R$1700,13,0)</f>
        <v>1.4488000000000001</v>
      </c>
      <c r="M8" s="66">
        <f>RANK(L8,L$8:L$37,0)</f>
        <v>27</v>
      </c>
      <c r="N8" s="65">
        <f>VLOOKUP($A8,'Return Data'!$B$7:$R$1700,17,0)</f>
        <v>5.6585999999999999</v>
      </c>
      <c r="O8" s="66">
        <f>RANK(N8,N$8:N$37,0)</f>
        <v>23</v>
      </c>
      <c r="P8" s="65">
        <f>VLOOKUP($A8,'Return Data'!$B$7:$R$1700,14,0)</f>
        <v>3.7343000000000002</v>
      </c>
      <c r="Q8" s="66">
        <f>RANK(P8,P$8:P$37,0)</f>
        <v>25</v>
      </c>
      <c r="R8" s="65">
        <f>VLOOKUP($A8,'Return Data'!$B$7:$R$1700,16,0)</f>
        <v>7.9600999999999997</v>
      </c>
      <c r="S8" s="67">
        <f t="shared" ref="S8:S37" si="3">RANK(R8,R$8:R$37,0)</f>
        <v>23</v>
      </c>
    </row>
    <row r="9" spans="1:19" x14ac:dyDescent="0.3">
      <c r="A9" s="82" t="s">
        <v>54</v>
      </c>
      <c r="B9" s="64">
        <f>VLOOKUP($A9,'Return Data'!$B$7:$R$1700,3,0)</f>
        <v>44032</v>
      </c>
      <c r="C9" s="65">
        <f>VLOOKUP($A9,'Return Data'!$B$7:$R$1700,4,0)</f>
        <v>1.4522999999999999</v>
      </c>
      <c r="D9" s="65">
        <f>VLOOKUP($A9,'Return Data'!$B$7:$R$1700,9,0)</f>
        <v>0</v>
      </c>
      <c r="E9" s="66">
        <f t="shared" si="0"/>
        <v>30</v>
      </c>
      <c r="F9" s="65">
        <f>VLOOKUP($A9,'Return Data'!$B$7:$R$1700,10,0)</f>
        <v>0</v>
      </c>
      <c r="G9" s="66">
        <f t="shared" si="1"/>
        <v>29</v>
      </c>
      <c r="H9" s="65">
        <f>VLOOKUP($A9,'Return Data'!$B$7:$R$1700,11,0)</f>
        <v>-50.168399999999998</v>
      </c>
      <c r="I9" s="66">
        <f t="shared" si="2"/>
        <v>29</v>
      </c>
      <c r="J9" s="65"/>
      <c r="K9" s="66"/>
      <c r="L9" s="65"/>
      <c r="M9" s="66"/>
      <c r="N9" s="65"/>
      <c r="O9" s="66"/>
      <c r="P9" s="65"/>
      <c r="Q9" s="66"/>
      <c r="R9" s="65">
        <f>VLOOKUP($A9,'Return Data'!$B$7:$R$1700,16,0)</f>
        <v>-36.713900000000002</v>
      </c>
      <c r="S9" s="67">
        <f t="shared" si="3"/>
        <v>30</v>
      </c>
    </row>
    <row r="10" spans="1:19" x14ac:dyDescent="0.3">
      <c r="A10" s="82" t="s">
        <v>55</v>
      </c>
      <c r="B10" s="64">
        <f>VLOOKUP($A10,'Return Data'!$B$7:$R$1700,3,0)</f>
        <v>44032</v>
      </c>
      <c r="C10" s="65">
        <f>VLOOKUP($A10,'Return Data'!$B$7:$R$1700,4,0)</f>
        <v>24.374600000000001</v>
      </c>
      <c r="D10" s="65">
        <f>VLOOKUP($A10,'Return Data'!$B$7:$R$1700,9,0)</f>
        <v>30.486799999999999</v>
      </c>
      <c r="E10" s="66">
        <f t="shared" si="0"/>
        <v>3</v>
      </c>
      <c r="F10" s="65">
        <f>VLOOKUP($A10,'Return Data'!$B$7:$R$1700,10,0)</f>
        <v>24.376899999999999</v>
      </c>
      <c r="G10" s="66">
        <f t="shared" si="1"/>
        <v>1</v>
      </c>
      <c r="H10" s="65">
        <f>VLOOKUP($A10,'Return Data'!$B$7:$R$1700,11,0)</f>
        <v>20.065200000000001</v>
      </c>
      <c r="I10" s="66">
        <f t="shared" si="2"/>
        <v>3</v>
      </c>
      <c r="J10" s="65">
        <f>VLOOKUP($A10,'Return Data'!$B$7:$R$1700,12,0)</f>
        <v>16.980599999999999</v>
      </c>
      <c r="K10" s="66">
        <f t="shared" ref="K10:K35" si="4">RANK(J10,J$8:J$37,0)</f>
        <v>1</v>
      </c>
      <c r="L10" s="65">
        <f>VLOOKUP($A10,'Return Data'!$B$7:$R$1700,13,0)</f>
        <v>13.946099999999999</v>
      </c>
      <c r="M10" s="66">
        <f t="shared" ref="M10:M35" si="5">RANK(L10,L$8:L$37,0)</f>
        <v>2</v>
      </c>
      <c r="N10" s="65">
        <f>VLOOKUP($A10,'Return Data'!$B$7:$R$1700,17,0)</f>
        <v>13.7197</v>
      </c>
      <c r="O10" s="66">
        <f t="shared" ref="O10:O22" si="6">RANK(N10,N$8:N$37,0)</f>
        <v>3</v>
      </c>
      <c r="P10" s="65">
        <f>VLOOKUP($A10,'Return Data'!$B$7:$R$1700,14,0)</f>
        <v>9.8125999999999998</v>
      </c>
      <c r="Q10" s="66">
        <f t="shared" ref="Q10:Q22" si="7">RANK(P10,P$8:P$37,0)</f>
        <v>2</v>
      </c>
      <c r="R10" s="65">
        <f>VLOOKUP($A10,'Return Data'!$B$7:$R$1700,16,0)</f>
        <v>10.2621</v>
      </c>
      <c r="S10" s="67">
        <f t="shared" si="3"/>
        <v>2</v>
      </c>
    </row>
    <row r="11" spans="1:19" x14ac:dyDescent="0.3">
      <c r="A11" s="82" t="s">
        <v>56</v>
      </c>
      <c r="B11" s="64">
        <f>VLOOKUP($A11,'Return Data'!$B$7:$R$1700,3,0)</f>
        <v>44032</v>
      </c>
      <c r="C11" s="65">
        <f>VLOOKUP($A11,'Return Data'!$B$7:$R$1700,4,0)</f>
        <v>18.5411</v>
      </c>
      <c r="D11" s="65">
        <f>VLOOKUP($A11,'Return Data'!$B$7:$R$1700,9,0)</f>
        <v>15.2842</v>
      </c>
      <c r="E11" s="66">
        <f t="shared" si="0"/>
        <v>18</v>
      </c>
      <c r="F11" s="65">
        <f>VLOOKUP($A11,'Return Data'!$B$7:$R$1700,10,0)</f>
        <v>7.1405000000000003</v>
      </c>
      <c r="G11" s="66">
        <f t="shared" si="1"/>
        <v>27</v>
      </c>
      <c r="H11" s="65">
        <f>VLOOKUP($A11,'Return Data'!$B$7:$R$1700,11,0)</f>
        <v>11.4259</v>
      </c>
      <c r="I11" s="66">
        <f t="shared" si="2"/>
        <v>22</v>
      </c>
      <c r="J11" s="65">
        <f>VLOOKUP($A11,'Return Data'!$B$7:$R$1700,12,0)</f>
        <v>9.1677</v>
      </c>
      <c r="K11" s="66">
        <f t="shared" si="4"/>
        <v>22</v>
      </c>
      <c r="L11" s="65">
        <f>VLOOKUP($A11,'Return Data'!$B$7:$R$1700,13,0)</f>
        <v>7.0652999999999997</v>
      </c>
      <c r="M11" s="66">
        <f t="shared" si="5"/>
        <v>24</v>
      </c>
      <c r="N11" s="65">
        <f>VLOOKUP($A11,'Return Data'!$B$7:$R$1700,17,0)</f>
        <v>3.8757999999999999</v>
      </c>
      <c r="O11" s="66">
        <f t="shared" si="6"/>
        <v>26</v>
      </c>
      <c r="P11" s="65">
        <f>VLOOKUP($A11,'Return Data'!$B$7:$R$1700,14,0)</f>
        <v>3.6819000000000002</v>
      </c>
      <c r="Q11" s="66">
        <f t="shared" si="7"/>
        <v>26</v>
      </c>
      <c r="R11" s="65">
        <f>VLOOKUP($A11,'Return Data'!$B$7:$R$1700,16,0)</f>
        <v>7.7771999999999997</v>
      </c>
      <c r="S11" s="67">
        <f t="shared" si="3"/>
        <v>24</v>
      </c>
    </row>
    <row r="12" spans="1:19" x14ac:dyDescent="0.3">
      <c r="A12" s="82" t="s">
        <v>57</v>
      </c>
      <c r="B12" s="64">
        <f>VLOOKUP($A12,'Return Data'!$B$7:$R$1700,3,0)</f>
        <v>44032</v>
      </c>
      <c r="C12" s="65">
        <f>VLOOKUP($A12,'Return Data'!$B$7:$R$1700,4,0)</f>
        <v>37.643500000000003</v>
      </c>
      <c r="D12" s="65">
        <f>VLOOKUP($A12,'Return Data'!$B$7:$R$1700,9,0)</f>
        <v>11.9909</v>
      </c>
      <c r="E12" s="66">
        <f t="shared" si="0"/>
        <v>24</v>
      </c>
      <c r="F12" s="65">
        <f>VLOOKUP($A12,'Return Data'!$B$7:$R$1700,10,0)</f>
        <v>12.7201</v>
      </c>
      <c r="G12" s="66">
        <f t="shared" si="1"/>
        <v>20</v>
      </c>
      <c r="H12" s="65">
        <f>VLOOKUP($A12,'Return Data'!$B$7:$R$1700,11,0)</f>
        <v>15.1922</v>
      </c>
      <c r="I12" s="66">
        <f t="shared" si="2"/>
        <v>13</v>
      </c>
      <c r="J12" s="65">
        <f>VLOOKUP($A12,'Return Data'!$B$7:$R$1700,12,0)</f>
        <v>12.154400000000001</v>
      </c>
      <c r="K12" s="66">
        <f t="shared" si="4"/>
        <v>14</v>
      </c>
      <c r="L12" s="65">
        <f>VLOOKUP($A12,'Return Data'!$B$7:$R$1700,13,0)</f>
        <v>9.6203000000000003</v>
      </c>
      <c r="M12" s="66">
        <f t="shared" si="5"/>
        <v>14</v>
      </c>
      <c r="N12" s="65">
        <f>VLOOKUP($A12,'Return Data'!$B$7:$R$1700,17,0)</f>
        <v>10.4254</v>
      </c>
      <c r="O12" s="66">
        <f t="shared" si="6"/>
        <v>16</v>
      </c>
      <c r="P12" s="65">
        <f>VLOOKUP($A12,'Return Data'!$B$7:$R$1700,14,0)</f>
        <v>7.4903000000000004</v>
      </c>
      <c r="Q12" s="66">
        <f t="shared" si="7"/>
        <v>15</v>
      </c>
      <c r="R12" s="65">
        <f>VLOOKUP($A12,'Return Data'!$B$7:$R$1700,16,0)</f>
        <v>9.3321000000000005</v>
      </c>
      <c r="S12" s="67">
        <f t="shared" si="3"/>
        <v>14</v>
      </c>
    </row>
    <row r="13" spans="1:19" x14ac:dyDescent="0.3">
      <c r="A13" s="82" t="s">
        <v>58</v>
      </c>
      <c r="B13" s="64">
        <f>VLOOKUP($A13,'Return Data'!$B$7:$R$1700,3,0)</f>
        <v>44032</v>
      </c>
      <c r="C13" s="65">
        <f>VLOOKUP($A13,'Return Data'!$B$7:$R$1700,4,0)</f>
        <v>24.776399999999999</v>
      </c>
      <c r="D13" s="65">
        <f>VLOOKUP($A13,'Return Data'!$B$7:$R$1700,9,0)</f>
        <v>14.874599999999999</v>
      </c>
      <c r="E13" s="66">
        <f t="shared" si="0"/>
        <v>20</v>
      </c>
      <c r="F13" s="65">
        <f>VLOOKUP($A13,'Return Data'!$B$7:$R$1700,10,0)</f>
        <v>16.894200000000001</v>
      </c>
      <c r="G13" s="66">
        <f t="shared" si="1"/>
        <v>12</v>
      </c>
      <c r="H13" s="65">
        <f>VLOOKUP($A13,'Return Data'!$B$7:$R$1700,11,0)</f>
        <v>16.393999999999998</v>
      </c>
      <c r="I13" s="66">
        <f t="shared" si="2"/>
        <v>11</v>
      </c>
      <c r="J13" s="65">
        <f>VLOOKUP($A13,'Return Data'!$B$7:$R$1700,12,0)</f>
        <v>12.516400000000001</v>
      </c>
      <c r="K13" s="66">
        <f t="shared" si="4"/>
        <v>13</v>
      </c>
      <c r="L13" s="65">
        <f>VLOOKUP($A13,'Return Data'!$B$7:$R$1700,13,0)</f>
        <v>9.5664999999999996</v>
      </c>
      <c r="M13" s="66">
        <f t="shared" si="5"/>
        <v>16</v>
      </c>
      <c r="N13" s="65">
        <f>VLOOKUP($A13,'Return Data'!$B$7:$R$1700,17,0)</f>
        <v>11.0244</v>
      </c>
      <c r="O13" s="66">
        <f t="shared" si="6"/>
        <v>14</v>
      </c>
      <c r="P13" s="65">
        <f>VLOOKUP($A13,'Return Data'!$B$7:$R$1700,14,0)</f>
        <v>7.3726000000000003</v>
      </c>
      <c r="Q13" s="66">
        <f t="shared" si="7"/>
        <v>16</v>
      </c>
      <c r="R13" s="65">
        <f>VLOOKUP($A13,'Return Data'!$B$7:$R$1700,16,0)</f>
        <v>9.4056999999999995</v>
      </c>
      <c r="S13" s="67">
        <f t="shared" si="3"/>
        <v>12</v>
      </c>
    </row>
    <row r="14" spans="1:19" x14ac:dyDescent="0.3">
      <c r="A14" s="82" t="s">
        <v>59</v>
      </c>
      <c r="B14" s="64">
        <f>VLOOKUP($A14,'Return Data'!$B$7:$R$1700,3,0)</f>
        <v>44032</v>
      </c>
      <c r="C14" s="65">
        <f>VLOOKUP($A14,'Return Data'!$B$7:$R$1700,4,0)</f>
        <v>2665.9521</v>
      </c>
      <c r="D14" s="65">
        <f>VLOOKUP($A14,'Return Data'!$B$7:$R$1700,9,0)</f>
        <v>18.453099999999999</v>
      </c>
      <c r="E14" s="66">
        <f t="shared" si="0"/>
        <v>16</v>
      </c>
      <c r="F14" s="65">
        <f>VLOOKUP($A14,'Return Data'!$B$7:$R$1700,10,0)</f>
        <v>18.8262</v>
      </c>
      <c r="G14" s="66">
        <f t="shared" si="1"/>
        <v>5</v>
      </c>
      <c r="H14" s="65">
        <f>VLOOKUP($A14,'Return Data'!$B$7:$R$1700,11,0)</f>
        <v>21.508900000000001</v>
      </c>
      <c r="I14" s="66">
        <f t="shared" si="2"/>
        <v>2</v>
      </c>
      <c r="J14" s="65">
        <f>VLOOKUP($A14,'Return Data'!$B$7:$R$1700,12,0)</f>
        <v>16.1111</v>
      </c>
      <c r="K14" s="66">
        <f t="shared" si="4"/>
        <v>3</v>
      </c>
      <c r="L14" s="65">
        <f>VLOOKUP($A14,'Return Data'!$B$7:$R$1700,13,0)</f>
        <v>15.2056</v>
      </c>
      <c r="M14" s="66">
        <f t="shared" si="5"/>
        <v>1</v>
      </c>
      <c r="N14" s="65">
        <f>VLOOKUP($A14,'Return Data'!$B$7:$R$1700,17,0)</f>
        <v>13.8911</v>
      </c>
      <c r="O14" s="66">
        <f t="shared" si="6"/>
        <v>2</v>
      </c>
      <c r="P14" s="65">
        <f>VLOOKUP($A14,'Return Data'!$B$7:$R$1700,14,0)</f>
        <v>9.0915999999999997</v>
      </c>
      <c r="Q14" s="66">
        <f t="shared" si="7"/>
        <v>6</v>
      </c>
      <c r="R14" s="65">
        <f>VLOOKUP($A14,'Return Data'!$B$7:$R$1700,16,0)</f>
        <v>9.5969999999999995</v>
      </c>
      <c r="S14" s="67">
        <f t="shared" si="3"/>
        <v>10</v>
      </c>
    </row>
    <row r="15" spans="1:19" x14ac:dyDescent="0.3">
      <c r="A15" s="82" t="s">
        <v>60</v>
      </c>
      <c r="B15" s="64">
        <f>VLOOKUP($A15,'Return Data'!$B$7:$R$1700,3,0)</f>
        <v>44032</v>
      </c>
      <c r="C15" s="65">
        <f>VLOOKUP($A15,'Return Data'!$B$7:$R$1700,4,0)</f>
        <v>23.784500000000001</v>
      </c>
      <c r="D15" s="65">
        <f>VLOOKUP($A15,'Return Data'!$B$7:$R$1700,9,0)</f>
        <v>5.0461999999999998</v>
      </c>
      <c r="E15" s="66">
        <f t="shared" si="0"/>
        <v>28</v>
      </c>
      <c r="F15" s="65">
        <f>VLOOKUP($A15,'Return Data'!$B$7:$R$1700,10,0)</f>
        <v>7.2853000000000003</v>
      </c>
      <c r="G15" s="66">
        <f t="shared" si="1"/>
        <v>26</v>
      </c>
      <c r="H15" s="65">
        <f>VLOOKUP($A15,'Return Data'!$B$7:$R$1700,11,0)</f>
        <v>10.816000000000001</v>
      </c>
      <c r="I15" s="66">
        <f t="shared" si="2"/>
        <v>24</v>
      </c>
      <c r="J15" s="65">
        <f>VLOOKUP($A15,'Return Data'!$B$7:$R$1700,12,0)</f>
        <v>9.3126999999999995</v>
      </c>
      <c r="K15" s="66">
        <f t="shared" si="4"/>
        <v>20</v>
      </c>
      <c r="L15" s="65">
        <f>VLOOKUP($A15,'Return Data'!$B$7:$R$1700,13,0)</f>
        <v>7.7237</v>
      </c>
      <c r="M15" s="66">
        <f t="shared" si="5"/>
        <v>23</v>
      </c>
      <c r="N15" s="65">
        <f>VLOOKUP($A15,'Return Data'!$B$7:$R$1700,17,0)</f>
        <v>12.208500000000001</v>
      </c>
      <c r="O15" s="66">
        <f t="shared" si="6"/>
        <v>7</v>
      </c>
      <c r="P15" s="65">
        <f>VLOOKUP($A15,'Return Data'!$B$7:$R$1700,14,0)</f>
        <v>8.3466000000000005</v>
      </c>
      <c r="Q15" s="66">
        <f t="shared" si="7"/>
        <v>10</v>
      </c>
      <c r="R15" s="65">
        <f>VLOOKUP($A15,'Return Data'!$B$7:$R$1700,16,0)</f>
        <v>8.6679999999999993</v>
      </c>
      <c r="S15" s="67">
        <f t="shared" si="3"/>
        <v>17</v>
      </c>
    </row>
    <row r="16" spans="1:19" x14ac:dyDescent="0.3">
      <c r="A16" s="82" t="s">
        <v>61</v>
      </c>
      <c r="B16" s="64">
        <f>VLOOKUP($A16,'Return Data'!$B$7:$R$1700,3,0)</f>
        <v>44032</v>
      </c>
      <c r="C16" s="65">
        <f>VLOOKUP($A16,'Return Data'!$B$7:$R$1700,4,0)</f>
        <v>70.703199999999995</v>
      </c>
      <c r="D16" s="65">
        <f>VLOOKUP($A16,'Return Data'!$B$7:$R$1700,9,0)</f>
        <v>3.4405000000000001</v>
      </c>
      <c r="E16" s="66">
        <f t="shared" si="0"/>
        <v>29</v>
      </c>
      <c r="F16" s="65">
        <f>VLOOKUP($A16,'Return Data'!$B$7:$R$1700,10,0)</f>
        <v>-2.6783999999999999</v>
      </c>
      <c r="G16" s="66">
        <f t="shared" si="1"/>
        <v>30</v>
      </c>
      <c r="H16" s="65">
        <f>VLOOKUP($A16,'Return Data'!$B$7:$R$1700,11,0)</f>
        <v>1.1900000000000001E-2</v>
      </c>
      <c r="I16" s="66">
        <f t="shared" si="2"/>
        <v>28</v>
      </c>
      <c r="J16" s="65">
        <f>VLOOKUP($A16,'Return Data'!$B$7:$R$1700,12,0)</f>
        <v>-3.1709000000000001</v>
      </c>
      <c r="K16" s="66">
        <f t="shared" si="4"/>
        <v>28</v>
      </c>
      <c r="L16" s="65">
        <f>VLOOKUP($A16,'Return Data'!$B$7:$R$1700,13,0)</f>
        <v>-1.3152999999999999</v>
      </c>
      <c r="M16" s="66">
        <f t="shared" si="5"/>
        <v>28</v>
      </c>
      <c r="N16" s="65">
        <f>VLOOKUP($A16,'Return Data'!$B$7:$R$1700,17,0)</f>
        <v>4.3037999999999998</v>
      </c>
      <c r="O16" s="66">
        <f t="shared" si="6"/>
        <v>25</v>
      </c>
      <c r="P16" s="65">
        <f>VLOOKUP($A16,'Return Data'!$B$7:$R$1700,14,0)</f>
        <v>5.2206000000000001</v>
      </c>
      <c r="Q16" s="66">
        <f t="shared" si="7"/>
        <v>21</v>
      </c>
      <c r="R16" s="65">
        <f>VLOOKUP($A16,'Return Data'!$B$7:$R$1700,16,0)</f>
        <v>8.2033000000000005</v>
      </c>
      <c r="S16" s="67">
        <f t="shared" si="3"/>
        <v>21</v>
      </c>
    </row>
    <row r="17" spans="1:19" x14ac:dyDescent="0.3">
      <c r="A17" s="82" t="s">
        <v>62</v>
      </c>
      <c r="B17" s="64">
        <f>VLOOKUP($A17,'Return Data'!$B$7:$R$1700,3,0)</f>
        <v>44032</v>
      </c>
      <c r="C17" s="65">
        <f>VLOOKUP($A17,'Return Data'!$B$7:$R$1700,4,0)</f>
        <v>70.259200000000007</v>
      </c>
      <c r="D17" s="65">
        <f>VLOOKUP($A17,'Return Data'!$B$7:$R$1700,9,0)</f>
        <v>21.753</v>
      </c>
      <c r="E17" s="66">
        <f t="shared" si="0"/>
        <v>9</v>
      </c>
      <c r="F17" s="65">
        <f>VLOOKUP($A17,'Return Data'!$B$7:$R$1700,10,0)</f>
        <v>17.011399999999998</v>
      </c>
      <c r="G17" s="66">
        <f t="shared" si="1"/>
        <v>11</v>
      </c>
      <c r="H17" s="65">
        <f>VLOOKUP($A17,'Return Data'!$B$7:$R$1700,11,0)</f>
        <v>12.7301</v>
      </c>
      <c r="I17" s="66">
        <f t="shared" si="2"/>
        <v>20</v>
      </c>
      <c r="J17" s="65">
        <f>VLOOKUP($A17,'Return Data'!$B$7:$R$1700,12,0)</f>
        <v>11.28</v>
      </c>
      <c r="K17" s="66">
        <f t="shared" si="4"/>
        <v>18</v>
      </c>
      <c r="L17" s="65">
        <f>VLOOKUP($A17,'Return Data'!$B$7:$R$1700,13,0)</f>
        <v>10.019500000000001</v>
      </c>
      <c r="M17" s="66">
        <f t="shared" si="5"/>
        <v>13</v>
      </c>
      <c r="N17" s="65">
        <f>VLOOKUP($A17,'Return Data'!$B$7:$R$1700,17,0)</f>
        <v>7.1722000000000001</v>
      </c>
      <c r="O17" s="66">
        <f t="shared" si="6"/>
        <v>21</v>
      </c>
      <c r="P17" s="65">
        <f>VLOOKUP($A17,'Return Data'!$B$7:$R$1700,14,0)</f>
        <v>4.9424000000000001</v>
      </c>
      <c r="Q17" s="66">
        <f t="shared" si="7"/>
        <v>22</v>
      </c>
      <c r="R17" s="65">
        <f>VLOOKUP($A17,'Return Data'!$B$7:$R$1700,16,0)</f>
        <v>8.3000000000000007</v>
      </c>
      <c r="S17" s="67">
        <f t="shared" si="3"/>
        <v>20</v>
      </c>
    </row>
    <row r="18" spans="1:19" x14ac:dyDescent="0.3">
      <c r="A18" s="82" t="s">
        <v>63</v>
      </c>
      <c r="B18" s="64">
        <f>VLOOKUP($A18,'Return Data'!$B$7:$R$1700,3,0)</f>
        <v>44032</v>
      </c>
      <c r="C18" s="65">
        <f>VLOOKUP($A18,'Return Data'!$B$7:$R$1700,4,0)</f>
        <v>29.5671</v>
      </c>
      <c r="D18" s="65">
        <f>VLOOKUP($A18,'Return Data'!$B$7:$R$1700,9,0)</f>
        <v>16.835100000000001</v>
      </c>
      <c r="E18" s="66">
        <f t="shared" si="0"/>
        <v>17</v>
      </c>
      <c r="F18" s="65">
        <f>VLOOKUP($A18,'Return Data'!$B$7:$R$1700,10,0)</f>
        <v>16.1218</v>
      </c>
      <c r="G18" s="66">
        <f t="shared" si="1"/>
        <v>17</v>
      </c>
      <c r="H18" s="65">
        <f>VLOOKUP($A18,'Return Data'!$B$7:$R$1700,11,0)</f>
        <v>14.4976</v>
      </c>
      <c r="I18" s="66">
        <f t="shared" si="2"/>
        <v>14</v>
      </c>
      <c r="J18" s="65">
        <f>VLOOKUP($A18,'Return Data'!$B$7:$R$1700,12,0)</f>
        <v>11.5236</v>
      </c>
      <c r="K18" s="66">
        <f t="shared" si="4"/>
        <v>17</v>
      </c>
      <c r="L18" s="65">
        <f>VLOOKUP($A18,'Return Data'!$B$7:$R$1700,13,0)</f>
        <v>9.2622999999999998</v>
      </c>
      <c r="M18" s="66">
        <f t="shared" si="5"/>
        <v>18</v>
      </c>
      <c r="N18" s="65">
        <f>VLOOKUP($A18,'Return Data'!$B$7:$R$1700,17,0)</f>
        <v>11.761799999999999</v>
      </c>
      <c r="O18" s="66">
        <f t="shared" si="6"/>
        <v>11</v>
      </c>
      <c r="P18" s="65">
        <f>VLOOKUP($A18,'Return Data'!$B$7:$R$1700,14,0)</f>
        <v>7.6144999999999996</v>
      </c>
      <c r="Q18" s="66">
        <f t="shared" si="7"/>
        <v>14</v>
      </c>
      <c r="R18" s="65">
        <f>VLOOKUP($A18,'Return Data'!$B$7:$R$1700,16,0)</f>
        <v>8.4093</v>
      </c>
      <c r="S18" s="67">
        <f t="shared" si="3"/>
        <v>19</v>
      </c>
    </row>
    <row r="19" spans="1:19" x14ac:dyDescent="0.3">
      <c r="A19" s="82" t="s">
        <v>64</v>
      </c>
      <c r="B19" s="64">
        <f>VLOOKUP($A19,'Return Data'!$B$7:$R$1700,3,0)</f>
        <v>44032</v>
      </c>
      <c r="C19" s="65">
        <f>VLOOKUP($A19,'Return Data'!$B$7:$R$1700,4,0)</f>
        <v>28.093599999999999</v>
      </c>
      <c r="D19" s="65">
        <f>VLOOKUP($A19,'Return Data'!$B$7:$R$1700,9,0)</f>
        <v>21.847899999999999</v>
      </c>
      <c r="E19" s="66">
        <f t="shared" si="0"/>
        <v>8</v>
      </c>
      <c r="F19" s="65">
        <f>VLOOKUP($A19,'Return Data'!$B$7:$R$1700,10,0)</f>
        <v>19.5441</v>
      </c>
      <c r="G19" s="66">
        <f t="shared" si="1"/>
        <v>4</v>
      </c>
      <c r="H19" s="65">
        <f>VLOOKUP($A19,'Return Data'!$B$7:$R$1700,11,0)</f>
        <v>16.841999999999999</v>
      </c>
      <c r="I19" s="66">
        <f t="shared" si="2"/>
        <v>8</v>
      </c>
      <c r="J19" s="65">
        <f>VLOOKUP($A19,'Return Data'!$B$7:$R$1700,12,0)</f>
        <v>15.1478</v>
      </c>
      <c r="K19" s="66">
        <f t="shared" si="4"/>
        <v>4</v>
      </c>
      <c r="L19" s="65">
        <f>VLOOKUP($A19,'Return Data'!$B$7:$R$1700,13,0)</f>
        <v>12.5853</v>
      </c>
      <c r="M19" s="66">
        <f t="shared" si="5"/>
        <v>4</v>
      </c>
      <c r="N19" s="65">
        <f>VLOOKUP($A19,'Return Data'!$B$7:$R$1700,17,0)</f>
        <v>11.8965</v>
      </c>
      <c r="O19" s="66">
        <f t="shared" si="6"/>
        <v>10</v>
      </c>
      <c r="P19" s="65">
        <f>VLOOKUP($A19,'Return Data'!$B$7:$R$1700,14,0)</f>
        <v>8.9093</v>
      </c>
      <c r="Q19" s="66">
        <f t="shared" si="7"/>
        <v>8</v>
      </c>
      <c r="R19" s="65">
        <f>VLOOKUP($A19,'Return Data'!$B$7:$R$1700,16,0)</f>
        <v>11.289099999999999</v>
      </c>
      <c r="S19" s="67">
        <f t="shared" si="3"/>
        <v>1</v>
      </c>
    </row>
    <row r="20" spans="1:19" x14ac:dyDescent="0.3">
      <c r="A20" s="82" t="s">
        <v>65</v>
      </c>
      <c r="B20" s="64">
        <f>VLOOKUP($A20,'Return Data'!$B$7:$R$1700,3,0)</f>
        <v>44032</v>
      </c>
      <c r="C20" s="65">
        <f>VLOOKUP($A20,'Return Data'!$B$7:$R$1700,4,0)</f>
        <v>17.778700000000001</v>
      </c>
      <c r="D20" s="65">
        <f>VLOOKUP($A20,'Return Data'!$B$7:$R$1700,9,0)</f>
        <v>22.4331</v>
      </c>
      <c r="E20" s="66">
        <f t="shared" si="0"/>
        <v>6</v>
      </c>
      <c r="F20" s="65">
        <f>VLOOKUP($A20,'Return Data'!$B$7:$R$1700,10,0)</f>
        <v>17.749300000000002</v>
      </c>
      <c r="G20" s="66">
        <f t="shared" si="1"/>
        <v>10</v>
      </c>
      <c r="H20" s="65">
        <f>VLOOKUP($A20,'Return Data'!$B$7:$R$1700,11,0)</f>
        <v>13.962400000000001</v>
      </c>
      <c r="I20" s="66">
        <f t="shared" si="2"/>
        <v>16</v>
      </c>
      <c r="J20" s="65">
        <f>VLOOKUP($A20,'Return Data'!$B$7:$R$1700,12,0)</f>
        <v>12.7148</v>
      </c>
      <c r="K20" s="66">
        <f t="shared" si="4"/>
        <v>11</v>
      </c>
      <c r="L20" s="65">
        <f>VLOOKUP($A20,'Return Data'!$B$7:$R$1700,13,0)</f>
        <v>9.5097000000000005</v>
      </c>
      <c r="M20" s="66">
        <f t="shared" si="5"/>
        <v>17</v>
      </c>
      <c r="N20" s="65">
        <f>VLOOKUP($A20,'Return Data'!$B$7:$R$1700,17,0)</f>
        <v>9.2078000000000007</v>
      </c>
      <c r="O20" s="66">
        <f t="shared" si="6"/>
        <v>18</v>
      </c>
      <c r="P20" s="65">
        <f>VLOOKUP($A20,'Return Data'!$B$7:$R$1700,14,0)</f>
        <v>6.1730999999999998</v>
      </c>
      <c r="Q20" s="66">
        <f t="shared" si="7"/>
        <v>20</v>
      </c>
      <c r="R20" s="65">
        <f>VLOOKUP($A20,'Return Data'!$B$7:$R$1700,16,0)</f>
        <v>6.7685000000000004</v>
      </c>
      <c r="S20" s="67">
        <f t="shared" si="3"/>
        <v>29</v>
      </c>
    </row>
    <row r="21" spans="1:19" x14ac:dyDescent="0.3">
      <c r="A21" s="82" t="s">
        <v>66</v>
      </c>
      <c r="B21" s="64">
        <f>VLOOKUP($A21,'Return Data'!$B$7:$R$1700,3,0)</f>
        <v>44032</v>
      </c>
      <c r="C21" s="65">
        <f>VLOOKUP($A21,'Return Data'!$B$7:$R$1700,4,0)</f>
        <v>28.525600000000001</v>
      </c>
      <c r="D21" s="65">
        <f>VLOOKUP($A21,'Return Data'!$B$7:$R$1700,9,0)</f>
        <v>20.3095</v>
      </c>
      <c r="E21" s="66">
        <f t="shared" si="0"/>
        <v>10</v>
      </c>
      <c r="F21" s="65">
        <f>VLOOKUP($A21,'Return Data'!$B$7:$R$1700,10,0)</f>
        <v>21.154399999999999</v>
      </c>
      <c r="G21" s="66">
        <f t="shared" si="1"/>
        <v>3</v>
      </c>
      <c r="H21" s="65">
        <f>VLOOKUP($A21,'Return Data'!$B$7:$R$1700,11,0)</f>
        <v>22.073799999999999</v>
      </c>
      <c r="I21" s="66">
        <f t="shared" si="2"/>
        <v>1</v>
      </c>
      <c r="J21" s="65">
        <f>VLOOKUP($A21,'Return Data'!$B$7:$R$1700,12,0)</f>
        <v>16.436299999999999</v>
      </c>
      <c r="K21" s="66">
        <f t="shared" si="4"/>
        <v>2</v>
      </c>
      <c r="L21" s="65">
        <f>VLOOKUP($A21,'Return Data'!$B$7:$R$1700,13,0)</f>
        <v>13.4933</v>
      </c>
      <c r="M21" s="66">
        <f t="shared" si="5"/>
        <v>3</v>
      </c>
      <c r="N21" s="65">
        <f>VLOOKUP($A21,'Return Data'!$B$7:$R$1700,17,0)</f>
        <v>14.526</v>
      </c>
      <c r="O21" s="66">
        <f t="shared" si="6"/>
        <v>1</v>
      </c>
      <c r="P21" s="65">
        <f>VLOOKUP($A21,'Return Data'!$B$7:$R$1700,14,0)</f>
        <v>9.6891999999999996</v>
      </c>
      <c r="Q21" s="66">
        <f t="shared" si="7"/>
        <v>3</v>
      </c>
      <c r="R21" s="65">
        <f>VLOOKUP($A21,'Return Data'!$B$7:$R$1700,16,0)</f>
        <v>10.245100000000001</v>
      </c>
      <c r="S21" s="67">
        <f t="shared" si="3"/>
        <v>4</v>
      </c>
    </row>
    <row r="22" spans="1:19" x14ac:dyDescent="0.3">
      <c r="A22" s="82" t="s">
        <v>67</v>
      </c>
      <c r="B22" s="64">
        <f>VLOOKUP($A22,'Return Data'!$B$7:$R$1700,3,0)</f>
        <v>44032</v>
      </c>
      <c r="C22" s="65">
        <f>VLOOKUP($A22,'Return Data'!$B$7:$R$1700,4,0)</f>
        <v>16.912099999999999</v>
      </c>
      <c r="D22" s="65">
        <f>VLOOKUP($A22,'Return Data'!$B$7:$R$1700,9,0)</f>
        <v>22.527200000000001</v>
      </c>
      <c r="E22" s="66">
        <f t="shared" si="0"/>
        <v>5</v>
      </c>
      <c r="F22" s="65">
        <f>VLOOKUP($A22,'Return Data'!$B$7:$R$1700,10,0)</f>
        <v>9.2940000000000005</v>
      </c>
      <c r="G22" s="66">
        <f t="shared" si="1"/>
        <v>23</v>
      </c>
      <c r="H22" s="65">
        <f>VLOOKUP($A22,'Return Data'!$B$7:$R$1700,11,0)</f>
        <v>9.2129999999999992</v>
      </c>
      <c r="I22" s="66">
        <f t="shared" si="2"/>
        <v>25</v>
      </c>
      <c r="J22" s="65">
        <f>VLOOKUP($A22,'Return Data'!$B$7:$R$1700,12,0)</f>
        <v>8.6510999999999996</v>
      </c>
      <c r="K22" s="66">
        <f t="shared" si="4"/>
        <v>23</v>
      </c>
      <c r="L22" s="65">
        <f>VLOOKUP($A22,'Return Data'!$B$7:$R$1700,13,0)</f>
        <v>8.4978999999999996</v>
      </c>
      <c r="M22" s="66">
        <f t="shared" si="5"/>
        <v>21</v>
      </c>
      <c r="N22" s="65">
        <f>VLOOKUP($A22,'Return Data'!$B$7:$R$1700,17,0)</f>
        <v>8.3545999999999996</v>
      </c>
      <c r="O22" s="66">
        <f t="shared" si="6"/>
        <v>19</v>
      </c>
      <c r="P22" s="65">
        <f>VLOOKUP($A22,'Return Data'!$B$7:$R$1700,14,0)</f>
        <v>7.1768000000000001</v>
      </c>
      <c r="Q22" s="66">
        <f t="shared" si="7"/>
        <v>19</v>
      </c>
      <c r="R22" s="65">
        <f>VLOOKUP($A22,'Return Data'!$B$7:$R$1700,16,0)</f>
        <v>7.7076000000000002</v>
      </c>
      <c r="S22" s="67">
        <f t="shared" si="3"/>
        <v>25</v>
      </c>
    </row>
    <row r="23" spans="1:19" x14ac:dyDescent="0.3">
      <c r="A23" s="82" t="s">
        <v>68</v>
      </c>
      <c r="B23" s="64">
        <f>VLOOKUP($A23,'Return Data'!$B$7:$R$1700,3,0)</f>
        <v>44032</v>
      </c>
      <c r="C23" s="65">
        <f>VLOOKUP($A23,'Return Data'!$B$7:$R$1700,4,0)</f>
        <v>1160.8751</v>
      </c>
      <c r="D23" s="65">
        <f>VLOOKUP($A23,'Return Data'!$B$7:$R$1700,9,0)</f>
        <v>14.2491</v>
      </c>
      <c r="E23" s="66">
        <f t="shared" si="0"/>
        <v>22</v>
      </c>
      <c r="F23" s="65">
        <f>VLOOKUP($A23,'Return Data'!$B$7:$R$1700,10,0)</f>
        <v>9.8643000000000001</v>
      </c>
      <c r="G23" s="66">
        <f t="shared" si="1"/>
        <v>22</v>
      </c>
      <c r="H23" s="65">
        <f>VLOOKUP($A23,'Return Data'!$B$7:$R$1700,11,0)</f>
        <v>8.8594000000000008</v>
      </c>
      <c r="I23" s="66">
        <f t="shared" si="2"/>
        <v>26</v>
      </c>
      <c r="J23" s="65">
        <f>VLOOKUP($A23,'Return Data'!$B$7:$R$1700,12,0)</f>
        <v>7.8617999999999997</v>
      </c>
      <c r="K23" s="66">
        <f t="shared" si="4"/>
        <v>25</v>
      </c>
      <c r="L23" s="65">
        <f>VLOOKUP($A23,'Return Data'!$B$7:$R$1700,13,0)</f>
        <v>7.7778999999999998</v>
      </c>
      <c r="M23" s="66">
        <f t="shared" si="5"/>
        <v>22</v>
      </c>
      <c r="N23" s="65"/>
      <c r="O23" s="66"/>
      <c r="P23" s="65"/>
      <c r="Q23" s="66"/>
      <c r="R23" s="65">
        <f>VLOOKUP($A23,'Return Data'!$B$7:$R$1700,16,0)</f>
        <v>9.5997000000000003</v>
      </c>
      <c r="S23" s="67">
        <f t="shared" si="3"/>
        <v>9</v>
      </c>
    </row>
    <row r="24" spans="1:19" x14ac:dyDescent="0.3">
      <c r="A24" s="82" t="s">
        <v>69</v>
      </c>
      <c r="B24" s="64">
        <f>VLOOKUP($A24,'Return Data'!$B$7:$R$1700,3,0)</f>
        <v>44032</v>
      </c>
      <c r="C24" s="65">
        <f>VLOOKUP($A24,'Return Data'!$B$7:$R$1700,4,0)</f>
        <v>33.0349</v>
      </c>
      <c r="D24" s="65">
        <f>VLOOKUP($A24,'Return Data'!$B$7:$R$1700,9,0)</f>
        <v>19.868500000000001</v>
      </c>
      <c r="E24" s="66">
        <f t="shared" si="0"/>
        <v>11</v>
      </c>
      <c r="F24" s="65">
        <f>VLOOKUP($A24,'Return Data'!$B$7:$R$1700,10,0)</f>
        <v>15.995699999999999</v>
      </c>
      <c r="G24" s="66">
        <f t="shared" si="1"/>
        <v>18</v>
      </c>
      <c r="H24" s="65">
        <f>VLOOKUP($A24,'Return Data'!$B$7:$R$1700,11,0)</f>
        <v>11.4079</v>
      </c>
      <c r="I24" s="66">
        <f t="shared" si="2"/>
        <v>23</v>
      </c>
      <c r="J24" s="65">
        <f>VLOOKUP($A24,'Return Data'!$B$7:$R$1700,12,0)</f>
        <v>9.3010000000000002</v>
      </c>
      <c r="K24" s="66">
        <f t="shared" si="4"/>
        <v>21</v>
      </c>
      <c r="L24" s="65">
        <f>VLOOKUP($A24,'Return Data'!$B$7:$R$1700,13,0)</f>
        <v>8.5764999999999993</v>
      </c>
      <c r="M24" s="66">
        <f t="shared" si="5"/>
        <v>20</v>
      </c>
      <c r="N24" s="65">
        <f>VLOOKUP($A24,'Return Data'!$B$7:$R$1700,17,0)</f>
        <v>8.1854999999999993</v>
      </c>
      <c r="O24" s="66">
        <f t="shared" ref="O24:O35" si="8">RANK(N24,N$8:N$37,0)</f>
        <v>20</v>
      </c>
      <c r="P24" s="65">
        <f>VLOOKUP($A24,'Return Data'!$B$7:$R$1700,14,0)</f>
        <v>8.0540000000000003</v>
      </c>
      <c r="Q24" s="66">
        <f t="shared" ref="Q24:Q35" si="9">RANK(P24,P$8:P$37,0)</f>
        <v>11</v>
      </c>
      <c r="R24" s="65">
        <f>VLOOKUP($A24,'Return Data'!$B$7:$R$1700,16,0)</f>
        <v>8.6614000000000004</v>
      </c>
      <c r="S24" s="67">
        <f t="shared" si="3"/>
        <v>18</v>
      </c>
    </row>
    <row r="25" spans="1:19" x14ac:dyDescent="0.3">
      <c r="A25" s="82" t="s">
        <v>70</v>
      </c>
      <c r="B25" s="64">
        <f>VLOOKUP($A25,'Return Data'!$B$7:$R$1700,3,0)</f>
        <v>44032</v>
      </c>
      <c r="C25" s="65">
        <f>VLOOKUP($A25,'Return Data'!$B$7:$R$1700,4,0)</f>
        <v>29.68</v>
      </c>
      <c r="D25" s="65">
        <f>VLOOKUP($A25,'Return Data'!$B$7:$R$1700,9,0)</f>
        <v>23.826599999999999</v>
      </c>
      <c r="E25" s="66">
        <f t="shared" si="0"/>
        <v>4</v>
      </c>
      <c r="F25" s="65">
        <f>VLOOKUP($A25,'Return Data'!$B$7:$R$1700,10,0)</f>
        <v>22.7882</v>
      </c>
      <c r="G25" s="66">
        <f t="shared" si="1"/>
        <v>2</v>
      </c>
      <c r="H25" s="65">
        <f>VLOOKUP($A25,'Return Data'!$B$7:$R$1700,11,0)</f>
        <v>16.4908</v>
      </c>
      <c r="I25" s="66">
        <f t="shared" si="2"/>
        <v>10</v>
      </c>
      <c r="J25" s="65">
        <f>VLOOKUP($A25,'Return Data'!$B$7:$R$1700,12,0)</f>
        <v>13.849600000000001</v>
      </c>
      <c r="K25" s="66">
        <f t="shared" si="4"/>
        <v>7</v>
      </c>
      <c r="L25" s="65">
        <f>VLOOKUP($A25,'Return Data'!$B$7:$R$1700,13,0)</f>
        <v>11.6424</v>
      </c>
      <c r="M25" s="66">
        <f t="shared" si="5"/>
        <v>6</v>
      </c>
      <c r="N25" s="65">
        <f>VLOOKUP($A25,'Return Data'!$B$7:$R$1700,17,0)</f>
        <v>13.005599999999999</v>
      </c>
      <c r="O25" s="66">
        <f t="shared" si="8"/>
        <v>6</v>
      </c>
      <c r="P25" s="65">
        <f>VLOOKUP($A25,'Return Data'!$B$7:$R$1700,14,0)</f>
        <v>9.9448000000000008</v>
      </c>
      <c r="Q25" s="66">
        <f t="shared" si="9"/>
        <v>1</v>
      </c>
      <c r="R25" s="65">
        <f>VLOOKUP($A25,'Return Data'!$B$7:$R$1700,16,0)</f>
        <v>10.2582</v>
      </c>
      <c r="S25" s="67">
        <f t="shared" si="3"/>
        <v>3</v>
      </c>
    </row>
    <row r="26" spans="1:19" x14ac:dyDescent="0.3">
      <c r="A26" s="82" t="s">
        <v>71</v>
      </c>
      <c r="B26" s="64">
        <f>VLOOKUP($A26,'Return Data'!$B$7:$R$1700,3,0)</f>
        <v>44032</v>
      </c>
      <c r="C26" s="65">
        <f>VLOOKUP($A26,'Return Data'!$B$7:$R$1700,4,0)</f>
        <v>24.270800000000001</v>
      </c>
      <c r="D26" s="65">
        <f>VLOOKUP($A26,'Return Data'!$B$7:$R$1700,9,0)</f>
        <v>18.637599999999999</v>
      </c>
      <c r="E26" s="66">
        <f t="shared" si="0"/>
        <v>14</v>
      </c>
      <c r="F26" s="65">
        <f>VLOOKUP($A26,'Return Data'!$B$7:$R$1700,10,0)</f>
        <v>17.936599999999999</v>
      </c>
      <c r="G26" s="66">
        <f t="shared" si="1"/>
        <v>9</v>
      </c>
      <c r="H26" s="65">
        <f>VLOOKUP($A26,'Return Data'!$B$7:$R$1700,11,0)</f>
        <v>16.571100000000001</v>
      </c>
      <c r="I26" s="66">
        <f t="shared" si="2"/>
        <v>9</v>
      </c>
      <c r="J26" s="65">
        <f>VLOOKUP($A26,'Return Data'!$B$7:$R$1700,12,0)</f>
        <v>13.2706</v>
      </c>
      <c r="K26" s="66">
        <f t="shared" si="4"/>
        <v>9</v>
      </c>
      <c r="L26" s="65">
        <f>VLOOKUP($A26,'Return Data'!$B$7:$R$1700,13,0)</f>
        <v>11.2605</v>
      </c>
      <c r="M26" s="66">
        <f t="shared" si="5"/>
        <v>8</v>
      </c>
      <c r="N26" s="65">
        <f>VLOOKUP($A26,'Return Data'!$B$7:$R$1700,17,0)</f>
        <v>12.0435</v>
      </c>
      <c r="O26" s="66">
        <f t="shared" si="8"/>
        <v>9</v>
      </c>
      <c r="P26" s="65">
        <f>VLOOKUP($A26,'Return Data'!$B$7:$R$1700,14,0)</f>
        <v>8.9933999999999994</v>
      </c>
      <c r="Q26" s="66">
        <f t="shared" si="9"/>
        <v>7</v>
      </c>
      <c r="R26" s="65">
        <f>VLOOKUP($A26,'Return Data'!$B$7:$R$1700,16,0)</f>
        <v>9.6923999999999992</v>
      </c>
      <c r="S26" s="67">
        <f t="shared" si="3"/>
        <v>7</v>
      </c>
    </row>
    <row r="27" spans="1:19" x14ac:dyDescent="0.3">
      <c r="A27" s="82" t="s">
        <v>72</v>
      </c>
      <c r="B27" s="64">
        <f>VLOOKUP($A27,'Return Data'!$B$7:$R$1700,3,0)</f>
        <v>44032</v>
      </c>
      <c r="C27" s="65">
        <f>VLOOKUP($A27,'Return Data'!$B$7:$R$1700,4,0)</f>
        <v>13.6111</v>
      </c>
      <c r="D27" s="65">
        <f>VLOOKUP($A27,'Return Data'!$B$7:$R$1700,9,0)</f>
        <v>13.3591</v>
      </c>
      <c r="E27" s="66">
        <f t="shared" si="0"/>
        <v>23</v>
      </c>
      <c r="F27" s="65">
        <f>VLOOKUP($A27,'Return Data'!$B$7:$R$1700,10,0)</f>
        <v>13.9413</v>
      </c>
      <c r="G27" s="66">
        <f t="shared" si="1"/>
        <v>19</v>
      </c>
      <c r="H27" s="65">
        <f>VLOOKUP($A27,'Return Data'!$B$7:$R$1700,11,0)</f>
        <v>18.314900000000002</v>
      </c>
      <c r="I27" s="66">
        <f t="shared" si="2"/>
        <v>5</v>
      </c>
      <c r="J27" s="65">
        <f>VLOOKUP($A27,'Return Data'!$B$7:$R$1700,12,0)</f>
        <v>14.0585</v>
      </c>
      <c r="K27" s="66">
        <f t="shared" si="4"/>
        <v>6</v>
      </c>
      <c r="L27" s="65">
        <f>VLOOKUP($A27,'Return Data'!$B$7:$R$1700,13,0)</f>
        <v>11.261100000000001</v>
      </c>
      <c r="M27" s="66">
        <f t="shared" si="5"/>
        <v>7</v>
      </c>
      <c r="N27" s="65">
        <f>VLOOKUP($A27,'Return Data'!$B$7:$R$1700,17,0)</f>
        <v>13.2226</v>
      </c>
      <c r="O27" s="66">
        <f t="shared" si="8"/>
        <v>5</v>
      </c>
      <c r="P27" s="65">
        <f>VLOOKUP($A27,'Return Data'!$B$7:$R$1700,14,0)</f>
        <v>9.5799000000000003</v>
      </c>
      <c r="Q27" s="66">
        <f t="shared" si="9"/>
        <v>4</v>
      </c>
      <c r="R27" s="65">
        <f>VLOOKUP($A27,'Return Data'!$B$7:$R$1700,16,0)</f>
        <v>9.7125000000000004</v>
      </c>
      <c r="S27" s="67">
        <f t="shared" si="3"/>
        <v>6</v>
      </c>
    </row>
    <row r="28" spans="1:19" x14ac:dyDescent="0.3">
      <c r="A28" s="82" t="s">
        <v>73</v>
      </c>
      <c r="B28" s="64">
        <f>VLOOKUP($A28,'Return Data'!$B$7:$R$1700,3,0)</f>
        <v>44032</v>
      </c>
      <c r="C28" s="65">
        <f>VLOOKUP($A28,'Return Data'!$B$7:$R$1700,4,0)</f>
        <v>29.893699999999999</v>
      </c>
      <c r="D28" s="65">
        <f>VLOOKUP($A28,'Return Data'!$B$7:$R$1700,9,0)</f>
        <v>18.9132</v>
      </c>
      <c r="E28" s="66">
        <f t="shared" si="0"/>
        <v>13</v>
      </c>
      <c r="F28" s="65">
        <f>VLOOKUP($A28,'Return Data'!$B$7:$R$1700,10,0)</f>
        <v>16.353899999999999</v>
      </c>
      <c r="G28" s="66">
        <f t="shared" si="1"/>
        <v>15</v>
      </c>
      <c r="H28" s="65">
        <f>VLOOKUP($A28,'Return Data'!$B$7:$R$1700,11,0)</f>
        <v>18.8142</v>
      </c>
      <c r="I28" s="66">
        <f t="shared" si="2"/>
        <v>4</v>
      </c>
      <c r="J28" s="65">
        <f>VLOOKUP($A28,'Return Data'!$B$7:$R$1700,12,0)</f>
        <v>13.0679</v>
      </c>
      <c r="K28" s="66">
        <f t="shared" si="4"/>
        <v>10</v>
      </c>
      <c r="L28" s="65">
        <f>VLOOKUP($A28,'Return Data'!$B$7:$R$1700,13,0)</f>
        <v>10.291600000000001</v>
      </c>
      <c r="M28" s="66">
        <f t="shared" si="5"/>
        <v>11</v>
      </c>
      <c r="N28" s="65">
        <f>VLOOKUP($A28,'Return Data'!$B$7:$R$1700,17,0)</f>
        <v>11.65</v>
      </c>
      <c r="O28" s="66">
        <f t="shared" si="8"/>
        <v>12</v>
      </c>
      <c r="P28" s="65">
        <f>VLOOKUP($A28,'Return Data'!$B$7:$R$1700,14,0)</f>
        <v>7.7084000000000001</v>
      </c>
      <c r="Q28" s="66">
        <f t="shared" si="9"/>
        <v>13</v>
      </c>
      <c r="R28" s="65">
        <f>VLOOKUP($A28,'Return Data'!$B$7:$R$1700,16,0)</f>
        <v>9.1864000000000008</v>
      </c>
      <c r="S28" s="67">
        <f t="shared" si="3"/>
        <v>15</v>
      </c>
    </row>
    <row r="29" spans="1:19" x14ac:dyDescent="0.3">
      <c r="A29" s="82" t="s">
        <v>74</v>
      </c>
      <c r="B29" s="64">
        <f>VLOOKUP($A29,'Return Data'!$B$7:$R$1700,3,0)</f>
        <v>44032</v>
      </c>
      <c r="C29" s="65">
        <f>VLOOKUP($A29,'Return Data'!$B$7:$R$1700,4,0)</f>
        <v>2189.2532000000001</v>
      </c>
      <c r="D29" s="65">
        <f>VLOOKUP($A29,'Return Data'!$B$7:$R$1700,9,0)</f>
        <v>14.8398</v>
      </c>
      <c r="E29" s="66">
        <f t="shared" si="0"/>
        <v>21</v>
      </c>
      <c r="F29" s="65">
        <f>VLOOKUP($A29,'Return Data'!$B$7:$R$1700,10,0)</f>
        <v>16.128</v>
      </c>
      <c r="G29" s="66">
        <f t="shared" si="1"/>
        <v>16</v>
      </c>
      <c r="H29" s="65">
        <f>VLOOKUP($A29,'Return Data'!$B$7:$R$1700,11,0)</f>
        <v>13.9024</v>
      </c>
      <c r="I29" s="66">
        <f t="shared" si="2"/>
        <v>17</v>
      </c>
      <c r="J29" s="65">
        <f>VLOOKUP($A29,'Return Data'!$B$7:$R$1700,12,0)</f>
        <v>11.7334</v>
      </c>
      <c r="K29" s="66">
        <f t="shared" si="4"/>
        <v>15</v>
      </c>
      <c r="L29" s="65">
        <f>VLOOKUP($A29,'Return Data'!$B$7:$R$1700,13,0)</f>
        <v>10.088100000000001</v>
      </c>
      <c r="M29" s="66">
        <f t="shared" si="5"/>
        <v>12</v>
      </c>
      <c r="N29" s="65">
        <f>VLOOKUP($A29,'Return Data'!$B$7:$R$1700,17,0)</f>
        <v>12.107799999999999</v>
      </c>
      <c r="O29" s="66">
        <f t="shared" si="8"/>
        <v>8</v>
      </c>
      <c r="P29" s="65">
        <f>VLOOKUP($A29,'Return Data'!$B$7:$R$1700,14,0)</f>
        <v>8.7017000000000007</v>
      </c>
      <c r="Q29" s="66">
        <f t="shared" si="9"/>
        <v>9</v>
      </c>
      <c r="R29" s="65">
        <f>VLOOKUP($A29,'Return Data'!$B$7:$R$1700,16,0)</f>
        <v>9.6140000000000008</v>
      </c>
      <c r="S29" s="67">
        <f t="shared" si="3"/>
        <v>8</v>
      </c>
    </row>
    <row r="30" spans="1:19" x14ac:dyDescent="0.3">
      <c r="A30" s="82" t="s">
        <v>75</v>
      </c>
      <c r="B30" s="64">
        <f>VLOOKUP($A30,'Return Data'!$B$7:$R$1700,3,0)</f>
        <v>44032</v>
      </c>
      <c r="C30" s="65">
        <f>VLOOKUP($A30,'Return Data'!$B$7:$R$1700,4,0)</f>
        <v>33.722900000000003</v>
      </c>
      <c r="D30" s="65">
        <f>VLOOKUP($A30,'Return Data'!$B$7:$R$1700,9,0)</f>
        <v>62.060600000000001</v>
      </c>
      <c r="E30" s="66">
        <f t="shared" si="0"/>
        <v>1</v>
      </c>
      <c r="F30" s="65">
        <f>VLOOKUP($A30,'Return Data'!$B$7:$R$1700,10,0)</f>
        <v>12.012499999999999</v>
      </c>
      <c r="G30" s="66">
        <f t="shared" si="1"/>
        <v>21</v>
      </c>
      <c r="H30" s="65">
        <f>VLOOKUP($A30,'Return Data'!$B$7:$R$1700,11,0)</f>
        <v>13.418100000000001</v>
      </c>
      <c r="I30" s="66">
        <f t="shared" si="2"/>
        <v>18</v>
      </c>
      <c r="J30" s="65">
        <f>VLOOKUP($A30,'Return Data'!$B$7:$R$1700,12,0)</f>
        <v>10.5884</v>
      </c>
      <c r="K30" s="66">
        <f t="shared" si="4"/>
        <v>19</v>
      </c>
      <c r="L30" s="65">
        <f>VLOOKUP($A30,'Return Data'!$B$7:$R$1700,13,0)</f>
        <v>8.6677</v>
      </c>
      <c r="M30" s="66">
        <f t="shared" si="5"/>
        <v>19</v>
      </c>
      <c r="N30" s="65">
        <f>VLOOKUP($A30,'Return Data'!$B$7:$R$1700,17,0)</f>
        <v>4.8680000000000003</v>
      </c>
      <c r="O30" s="66">
        <f t="shared" si="8"/>
        <v>24</v>
      </c>
      <c r="P30" s="65">
        <f>VLOOKUP($A30,'Return Data'!$B$7:$R$1700,14,0)</f>
        <v>3.8369</v>
      </c>
      <c r="Q30" s="66">
        <f t="shared" si="9"/>
        <v>24</v>
      </c>
      <c r="R30" s="65">
        <f>VLOOKUP($A30,'Return Data'!$B$7:$R$1700,16,0)</f>
        <v>7.2906000000000004</v>
      </c>
      <c r="S30" s="67">
        <f t="shared" si="3"/>
        <v>27</v>
      </c>
    </row>
    <row r="31" spans="1:19" x14ac:dyDescent="0.3">
      <c r="A31" s="82" t="s">
        <v>76</v>
      </c>
      <c r="B31" s="64">
        <f>VLOOKUP($A31,'Return Data'!$B$7:$R$1700,3,0)</f>
        <v>44032</v>
      </c>
      <c r="C31" s="65">
        <f>VLOOKUP($A31,'Return Data'!$B$7:$R$1700,4,0)</f>
        <v>64.296999999999997</v>
      </c>
      <c r="D31" s="65">
        <f>VLOOKUP($A31,'Return Data'!$B$7:$R$1700,9,0)</f>
        <v>5.3216999999999999</v>
      </c>
      <c r="E31" s="66">
        <f t="shared" si="0"/>
        <v>27</v>
      </c>
      <c r="F31" s="65">
        <f>VLOOKUP($A31,'Return Data'!$B$7:$R$1700,10,0)</f>
        <v>5.6658999999999997</v>
      </c>
      <c r="G31" s="66">
        <f t="shared" si="1"/>
        <v>28</v>
      </c>
      <c r="H31" s="65">
        <f>VLOOKUP($A31,'Return Data'!$B$7:$R$1700,11,0)</f>
        <v>6.23</v>
      </c>
      <c r="I31" s="66">
        <f t="shared" si="2"/>
        <v>27</v>
      </c>
      <c r="J31" s="65">
        <f>VLOOKUP($A31,'Return Data'!$B$7:$R$1700,12,0)</f>
        <v>6.1428000000000003</v>
      </c>
      <c r="K31" s="66">
        <f t="shared" si="4"/>
        <v>26</v>
      </c>
      <c r="L31" s="65">
        <f>VLOOKUP($A31,'Return Data'!$B$7:$R$1700,13,0)</f>
        <v>6.0185000000000004</v>
      </c>
      <c r="M31" s="66">
        <f t="shared" si="5"/>
        <v>25</v>
      </c>
      <c r="N31" s="65">
        <f>VLOOKUP($A31,'Return Data'!$B$7:$R$1700,17,0)</f>
        <v>7.0605000000000002</v>
      </c>
      <c r="O31" s="66">
        <f t="shared" si="8"/>
        <v>22</v>
      </c>
      <c r="P31" s="65">
        <f>VLOOKUP($A31,'Return Data'!$B$7:$R$1700,14,0)</f>
        <v>4.2214999999999998</v>
      </c>
      <c r="Q31" s="66">
        <f t="shared" si="9"/>
        <v>23</v>
      </c>
      <c r="R31" s="65">
        <f>VLOOKUP($A31,'Return Data'!$B$7:$R$1700,16,0)</f>
        <v>7.2294999999999998</v>
      </c>
      <c r="S31" s="67">
        <f t="shared" si="3"/>
        <v>28</v>
      </c>
    </row>
    <row r="32" spans="1:19" x14ac:dyDescent="0.3">
      <c r="A32" s="82" t="s">
        <v>77</v>
      </c>
      <c r="B32" s="64">
        <f>VLOOKUP($A32,'Return Data'!$B$7:$R$1700,3,0)</f>
        <v>44032</v>
      </c>
      <c r="C32" s="65">
        <f>VLOOKUP($A32,'Return Data'!$B$7:$R$1700,4,0)</f>
        <v>15.901199999999999</v>
      </c>
      <c r="D32" s="65">
        <f>VLOOKUP($A32,'Return Data'!$B$7:$R$1700,9,0)</f>
        <v>6.5598000000000001</v>
      </c>
      <c r="E32" s="66">
        <f t="shared" si="0"/>
        <v>26</v>
      </c>
      <c r="F32" s="65">
        <f>VLOOKUP($A32,'Return Data'!$B$7:$R$1700,10,0)</f>
        <v>7.9882</v>
      </c>
      <c r="G32" s="66">
        <f t="shared" si="1"/>
        <v>25</v>
      </c>
      <c r="H32" s="65">
        <f>VLOOKUP($A32,'Return Data'!$B$7:$R$1700,11,0)</f>
        <v>12.802899999999999</v>
      </c>
      <c r="I32" s="66">
        <f t="shared" si="2"/>
        <v>19</v>
      </c>
      <c r="J32" s="65">
        <f>VLOOKUP($A32,'Return Data'!$B$7:$R$1700,12,0)</f>
        <v>11.667899999999999</v>
      </c>
      <c r="K32" s="66">
        <f t="shared" si="4"/>
        <v>16</v>
      </c>
      <c r="L32" s="65">
        <f>VLOOKUP($A32,'Return Data'!$B$7:$R$1700,13,0)</f>
        <v>9.58</v>
      </c>
      <c r="M32" s="66">
        <f t="shared" si="5"/>
        <v>15</v>
      </c>
      <c r="N32" s="65">
        <f>VLOOKUP($A32,'Return Data'!$B$7:$R$1700,17,0)</f>
        <v>10.779299999999999</v>
      </c>
      <c r="O32" s="66">
        <f t="shared" si="8"/>
        <v>15</v>
      </c>
      <c r="P32" s="65">
        <f>VLOOKUP($A32,'Return Data'!$B$7:$R$1700,14,0)</f>
        <v>7.2267000000000001</v>
      </c>
      <c r="Q32" s="66">
        <f t="shared" si="9"/>
        <v>18</v>
      </c>
      <c r="R32" s="65">
        <f>VLOOKUP($A32,'Return Data'!$B$7:$R$1700,16,0)</f>
        <v>9.3757999999999999</v>
      </c>
      <c r="S32" s="67">
        <f t="shared" si="3"/>
        <v>13</v>
      </c>
    </row>
    <row r="33" spans="1:19" x14ac:dyDescent="0.3">
      <c r="A33" s="82" t="s">
        <v>78</v>
      </c>
      <c r="B33" s="64">
        <f>VLOOKUP($A33,'Return Data'!$B$7:$R$1700,3,0)</f>
        <v>44032</v>
      </c>
      <c r="C33" s="65">
        <f>VLOOKUP($A33,'Return Data'!$B$7:$R$1700,4,0)</f>
        <v>28.683299999999999</v>
      </c>
      <c r="D33" s="65">
        <f>VLOOKUP($A33,'Return Data'!$B$7:$R$1700,9,0)</f>
        <v>15.2097</v>
      </c>
      <c r="E33" s="66">
        <f t="shared" si="0"/>
        <v>19</v>
      </c>
      <c r="F33" s="65">
        <f>VLOOKUP($A33,'Return Data'!$B$7:$R$1700,10,0)</f>
        <v>16.560300000000002</v>
      </c>
      <c r="G33" s="66">
        <f t="shared" si="1"/>
        <v>14</v>
      </c>
      <c r="H33" s="65">
        <f>VLOOKUP($A33,'Return Data'!$B$7:$R$1700,11,0)</f>
        <v>17.0123</v>
      </c>
      <c r="I33" s="66">
        <f t="shared" si="2"/>
        <v>7</v>
      </c>
      <c r="J33" s="65">
        <f>VLOOKUP($A33,'Return Data'!$B$7:$R$1700,12,0)</f>
        <v>14.5619</v>
      </c>
      <c r="K33" s="66">
        <f t="shared" si="4"/>
        <v>5</v>
      </c>
      <c r="L33" s="65">
        <f>VLOOKUP($A33,'Return Data'!$B$7:$R$1700,13,0)</f>
        <v>11.7028</v>
      </c>
      <c r="M33" s="66">
        <f t="shared" si="5"/>
        <v>5</v>
      </c>
      <c r="N33" s="65">
        <f>VLOOKUP($A33,'Return Data'!$B$7:$R$1700,17,0)</f>
        <v>13.512</v>
      </c>
      <c r="O33" s="66">
        <f t="shared" si="8"/>
        <v>4</v>
      </c>
      <c r="P33" s="65">
        <f>VLOOKUP($A33,'Return Data'!$B$7:$R$1700,14,0)</f>
        <v>9.2043999999999997</v>
      </c>
      <c r="Q33" s="66">
        <f t="shared" si="9"/>
        <v>5</v>
      </c>
      <c r="R33" s="65">
        <f>VLOOKUP($A33,'Return Data'!$B$7:$R$1700,16,0)</f>
        <v>9.5867000000000004</v>
      </c>
      <c r="S33" s="67">
        <f t="shared" si="3"/>
        <v>11</v>
      </c>
    </row>
    <row r="34" spans="1:19" x14ac:dyDescent="0.3">
      <c r="A34" s="82" t="s">
        <v>79</v>
      </c>
      <c r="B34" s="64">
        <f>VLOOKUP($A34,'Return Data'!$B$7:$R$1700,3,0)</f>
        <v>44032</v>
      </c>
      <c r="C34" s="65">
        <f>VLOOKUP($A34,'Return Data'!$B$7:$R$1700,4,0)</f>
        <v>34.043599999999998</v>
      </c>
      <c r="D34" s="65">
        <f>VLOOKUP($A34,'Return Data'!$B$7:$R$1700,9,0)</f>
        <v>18.5489</v>
      </c>
      <c r="E34" s="66">
        <f t="shared" si="0"/>
        <v>15</v>
      </c>
      <c r="F34" s="65">
        <f>VLOOKUP($A34,'Return Data'!$B$7:$R$1700,10,0)</f>
        <v>18.121600000000001</v>
      </c>
      <c r="G34" s="66">
        <f t="shared" si="1"/>
        <v>8</v>
      </c>
      <c r="H34" s="65">
        <f>VLOOKUP($A34,'Return Data'!$B$7:$R$1700,11,0)</f>
        <v>15.617100000000001</v>
      </c>
      <c r="I34" s="66">
        <f t="shared" si="2"/>
        <v>12</v>
      </c>
      <c r="J34" s="65">
        <f>VLOOKUP($A34,'Return Data'!$B$7:$R$1700,12,0)</f>
        <v>12.5306</v>
      </c>
      <c r="K34" s="66">
        <f t="shared" si="4"/>
        <v>12</v>
      </c>
      <c r="L34" s="65">
        <f>VLOOKUP($A34,'Return Data'!$B$7:$R$1700,13,0)</f>
        <v>10.418799999999999</v>
      </c>
      <c r="M34" s="66">
        <f t="shared" si="5"/>
        <v>10</v>
      </c>
      <c r="N34" s="65">
        <f>VLOOKUP($A34,'Return Data'!$B$7:$R$1700,17,0)</f>
        <v>10.2279</v>
      </c>
      <c r="O34" s="66">
        <f t="shared" si="8"/>
        <v>17</v>
      </c>
      <c r="P34" s="65">
        <f>VLOOKUP($A34,'Return Data'!$B$7:$R$1700,14,0)</f>
        <v>7.2439999999999998</v>
      </c>
      <c r="Q34" s="66">
        <f t="shared" si="9"/>
        <v>17</v>
      </c>
      <c r="R34" s="65">
        <f>VLOOKUP($A34,'Return Data'!$B$7:$R$1700,16,0)</f>
        <v>9.7324000000000002</v>
      </c>
      <c r="S34" s="67">
        <f t="shared" si="3"/>
        <v>5</v>
      </c>
    </row>
    <row r="35" spans="1:19" x14ac:dyDescent="0.3">
      <c r="A35" s="82" t="s">
        <v>80</v>
      </c>
      <c r="B35" s="64">
        <f>VLOOKUP($A35,'Return Data'!$B$7:$R$1700,3,0)</f>
        <v>44032</v>
      </c>
      <c r="C35" s="65">
        <f>VLOOKUP($A35,'Return Data'!$B$7:$R$1700,4,0)</f>
        <v>19.424299999999999</v>
      </c>
      <c r="D35" s="65">
        <f>VLOOKUP($A35,'Return Data'!$B$7:$R$1700,9,0)</f>
        <v>21.906600000000001</v>
      </c>
      <c r="E35" s="66">
        <f t="shared" si="0"/>
        <v>7</v>
      </c>
      <c r="F35" s="65">
        <f>VLOOKUP($A35,'Return Data'!$B$7:$R$1700,10,0)</f>
        <v>18.805</v>
      </c>
      <c r="G35" s="66">
        <f t="shared" si="1"/>
        <v>6</v>
      </c>
      <c r="H35" s="65">
        <f>VLOOKUP($A35,'Return Data'!$B$7:$R$1700,11,0)</f>
        <v>17.475100000000001</v>
      </c>
      <c r="I35" s="66">
        <f t="shared" si="2"/>
        <v>6</v>
      </c>
      <c r="J35" s="65">
        <f>VLOOKUP($A35,'Return Data'!$B$7:$R$1700,12,0)</f>
        <v>13.8406</v>
      </c>
      <c r="K35" s="66">
        <f t="shared" si="4"/>
        <v>8</v>
      </c>
      <c r="L35" s="65">
        <f>VLOOKUP($A35,'Return Data'!$B$7:$R$1700,13,0)</f>
        <v>10.963800000000001</v>
      </c>
      <c r="M35" s="66">
        <f t="shared" si="5"/>
        <v>9</v>
      </c>
      <c r="N35" s="65">
        <f>VLOOKUP($A35,'Return Data'!$B$7:$R$1700,17,0)</f>
        <v>11.6341</v>
      </c>
      <c r="O35" s="66">
        <f t="shared" si="8"/>
        <v>13</v>
      </c>
      <c r="P35" s="65">
        <f>VLOOKUP($A35,'Return Data'!$B$7:$R$1700,14,0)</f>
        <v>7.8236999999999997</v>
      </c>
      <c r="Q35" s="66">
        <f t="shared" si="9"/>
        <v>12</v>
      </c>
      <c r="R35" s="65">
        <f>VLOOKUP($A35,'Return Data'!$B$7:$R$1700,16,0)</f>
        <v>8.0427</v>
      </c>
      <c r="S35" s="67">
        <f t="shared" si="3"/>
        <v>22</v>
      </c>
    </row>
    <row r="36" spans="1:19" x14ac:dyDescent="0.3">
      <c r="A36" s="82" t="s">
        <v>363</v>
      </c>
      <c r="B36" s="64">
        <f>VLOOKUP($A36,'Return Data'!$B$7:$R$1700,3,0)</f>
        <v>44032</v>
      </c>
      <c r="C36" s="65">
        <f>VLOOKUP($A36,'Return Data'!$B$7:$R$1700,4,0)</f>
        <v>0.38750000000000001</v>
      </c>
      <c r="D36" s="65">
        <f>VLOOKUP($A36,'Return Data'!$B$7:$R$1700,9,0)</f>
        <v>8.5696999999999992</v>
      </c>
      <c r="E36" s="66">
        <f t="shared" si="0"/>
        <v>25</v>
      </c>
      <c r="F36" s="65">
        <f>VLOOKUP($A36,'Return Data'!$B$7:$R$1700,10,0)</f>
        <v>8.6713000000000005</v>
      </c>
      <c r="G36" s="66">
        <f t="shared" si="1"/>
        <v>24</v>
      </c>
      <c r="H36" s="65"/>
      <c r="I36" s="66"/>
      <c r="J36" s="65"/>
      <c r="K36" s="66"/>
      <c r="L36" s="65"/>
      <c r="M36" s="66"/>
      <c r="N36" s="65"/>
      <c r="O36" s="66"/>
      <c r="P36" s="65"/>
      <c r="Q36" s="66"/>
      <c r="R36" s="65">
        <f>VLOOKUP($A36,'Return Data'!$B$7:$R$1700,16,0)</f>
        <v>8.8181999999999992</v>
      </c>
      <c r="S36" s="67">
        <f t="shared" si="3"/>
        <v>16</v>
      </c>
    </row>
    <row r="37" spans="1:19" x14ac:dyDescent="0.3">
      <c r="A37" s="82" t="s">
        <v>81</v>
      </c>
      <c r="B37" s="64">
        <f>VLOOKUP($A37,'Return Data'!$B$7:$R$1700,3,0)</f>
        <v>44032</v>
      </c>
      <c r="C37" s="65">
        <f>VLOOKUP($A37,'Return Data'!$B$7:$R$1700,4,0)</f>
        <v>21.912099999999999</v>
      </c>
      <c r="D37" s="65">
        <f>VLOOKUP($A37,'Return Data'!$B$7:$R$1700,9,0)</f>
        <v>19.156500000000001</v>
      </c>
      <c r="E37" s="66">
        <f t="shared" si="0"/>
        <v>12</v>
      </c>
      <c r="F37" s="65">
        <f>VLOOKUP($A37,'Return Data'!$B$7:$R$1700,10,0)</f>
        <v>18.574200000000001</v>
      </c>
      <c r="G37" s="66">
        <f t="shared" si="1"/>
        <v>7</v>
      </c>
      <c r="H37" s="65">
        <f>VLOOKUP($A37,'Return Data'!$B$7:$R$1700,11,0)</f>
        <v>14.0625</v>
      </c>
      <c r="I37" s="66">
        <f>RANK(H37,H$8:H$37,0)</f>
        <v>15</v>
      </c>
      <c r="J37" s="65">
        <f>VLOOKUP($A37,'Return Data'!$B$7:$R$1700,12,0)</f>
        <v>8.2978000000000005</v>
      </c>
      <c r="K37" s="66">
        <f>RANK(J37,J$8:J$37,0)</f>
        <v>24</v>
      </c>
      <c r="L37" s="65">
        <f>VLOOKUP($A37,'Return Data'!$B$7:$R$1700,13,0)</f>
        <v>5.6311999999999998</v>
      </c>
      <c r="M37" s="66">
        <f>RANK(L37,L$8:L$37,0)</f>
        <v>26</v>
      </c>
      <c r="N37" s="65">
        <f>VLOOKUP($A37,'Return Data'!$B$7:$R$1700,17,0)</f>
        <v>2.5087000000000002</v>
      </c>
      <c r="O37" s="66">
        <f>RANK(N37,N$8:N$37,0)</f>
        <v>27</v>
      </c>
      <c r="P37" s="65">
        <f>VLOOKUP($A37,'Return Data'!$B$7:$R$1700,14,0)</f>
        <v>2.3761000000000001</v>
      </c>
      <c r="Q37" s="66">
        <f>RANK(P37,P$8:P$37,0)</f>
        <v>27</v>
      </c>
      <c r="R37" s="65">
        <f>VLOOKUP($A37,'Return Data'!$B$7:$R$1700,16,0)</f>
        <v>7.6818</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17.98018333333334</v>
      </c>
      <c r="E39" s="88"/>
      <c r="F39" s="89">
        <f>AVERAGE(F8:F37)</f>
        <v>14.047236666666668</v>
      </c>
      <c r="G39" s="88"/>
      <c r="H39" s="89">
        <f>AVERAGE(H8:H37)</f>
        <v>12.006110344827587</v>
      </c>
      <c r="I39" s="88"/>
      <c r="J39" s="89">
        <f>AVERAGE(J8:J37)</f>
        <v>11.169132142857141</v>
      </c>
      <c r="K39" s="88"/>
      <c r="L39" s="89">
        <f>AVERAGE(L8:L37)</f>
        <v>9.3039249999999978</v>
      </c>
      <c r="M39" s="88"/>
      <c r="N39" s="89">
        <f>AVERAGE(N8:N37)</f>
        <v>9.9567296296296277</v>
      </c>
      <c r="O39" s="88"/>
      <c r="P39" s="89">
        <f>AVERAGE(P8:P37)</f>
        <v>7.1915296296296294</v>
      </c>
      <c r="Q39" s="88"/>
      <c r="R39" s="89">
        <f>AVERAGE(R8:R37)</f>
        <v>7.3897833333333347</v>
      </c>
      <c r="S39" s="90"/>
    </row>
    <row r="40" spans="1:19" x14ac:dyDescent="0.3">
      <c r="A40" s="87" t="s">
        <v>28</v>
      </c>
      <c r="B40" s="88"/>
      <c r="C40" s="88"/>
      <c r="D40" s="89">
        <f>MIN(D8:D37)</f>
        <v>0</v>
      </c>
      <c r="E40" s="88"/>
      <c r="F40" s="89">
        <f>MIN(F8:F37)</f>
        <v>-2.6783999999999999</v>
      </c>
      <c r="G40" s="88"/>
      <c r="H40" s="89">
        <f>MIN(H8:H37)</f>
        <v>-50.168399999999998</v>
      </c>
      <c r="I40" s="88"/>
      <c r="J40" s="89">
        <f>MIN(J8:J37)</f>
        <v>-3.1709000000000001</v>
      </c>
      <c r="K40" s="88"/>
      <c r="L40" s="89">
        <f>MIN(L8:L37)</f>
        <v>-1.3152999999999999</v>
      </c>
      <c r="M40" s="88"/>
      <c r="N40" s="89">
        <f>MIN(N8:N37)</f>
        <v>2.5087000000000002</v>
      </c>
      <c r="O40" s="88"/>
      <c r="P40" s="89">
        <f>MIN(P8:P37)</f>
        <v>2.3761000000000001</v>
      </c>
      <c r="Q40" s="88"/>
      <c r="R40" s="89">
        <f>MIN(R8:R37)</f>
        <v>-36.713900000000002</v>
      </c>
      <c r="S40" s="90"/>
    </row>
    <row r="41" spans="1:19" ht="15" thickBot="1" x14ac:dyDescent="0.35">
      <c r="A41" s="91" t="s">
        <v>29</v>
      </c>
      <c r="B41" s="92"/>
      <c r="C41" s="92"/>
      <c r="D41" s="93">
        <f>MAX(D8:D37)</f>
        <v>62.060600000000001</v>
      </c>
      <c r="E41" s="92"/>
      <c r="F41" s="93">
        <f>MAX(F8:F37)</f>
        <v>24.376899999999999</v>
      </c>
      <c r="G41" s="92"/>
      <c r="H41" s="93">
        <f>MAX(H8:H37)</f>
        <v>22.073799999999999</v>
      </c>
      <c r="I41" s="92"/>
      <c r="J41" s="93">
        <f>MAX(J8:J37)</f>
        <v>16.980599999999999</v>
      </c>
      <c r="K41" s="92"/>
      <c r="L41" s="93">
        <f>MAX(L8:L37)</f>
        <v>15.2056</v>
      </c>
      <c r="M41" s="92"/>
      <c r="N41" s="93">
        <f>MAX(N8:N37)</f>
        <v>14.526</v>
      </c>
      <c r="O41" s="92"/>
      <c r="P41" s="93">
        <f>MAX(P8:P37)</f>
        <v>9.9448000000000008</v>
      </c>
      <c r="Q41" s="92"/>
      <c r="R41" s="93">
        <f>MAX(R8:R37)</f>
        <v>11.289099999999999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44032</v>
      </c>
      <c r="C8" s="65">
        <f>VLOOKUP($A8,'Return Data'!$B$7:$R$1700,4,0)</f>
        <v>22.998799999999999</v>
      </c>
      <c r="D8" s="65">
        <f>VLOOKUP($A8,'Return Data'!$B$7:$R$1700,9,0)</f>
        <v>32.517400000000002</v>
      </c>
      <c r="E8" s="66">
        <f t="shared" ref="E8:G8" si="0">RANK(D8,D$8:D$41,0)</f>
        <v>3</v>
      </c>
      <c r="F8" s="65">
        <f>VLOOKUP($A8,'Return Data'!$B$7:$R$1700,10,0)</f>
        <v>15.989800000000001</v>
      </c>
      <c r="G8" s="66">
        <f t="shared" si="0"/>
        <v>16</v>
      </c>
      <c r="H8" s="65">
        <f>VLOOKUP($A8,'Return Data'!$B$7:$R$1700,11,0)</f>
        <v>12.0436</v>
      </c>
      <c r="I8" s="66">
        <f t="shared" ref="I8" si="1">RANK(H8,H$8:H$41,0)</f>
        <v>21</v>
      </c>
      <c r="J8" s="65">
        <f>VLOOKUP($A8,'Return Data'!$B$7:$R$1700,12,0)</f>
        <v>2.5579000000000001</v>
      </c>
      <c r="K8" s="66">
        <f t="shared" ref="K8" si="2">RANK(J8,J$8:J$41,0)</f>
        <v>30</v>
      </c>
      <c r="L8" s="65">
        <f>VLOOKUP($A8,'Return Data'!$B$7:$R$1700,13,0)</f>
        <v>0.87250000000000005</v>
      </c>
      <c r="M8" s="66">
        <f t="shared" ref="M8" si="3">RANK(L8,L$8:L$41,0)</f>
        <v>30</v>
      </c>
      <c r="N8" s="65">
        <f>VLOOKUP($A8,'Return Data'!$B$7:$R$1700,17,0)</f>
        <v>5.0594000000000001</v>
      </c>
      <c r="O8" s="66">
        <f t="shared" ref="O8" si="4">RANK(N8,N$8:N$41,0)</f>
        <v>26</v>
      </c>
      <c r="P8" s="65">
        <f>VLOOKUP($A8,'Return Data'!$B$7:$R$1700,14,0)</f>
        <v>3.1711</v>
      </c>
      <c r="Q8" s="66">
        <f t="shared" ref="Q8" si="5">RANK(P8,P$8:P$41,0)</f>
        <v>29</v>
      </c>
      <c r="R8" s="65">
        <f>VLOOKUP($A8,'Return Data'!$B$7:$R$1700,16,0)</f>
        <v>7.6555999999999997</v>
      </c>
      <c r="S8" s="67">
        <f t="shared" ref="S8" si="6">RANK(R8,R$8:R$41,0)</f>
        <v>19</v>
      </c>
    </row>
    <row r="9" spans="1:19" x14ac:dyDescent="0.3">
      <c r="A9" s="82" t="s">
        <v>83</v>
      </c>
      <c r="B9" s="64">
        <f>VLOOKUP($A9,'Return Data'!$B$7:$R$1700,3,0)</f>
        <v>44032</v>
      </c>
      <c r="C9" s="65">
        <f>VLOOKUP($A9,'Return Data'!$B$7:$R$1700,4,0)</f>
        <v>33.249299999999998</v>
      </c>
      <c r="D9" s="65">
        <f>VLOOKUP($A9,'Return Data'!$B$7:$R$1700,9,0)</f>
        <v>32.521700000000003</v>
      </c>
      <c r="E9" s="66">
        <f t="shared" ref="E9:E41" si="7">RANK(D9,D$8:D$41,0)</f>
        <v>2</v>
      </c>
      <c r="F9" s="65">
        <f>VLOOKUP($A9,'Return Data'!$B$7:$R$1700,10,0)</f>
        <v>15.992800000000001</v>
      </c>
      <c r="G9" s="66">
        <f t="shared" ref="G9:G41" si="8">RANK(F9,F$8:F$41,0)</f>
        <v>15</v>
      </c>
      <c r="H9" s="65">
        <f>VLOOKUP($A9,'Return Data'!$B$7:$R$1700,11,0)</f>
        <v>12.053699999999999</v>
      </c>
      <c r="I9" s="66">
        <f t="shared" ref="I9:I41" si="9">RANK(H9,H$8:H$41,0)</f>
        <v>20</v>
      </c>
      <c r="J9" s="65">
        <f>VLOOKUP($A9,'Return Data'!$B$7:$R$1700,12,0)</f>
        <v>2.5649000000000002</v>
      </c>
      <c r="K9" s="66">
        <f t="shared" ref="K9:K41" si="10">RANK(J9,J$8:J$41,0)</f>
        <v>29</v>
      </c>
      <c r="L9" s="65">
        <f>VLOOKUP($A9,'Return Data'!$B$7:$R$1700,13,0)</f>
        <v>0.87690000000000001</v>
      </c>
      <c r="M9" s="66">
        <f t="shared" ref="M9:M41" si="11">RANK(L9,L$8:L$41,0)</f>
        <v>29</v>
      </c>
      <c r="N9" s="65">
        <f>VLOOKUP($A9,'Return Data'!$B$7:$R$1700,17,0)</f>
        <v>5.0624000000000002</v>
      </c>
      <c r="O9" s="66">
        <f t="shared" ref="O9:O41" si="12">RANK(N9,N$8:N$41,0)</f>
        <v>25</v>
      </c>
      <c r="P9" s="65">
        <f>VLOOKUP($A9,'Return Data'!$B$7:$R$1700,14,0)</f>
        <v>3.1730999999999998</v>
      </c>
      <c r="Q9" s="66">
        <f t="shared" ref="Q9:Q41" si="13">RANK(P9,P$8:P$41,0)</f>
        <v>28</v>
      </c>
      <c r="R9" s="65">
        <f>VLOOKUP($A9,'Return Data'!$B$7:$R$1700,16,0)</f>
        <v>7.8893000000000004</v>
      </c>
      <c r="S9" s="67">
        <f t="shared" ref="S9:S41" si="14">RANK(R9,R$8:R$41,0)</f>
        <v>18</v>
      </c>
    </row>
    <row r="10" spans="1:19" x14ac:dyDescent="0.3">
      <c r="A10" s="82" t="s">
        <v>84</v>
      </c>
      <c r="B10" s="64">
        <f>VLOOKUP($A10,'Return Data'!$B$7:$R$1700,3,0)</f>
        <v>44032</v>
      </c>
      <c r="C10" s="65">
        <f>VLOOKUP($A10,'Return Data'!$B$7:$R$1700,4,0)</f>
        <v>0.96740000000000004</v>
      </c>
      <c r="D10" s="65">
        <f>VLOOKUP($A10,'Return Data'!$B$7:$R$1700,9,0)</f>
        <v>0</v>
      </c>
      <c r="E10" s="66">
        <f t="shared" si="7"/>
        <v>33</v>
      </c>
      <c r="F10" s="65">
        <f>VLOOKUP($A10,'Return Data'!$B$7:$R$1700,10,0)</f>
        <v>0</v>
      </c>
      <c r="G10" s="66">
        <f t="shared" si="8"/>
        <v>32</v>
      </c>
      <c r="H10" s="65">
        <f>VLOOKUP($A10,'Return Data'!$B$7:$R$1700,11,0)</f>
        <v>-50.1646</v>
      </c>
      <c r="I10" s="66">
        <f t="shared" si="9"/>
        <v>33</v>
      </c>
      <c r="J10" s="65"/>
      <c r="K10" s="66"/>
      <c r="L10" s="65"/>
      <c r="M10" s="66"/>
      <c r="N10" s="65"/>
      <c r="O10" s="66"/>
      <c r="P10" s="65"/>
      <c r="Q10" s="66"/>
      <c r="R10" s="65">
        <f>VLOOKUP($A10,'Return Data'!$B$7:$R$1700,16,0)</f>
        <v>-36.706400000000002</v>
      </c>
      <c r="S10" s="67">
        <f t="shared" si="14"/>
        <v>33</v>
      </c>
    </row>
    <row r="11" spans="1:19" x14ac:dyDescent="0.3">
      <c r="A11" s="82" t="s">
        <v>85</v>
      </c>
      <c r="B11" s="64">
        <f>VLOOKUP($A11,'Return Data'!$B$7:$R$1700,3,0)</f>
        <v>44032</v>
      </c>
      <c r="C11" s="65">
        <f>VLOOKUP($A11,'Return Data'!$B$7:$R$1700,4,0)</f>
        <v>1.3985000000000001</v>
      </c>
      <c r="D11" s="65">
        <f>VLOOKUP($A11,'Return Data'!$B$7:$R$1700,9,0)</f>
        <v>0</v>
      </c>
      <c r="E11" s="66">
        <f t="shared" si="7"/>
        <v>33</v>
      </c>
      <c r="F11" s="65">
        <f>VLOOKUP($A11,'Return Data'!$B$7:$R$1700,10,0)</f>
        <v>0</v>
      </c>
      <c r="G11" s="66">
        <f t="shared" si="8"/>
        <v>32</v>
      </c>
      <c r="H11" s="65">
        <f>VLOOKUP($A11,'Return Data'!$B$7:$R$1700,11,0)</f>
        <v>-50.156199999999998</v>
      </c>
      <c r="I11" s="66">
        <f t="shared" si="9"/>
        <v>32</v>
      </c>
      <c r="J11" s="65"/>
      <c r="K11" s="66"/>
      <c r="L11" s="65"/>
      <c r="M11" s="66"/>
      <c r="N11" s="65"/>
      <c r="O11" s="66"/>
      <c r="P11" s="65"/>
      <c r="Q11" s="66"/>
      <c r="R11" s="65">
        <f>VLOOKUP($A11,'Return Data'!$B$7:$R$1700,16,0)</f>
        <v>-36.709600000000002</v>
      </c>
      <c r="S11" s="67">
        <f t="shared" si="14"/>
        <v>34</v>
      </c>
    </row>
    <row r="12" spans="1:19" x14ac:dyDescent="0.3">
      <c r="A12" s="82" t="s">
        <v>86</v>
      </c>
      <c r="B12" s="64">
        <f>VLOOKUP($A12,'Return Data'!$B$7:$R$1700,3,0)</f>
        <v>44032</v>
      </c>
      <c r="C12" s="65">
        <f>VLOOKUP($A12,'Return Data'!$B$7:$R$1700,4,0)</f>
        <v>22.5962</v>
      </c>
      <c r="D12" s="65">
        <f>VLOOKUP($A12,'Return Data'!$B$7:$R$1700,9,0)</f>
        <v>30.0749</v>
      </c>
      <c r="E12" s="66">
        <f t="shared" si="7"/>
        <v>4</v>
      </c>
      <c r="F12" s="65">
        <f>VLOOKUP($A12,'Return Data'!$B$7:$R$1700,10,0)</f>
        <v>23.935700000000001</v>
      </c>
      <c r="G12" s="66">
        <f t="shared" si="8"/>
        <v>1</v>
      </c>
      <c r="H12" s="65">
        <f>VLOOKUP($A12,'Return Data'!$B$7:$R$1700,11,0)</f>
        <v>19.605899999999998</v>
      </c>
      <c r="I12" s="66">
        <f t="shared" si="9"/>
        <v>3</v>
      </c>
      <c r="J12" s="65">
        <f>VLOOKUP($A12,'Return Data'!$B$7:$R$1700,12,0)</f>
        <v>16.449400000000001</v>
      </c>
      <c r="K12" s="66">
        <f t="shared" si="10"/>
        <v>1</v>
      </c>
      <c r="L12" s="65">
        <f>VLOOKUP($A12,'Return Data'!$B$7:$R$1700,13,0)</f>
        <v>13.324199999999999</v>
      </c>
      <c r="M12" s="66">
        <f t="shared" si="11"/>
        <v>2</v>
      </c>
      <c r="N12" s="65">
        <f>VLOOKUP($A12,'Return Data'!$B$7:$R$1700,17,0)</f>
        <v>12.9551</v>
      </c>
      <c r="O12" s="66">
        <f t="shared" si="12"/>
        <v>3</v>
      </c>
      <c r="P12" s="65">
        <f>VLOOKUP($A12,'Return Data'!$B$7:$R$1700,14,0)</f>
        <v>8.9963999999999995</v>
      </c>
      <c r="Q12" s="66">
        <f t="shared" si="13"/>
        <v>2</v>
      </c>
      <c r="R12" s="65">
        <f>VLOOKUP($A12,'Return Data'!$B$7:$R$1700,16,0)</f>
        <v>9.2250999999999994</v>
      </c>
      <c r="S12" s="67">
        <f t="shared" si="14"/>
        <v>3</v>
      </c>
    </row>
    <row r="13" spans="1:19" x14ac:dyDescent="0.3">
      <c r="A13" s="82" t="s">
        <v>87</v>
      </c>
      <c r="B13" s="64">
        <f>VLOOKUP($A13,'Return Data'!$B$7:$R$1700,3,0)</f>
        <v>44032</v>
      </c>
      <c r="C13" s="65">
        <f>VLOOKUP($A13,'Return Data'!$B$7:$R$1700,4,0)</f>
        <v>17.5898</v>
      </c>
      <c r="D13" s="65">
        <f>VLOOKUP($A13,'Return Data'!$B$7:$R$1700,9,0)</f>
        <v>14.967700000000001</v>
      </c>
      <c r="E13" s="66">
        <f t="shared" si="7"/>
        <v>21</v>
      </c>
      <c r="F13" s="65">
        <f>VLOOKUP($A13,'Return Data'!$B$7:$R$1700,10,0)</f>
        <v>6.7920999999999996</v>
      </c>
      <c r="G13" s="66">
        <f t="shared" si="8"/>
        <v>29</v>
      </c>
      <c r="H13" s="65">
        <f>VLOOKUP($A13,'Return Data'!$B$7:$R$1700,11,0)</f>
        <v>11.0632</v>
      </c>
      <c r="I13" s="66">
        <f t="shared" si="9"/>
        <v>25</v>
      </c>
      <c r="J13" s="65">
        <f>VLOOKUP($A13,'Return Data'!$B$7:$R$1700,12,0)</f>
        <v>8.7722999999999995</v>
      </c>
      <c r="K13" s="66">
        <f t="shared" si="10"/>
        <v>22</v>
      </c>
      <c r="L13" s="65">
        <f>VLOOKUP($A13,'Return Data'!$B$7:$R$1700,13,0)</f>
        <v>6.6486000000000001</v>
      </c>
      <c r="M13" s="66">
        <f t="shared" si="11"/>
        <v>26</v>
      </c>
      <c r="N13" s="65">
        <f>VLOOKUP($A13,'Return Data'!$B$7:$R$1700,17,0)</f>
        <v>3.4298999999999999</v>
      </c>
      <c r="O13" s="66">
        <f t="shared" si="12"/>
        <v>28</v>
      </c>
      <c r="P13" s="65">
        <f>VLOOKUP($A13,'Return Data'!$B$7:$R$1700,14,0)</f>
        <v>3.2035999999999998</v>
      </c>
      <c r="Q13" s="66">
        <f t="shared" si="13"/>
        <v>26</v>
      </c>
      <c r="R13" s="65">
        <f>VLOOKUP($A13,'Return Data'!$B$7:$R$1700,16,0)</f>
        <v>7.2576999999999998</v>
      </c>
      <c r="S13" s="67">
        <f t="shared" si="14"/>
        <v>23</v>
      </c>
    </row>
    <row r="14" spans="1:19" x14ac:dyDescent="0.3">
      <c r="A14" s="82" t="s">
        <v>88</v>
      </c>
      <c r="B14" s="64">
        <f>VLOOKUP($A14,'Return Data'!$B$7:$R$1700,3,0)</f>
        <v>44032</v>
      </c>
      <c r="C14" s="65">
        <f>VLOOKUP($A14,'Return Data'!$B$7:$R$1700,4,0)</f>
        <v>35.624499999999998</v>
      </c>
      <c r="D14" s="65">
        <f>VLOOKUP($A14,'Return Data'!$B$7:$R$1700,9,0)</f>
        <v>10.978400000000001</v>
      </c>
      <c r="E14" s="66">
        <f t="shared" si="7"/>
        <v>27</v>
      </c>
      <c r="F14" s="65">
        <f>VLOOKUP($A14,'Return Data'!$B$7:$R$1700,10,0)</f>
        <v>11.7226</v>
      </c>
      <c r="G14" s="66">
        <f t="shared" si="8"/>
        <v>23</v>
      </c>
      <c r="H14" s="65">
        <f>VLOOKUP($A14,'Return Data'!$B$7:$R$1700,11,0)</f>
        <v>14.3795</v>
      </c>
      <c r="I14" s="66">
        <f t="shared" si="9"/>
        <v>12</v>
      </c>
      <c r="J14" s="65">
        <f>VLOOKUP($A14,'Return Data'!$B$7:$R$1700,12,0)</f>
        <v>11.3728</v>
      </c>
      <c r="K14" s="66">
        <f t="shared" si="10"/>
        <v>14</v>
      </c>
      <c r="L14" s="65">
        <f>VLOOKUP($A14,'Return Data'!$B$7:$R$1700,13,0)</f>
        <v>8.7124000000000006</v>
      </c>
      <c r="M14" s="66">
        <f t="shared" si="11"/>
        <v>17</v>
      </c>
      <c r="N14" s="65">
        <f>VLOOKUP($A14,'Return Data'!$B$7:$R$1700,17,0)</f>
        <v>9.3963999999999999</v>
      </c>
      <c r="O14" s="66">
        <f t="shared" si="12"/>
        <v>16</v>
      </c>
      <c r="P14" s="65">
        <f>VLOOKUP($A14,'Return Data'!$B$7:$R$1700,14,0)</f>
        <v>6.4909999999999997</v>
      </c>
      <c r="Q14" s="66">
        <f t="shared" si="13"/>
        <v>18</v>
      </c>
      <c r="R14" s="65">
        <f>VLOOKUP($A14,'Return Data'!$B$7:$R$1700,16,0)</f>
        <v>8.3547999999999991</v>
      </c>
      <c r="S14" s="67">
        <f t="shared" si="14"/>
        <v>14</v>
      </c>
    </row>
    <row r="15" spans="1:19" x14ac:dyDescent="0.3">
      <c r="A15" s="82" t="s">
        <v>89</v>
      </c>
      <c r="B15" s="64">
        <f>VLOOKUP($A15,'Return Data'!$B$7:$R$1700,3,0)</f>
        <v>44032</v>
      </c>
      <c r="C15" s="65">
        <f>VLOOKUP($A15,'Return Data'!$B$7:$R$1700,4,0)</f>
        <v>23.675000000000001</v>
      </c>
      <c r="D15" s="65">
        <f>VLOOKUP($A15,'Return Data'!$B$7:$R$1700,9,0)</f>
        <v>14.0154</v>
      </c>
      <c r="E15" s="66">
        <f t="shared" si="7"/>
        <v>23</v>
      </c>
      <c r="F15" s="65">
        <f>VLOOKUP($A15,'Return Data'!$B$7:$R$1700,10,0)</f>
        <v>16.0151</v>
      </c>
      <c r="G15" s="66">
        <f t="shared" si="8"/>
        <v>14</v>
      </c>
      <c r="H15" s="65">
        <f>VLOOKUP($A15,'Return Data'!$B$7:$R$1700,11,0)</f>
        <v>15.5343</v>
      </c>
      <c r="I15" s="66">
        <f t="shared" si="9"/>
        <v>11</v>
      </c>
      <c r="J15" s="65">
        <f>VLOOKUP($A15,'Return Data'!$B$7:$R$1700,12,0)</f>
        <v>11.6272</v>
      </c>
      <c r="K15" s="66">
        <f t="shared" si="10"/>
        <v>12</v>
      </c>
      <c r="L15" s="65">
        <f>VLOOKUP($A15,'Return Data'!$B$7:$R$1700,13,0)</f>
        <v>8.6751000000000005</v>
      </c>
      <c r="M15" s="66">
        <f t="shared" si="11"/>
        <v>18</v>
      </c>
      <c r="N15" s="65">
        <f>VLOOKUP($A15,'Return Data'!$B$7:$R$1700,17,0)</f>
        <v>10.0959</v>
      </c>
      <c r="O15" s="66">
        <f t="shared" si="12"/>
        <v>15</v>
      </c>
      <c r="P15" s="65">
        <f>VLOOKUP($A15,'Return Data'!$B$7:$R$1700,14,0)</f>
        <v>6.5514000000000001</v>
      </c>
      <c r="Q15" s="66">
        <f t="shared" si="13"/>
        <v>16</v>
      </c>
      <c r="R15" s="65">
        <f>VLOOKUP($A15,'Return Data'!$B$7:$R$1700,16,0)</f>
        <v>8.0355000000000008</v>
      </c>
      <c r="S15" s="67">
        <f t="shared" si="14"/>
        <v>17</v>
      </c>
    </row>
    <row r="16" spans="1:19" x14ac:dyDescent="0.3">
      <c r="A16" s="82" t="s">
        <v>90</v>
      </c>
      <c r="B16" s="64">
        <f>VLOOKUP($A16,'Return Data'!$B$7:$R$1700,3,0)</f>
        <v>44032</v>
      </c>
      <c r="C16" s="65">
        <f>VLOOKUP($A16,'Return Data'!$B$7:$R$1700,4,0)</f>
        <v>2583.1025</v>
      </c>
      <c r="D16" s="65">
        <f>VLOOKUP($A16,'Return Data'!$B$7:$R$1700,9,0)</f>
        <v>17.833600000000001</v>
      </c>
      <c r="E16" s="66">
        <f t="shared" si="7"/>
        <v>18</v>
      </c>
      <c r="F16" s="65">
        <f>VLOOKUP($A16,'Return Data'!$B$7:$R$1700,10,0)</f>
        <v>18.187999999999999</v>
      </c>
      <c r="G16" s="66">
        <f t="shared" si="8"/>
        <v>6</v>
      </c>
      <c r="H16" s="65">
        <f>VLOOKUP($A16,'Return Data'!$B$7:$R$1700,11,0)</f>
        <v>20.801300000000001</v>
      </c>
      <c r="I16" s="66">
        <f t="shared" si="9"/>
        <v>2</v>
      </c>
      <c r="J16" s="65">
        <f>VLOOKUP($A16,'Return Data'!$B$7:$R$1700,12,0)</f>
        <v>15.3895</v>
      </c>
      <c r="K16" s="66">
        <f t="shared" si="10"/>
        <v>3</v>
      </c>
      <c r="L16" s="65">
        <f>VLOOKUP($A16,'Return Data'!$B$7:$R$1700,13,0)</f>
        <v>14.475</v>
      </c>
      <c r="M16" s="66">
        <f t="shared" si="11"/>
        <v>1</v>
      </c>
      <c r="N16" s="65">
        <f>VLOOKUP($A16,'Return Data'!$B$7:$R$1700,17,0)</f>
        <v>13.222</v>
      </c>
      <c r="O16" s="66">
        <f t="shared" si="12"/>
        <v>2</v>
      </c>
      <c r="P16" s="65">
        <f>VLOOKUP($A16,'Return Data'!$B$7:$R$1700,14,0)</f>
        <v>8.5371000000000006</v>
      </c>
      <c r="Q16" s="66">
        <f t="shared" si="13"/>
        <v>4</v>
      </c>
      <c r="R16" s="65">
        <f>VLOOKUP($A16,'Return Data'!$B$7:$R$1700,16,0)</f>
        <v>7.4493</v>
      </c>
      <c r="S16" s="67">
        <f t="shared" si="14"/>
        <v>22</v>
      </c>
    </row>
    <row r="17" spans="1:19" x14ac:dyDescent="0.3">
      <c r="A17" s="82" t="s">
        <v>91</v>
      </c>
      <c r="B17" s="64">
        <f>VLOOKUP($A17,'Return Data'!$B$7:$R$1700,3,0)</f>
        <v>44032</v>
      </c>
      <c r="C17" s="65">
        <f>VLOOKUP($A17,'Return Data'!$B$7:$R$1700,4,0)</f>
        <v>22.360600000000002</v>
      </c>
      <c r="D17" s="65">
        <f>VLOOKUP($A17,'Return Data'!$B$7:$R$1700,9,0)</f>
        <v>4.2911999999999999</v>
      </c>
      <c r="E17" s="66">
        <f t="shared" si="7"/>
        <v>31</v>
      </c>
      <c r="F17" s="65">
        <f>VLOOKUP($A17,'Return Data'!$B$7:$R$1700,10,0)</f>
        <v>6.5206</v>
      </c>
      <c r="G17" s="66">
        <f t="shared" si="8"/>
        <v>30</v>
      </c>
      <c r="H17" s="65">
        <f>VLOOKUP($A17,'Return Data'!$B$7:$R$1700,11,0)</f>
        <v>10.031499999999999</v>
      </c>
      <c r="I17" s="66">
        <f t="shared" si="9"/>
        <v>27</v>
      </c>
      <c r="J17" s="65">
        <f>VLOOKUP($A17,'Return Data'!$B$7:$R$1700,12,0)</f>
        <v>8.5139999999999993</v>
      </c>
      <c r="K17" s="66">
        <f t="shared" si="10"/>
        <v>24</v>
      </c>
      <c r="L17" s="65">
        <f>VLOOKUP($A17,'Return Data'!$B$7:$R$1700,13,0)</f>
        <v>6.8802000000000003</v>
      </c>
      <c r="M17" s="66">
        <f t="shared" si="11"/>
        <v>25</v>
      </c>
      <c r="N17" s="65">
        <f>VLOOKUP($A17,'Return Data'!$B$7:$R$1700,17,0)</f>
        <v>11.3912</v>
      </c>
      <c r="O17" s="66">
        <f t="shared" si="12"/>
        <v>7</v>
      </c>
      <c r="P17" s="65">
        <f>VLOOKUP($A17,'Return Data'!$B$7:$R$1700,14,0)</f>
        <v>7.6414999999999997</v>
      </c>
      <c r="Q17" s="66">
        <f t="shared" si="13"/>
        <v>10</v>
      </c>
      <c r="R17" s="65">
        <f>VLOOKUP($A17,'Return Data'!$B$7:$R$1700,16,0)</f>
        <v>6.8936000000000002</v>
      </c>
      <c r="S17" s="67">
        <f t="shared" si="14"/>
        <v>28</v>
      </c>
    </row>
    <row r="18" spans="1:19" x14ac:dyDescent="0.3">
      <c r="A18" s="82" t="s">
        <v>92</v>
      </c>
      <c r="B18" s="64">
        <f>VLOOKUP($A18,'Return Data'!$B$7:$R$1700,3,0)</f>
        <v>44032</v>
      </c>
      <c r="C18" s="65">
        <f>VLOOKUP($A18,'Return Data'!$B$7:$R$1700,4,0)</f>
        <v>66.482399999999998</v>
      </c>
      <c r="D18" s="65">
        <f>VLOOKUP($A18,'Return Data'!$B$7:$R$1700,9,0)</f>
        <v>2.6394000000000002</v>
      </c>
      <c r="E18" s="66">
        <f t="shared" si="7"/>
        <v>32</v>
      </c>
      <c r="F18" s="65">
        <f>VLOOKUP($A18,'Return Data'!$B$7:$R$1700,10,0)</f>
        <v>-3.4767000000000001</v>
      </c>
      <c r="G18" s="66">
        <f t="shared" si="8"/>
        <v>34</v>
      </c>
      <c r="H18" s="65">
        <f>VLOOKUP($A18,'Return Data'!$B$7:$R$1700,11,0)</f>
        <v>-0.80759999999999998</v>
      </c>
      <c r="I18" s="66">
        <f t="shared" si="9"/>
        <v>31</v>
      </c>
      <c r="J18" s="65">
        <f>VLOOKUP($A18,'Return Data'!$B$7:$R$1700,12,0)</f>
        <v>-3.9982000000000002</v>
      </c>
      <c r="K18" s="66">
        <f t="shared" si="10"/>
        <v>31</v>
      </c>
      <c r="L18" s="65">
        <f>VLOOKUP($A18,'Return Data'!$B$7:$R$1700,13,0)</f>
        <v>-2.1520999999999999</v>
      </c>
      <c r="M18" s="66">
        <f t="shared" si="11"/>
        <v>31</v>
      </c>
      <c r="N18" s="65">
        <f>VLOOKUP($A18,'Return Data'!$B$7:$R$1700,17,0)</f>
        <v>3.3816000000000002</v>
      </c>
      <c r="O18" s="66">
        <f t="shared" si="12"/>
        <v>29</v>
      </c>
      <c r="P18" s="65">
        <f>VLOOKUP($A18,'Return Data'!$B$7:$R$1700,14,0)</f>
        <v>4.2805</v>
      </c>
      <c r="Q18" s="66">
        <f t="shared" si="13"/>
        <v>21</v>
      </c>
      <c r="R18" s="65">
        <f>VLOOKUP($A18,'Return Data'!$B$7:$R$1700,16,0)</f>
        <v>8.4352999999999998</v>
      </c>
      <c r="S18" s="67">
        <f t="shared" si="14"/>
        <v>13</v>
      </c>
    </row>
    <row r="19" spans="1:19" x14ac:dyDescent="0.3">
      <c r="A19" s="82" t="s">
        <v>93</v>
      </c>
      <c r="B19" s="64">
        <f>VLOOKUP($A19,'Return Data'!$B$7:$R$1700,3,0)</f>
        <v>44032</v>
      </c>
      <c r="C19" s="65">
        <f>VLOOKUP($A19,'Return Data'!$B$7:$R$1700,4,0)</f>
        <v>66.436599999999999</v>
      </c>
      <c r="D19" s="65">
        <f>VLOOKUP($A19,'Return Data'!$B$7:$R$1700,9,0)</f>
        <v>21.178599999999999</v>
      </c>
      <c r="E19" s="66">
        <f t="shared" si="7"/>
        <v>9</v>
      </c>
      <c r="F19" s="65">
        <f>VLOOKUP($A19,'Return Data'!$B$7:$R$1700,10,0)</f>
        <v>16.380800000000001</v>
      </c>
      <c r="G19" s="66">
        <f t="shared" si="8"/>
        <v>11</v>
      </c>
      <c r="H19" s="65">
        <f>VLOOKUP($A19,'Return Data'!$B$7:$R$1700,11,0)</f>
        <v>11.8599</v>
      </c>
      <c r="I19" s="66">
        <f t="shared" si="9"/>
        <v>22</v>
      </c>
      <c r="J19" s="65">
        <f>VLOOKUP($A19,'Return Data'!$B$7:$R$1700,12,0)</f>
        <v>10.3879</v>
      </c>
      <c r="K19" s="66">
        <f t="shared" si="10"/>
        <v>18</v>
      </c>
      <c r="L19" s="65">
        <f>VLOOKUP($A19,'Return Data'!$B$7:$R$1700,13,0)</f>
        <v>9.1760999999999999</v>
      </c>
      <c r="M19" s="66">
        <f t="shared" si="11"/>
        <v>14</v>
      </c>
      <c r="N19" s="65">
        <f>VLOOKUP($A19,'Return Data'!$B$7:$R$1700,17,0)</f>
        <v>6.4511000000000003</v>
      </c>
      <c r="O19" s="66">
        <f t="shared" si="12"/>
        <v>22</v>
      </c>
      <c r="P19" s="65">
        <f>VLOOKUP($A19,'Return Data'!$B$7:$R$1700,14,0)</f>
        <v>4.2545999999999999</v>
      </c>
      <c r="Q19" s="66">
        <f t="shared" si="13"/>
        <v>22</v>
      </c>
      <c r="R19" s="65">
        <f>VLOOKUP($A19,'Return Data'!$B$7:$R$1700,16,0)</f>
        <v>8.4879999999999995</v>
      </c>
      <c r="S19" s="67">
        <f t="shared" si="14"/>
        <v>10</v>
      </c>
    </row>
    <row r="20" spans="1:19" x14ac:dyDescent="0.3">
      <c r="A20" s="82" t="s">
        <v>94</v>
      </c>
      <c r="B20" s="64">
        <f>VLOOKUP($A20,'Return Data'!$B$7:$R$1700,3,0)</f>
        <v>44032</v>
      </c>
      <c r="C20" s="65">
        <f>VLOOKUP($A20,'Return Data'!$B$7:$R$1700,4,0)</f>
        <v>66.436599999999999</v>
      </c>
      <c r="D20" s="65">
        <f>VLOOKUP($A20,'Return Data'!$B$7:$R$1700,9,0)</f>
        <v>21.178599999999999</v>
      </c>
      <c r="E20" s="66">
        <f t="shared" si="7"/>
        <v>9</v>
      </c>
      <c r="F20" s="65">
        <f>VLOOKUP($A20,'Return Data'!$B$7:$R$1700,10,0)</f>
        <v>16.380800000000001</v>
      </c>
      <c r="G20" s="66">
        <f t="shared" si="8"/>
        <v>11</v>
      </c>
      <c r="H20" s="65">
        <f>VLOOKUP($A20,'Return Data'!$B$7:$R$1700,11,0)</f>
        <v>11.8599</v>
      </c>
      <c r="I20" s="66">
        <f t="shared" si="9"/>
        <v>22</v>
      </c>
      <c r="J20" s="65">
        <f>VLOOKUP($A20,'Return Data'!$B$7:$R$1700,12,0)</f>
        <v>10.3879</v>
      </c>
      <c r="K20" s="66">
        <f t="shared" si="10"/>
        <v>18</v>
      </c>
      <c r="L20" s="65">
        <f>VLOOKUP($A20,'Return Data'!$B$7:$R$1700,13,0)</f>
        <v>9.1760999999999999</v>
      </c>
      <c r="M20" s="66">
        <f t="shared" si="11"/>
        <v>14</v>
      </c>
      <c r="N20" s="65">
        <f>VLOOKUP($A20,'Return Data'!$B$7:$R$1700,17,0)</f>
        <v>6.4511000000000003</v>
      </c>
      <c r="O20" s="66">
        <f t="shared" si="12"/>
        <v>22</v>
      </c>
      <c r="P20" s="65">
        <f>VLOOKUP($A20,'Return Data'!$B$7:$R$1700,14,0)</f>
        <v>4.2545999999999999</v>
      </c>
      <c r="Q20" s="66">
        <f t="shared" si="13"/>
        <v>22</v>
      </c>
      <c r="R20" s="65">
        <f>VLOOKUP($A20,'Return Data'!$B$7:$R$1700,16,0)</f>
        <v>8.4879999999999995</v>
      </c>
      <c r="S20" s="67">
        <f t="shared" si="14"/>
        <v>10</v>
      </c>
    </row>
    <row r="21" spans="1:19" x14ac:dyDescent="0.3">
      <c r="A21" s="82" t="s">
        <v>95</v>
      </c>
      <c r="B21" s="64">
        <f>VLOOKUP($A21,'Return Data'!$B$7:$R$1700,3,0)</f>
        <v>44032</v>
      </c>
      <c r="C21" s="65">
        <f>VLOOKUP($A21,'Return Data'!$B$7:$R$1700,4,0)</f>
        <v>66.436599999999999</v>
      </c>
      <c r="D21" s="65">
        <f>VLOOKUP($A21,'Return Data'!$B$7:$R$1700,9,0)</f>
        <v>21.178599999999999</v>
      </c>
      <c r="E21" s="66">
        <f t="shared" si="7"/>
        <v>9</v>
      </c>
      <c r="F21" s="65">
        <f>VLOOKUP($A21,'Return Data'!$B$7:$R$1700,10,0)</f>
        <v>16.380800000000001</v>
      </c>
      <c r="G21" s="66">
        <f t="shared" si="8"/>
        <v>11</v>
      </c>
      <c r="H21" s="65">
        <f>VLOOKUP($A21,'Return Data'!$B$7:$R$1700,11,0)</f>
        <v>11.8599</v>
      </c>
      <c r="I21" s="66">
        <f t="shared" si="9"/>
        <v>22</v>
      </c>
      <c r="J21" s="65">
        <f>VLOOKUP($A21,'Return Data'!$B$7:$R$1700,12,0)</f>
        <v>10.3879</v>
      </c>
      <c r="K21" s="66">
        <f t="shared" si="10"/>
        <v>18</v>
      </c>
      <c r="L21" s="65">
        <f>VLOOKUP($A21,'Return Data'!$B$7:$R$1700,13,0)</f>
        <v>9.1760999999999999</v>
      </c>
      <c r="M21" s="66">
        <f t="shared" si="11"/>
        <v>14</v>
      </c>
      <c r="N21" s="65">
        <f>VLOOKUP($A21,'Return Data'!$B$7:$R$1700,17,0)</f>
        <v>6.4511000000000003</v>
      </c>
      <c r="O21" s="66">
        <f t="shared" si="12"/>
        <v>22</v>
      </c>
      <c r="P21" s="65">
        <f>VLOOKUP($A21,'Return Data'!$B$7:$R$1700,14,0)</f>
        <v>4.2545999999999999</v>
      </c>
      <c r="Q21" s="66">
        <f t="shared" si="13"/>
        <v>22</v>
      </c>
      <c r="R21" s="65">
        <f>VLOOKUP($A21,'Return Data'!$B$7:$R$1700,16,0)</f>
        <v>8.4879999999999995</v>
      </c>
      <c r="S21" s="67">
        <f t="shared" si="14"/>
        <v>10</v>
      </c>
    </row>
    <row r="22" spans="1:19" x14ac:dyDescent="0.3">
      <c r="A22" s="82" t="s">
        <v>96</v>
      </c>
      <c r="B22" s="64">
        <f>VLOOKUP($A22,'Return Data'!$B$7:$R$1700,3,0)</f>
        <v>44032</v>
      </c>
      <c r="C22" s="65">
        <f>VLOOKUP($A22,'Return Data'!$B$7:$R$1700,4,0)</f>
        <v>27.910399999999999</v>
      </c>
      <c r="D22" s="65">
        <f>VLOOKUP($A22,'Return Data'!$B$7:$R$1700,9,0)</f>
        <v>16.043700000000001</v>
      </c>
      <c r="E22" s="66">
        <f t="shared" si="7"/>
        <v>20</v>
      </c>
      <c r="F22" s="65">
        <f>VLOOKUP($A22,'Return Data'!$B$7:$R$1700,10,0)</f>
        <v>15.315</v>
      </c>
      <c r="G22" s="66">
        <f t="shared" si="8"/>
        <v>19</v>
      </c>
      <c r="H22" s="65">
        <f>VLOOKUP($A22,'Return Data'!$B$7:$R$1700,11,0)</f>
        <v>13.658899999999999</v>
      </c>
      <c r="I22" s="66">
        <f t="shared" si="9"/>
        <v>14</v>
      </c>
      <c r="J22" s="65">
        <f>VLOOKUP($A22,'Return Data'!$B$7:$R$1700,12,0)</f>
        <v>10.677899999999999</v>
      </c>
      <c r="K22" s="66">
        <f t="shared" si="10"/>
        <v>17</v>
      </c>
      <c r="L22" s="65">
        <f>VLOOKUP($A22,'Return Data'!$B$7:$R$1700,13,0)</f>
        <v>8.4154</v>
      </c>
      <c r="M22" s="66">
        <f t="shared" si="11"/>
        <v>20</v>
      </c>
      <c r="N22" s="65">
        <f>VLOOKUP($A22,'Return Data'!$B$7:$R$1700,17,0)</f>
        <v>10.911799999999999</v>
      </c>
      <c r="O22" s="66">
        <f t="shared" si="12"/>
        <v>12</v>
      </c>
      <c r="P22" s="65">
        <f>VLOOKUP($A22,'Return Data'!$B$7:$R$1700,14,0)</f>
        <v>6.8009000000000004</v>
      </c>
      <c r="Q22" s="66">
        <f t="shared" si="13"/>
        <v>15</v>
      </c>
      <c r="R22" s="65">
        <f>VLOOKUP($A22,'Return Data'!$B$7:$R$1700,16,0)</f>
        <v>8.3491</v>
      </c>
      <c r="S22" s="67">
        <f t="shared" si="14"/>
        <v>15</v>
      </c>
    </row>
    <row r="23" spans="1:19" x14ac:dyDescent="0.3">
      <c r="A23" s="82" t="s">
        <v>97</v>
      </c>
      <c r="B23" s="64">
        <f>VLOOKUP($A23,'Return Data'!$B$7:$R$1700,3,0)</f>
        <v>44032</v>
      </c>
      <c r="C23" s="65">
        <f>VLOOKUP($A23,'Return Data'!$B$7:$R$1700,4,0)</f>
        <v>26.9742</v>
      </c>
      <c r="D23" s="65">
        <f>VLOOKUP($A23,'Return Data'!$B$7:$R$1700,9,0)</f>
        <v>21.1234</v>
      </c>
      <c r="E23" s="66">
        <f t="shared" si="7"/>
        <v>12</v>
      </c>
      <c r="F23" s="65">
        <f>VLOOKUP($A23,'Return Data'!$B$7:$R$1700,10,0)</f>
        <v>18.892800000000001</v>
      </c>
      <c r="G23" s="66">
        <f t="shared" si="8"/>
        <v>4</v>
      </c>
      <c r="H23" s="65">
        <f>VLOOKUP($A23,'Return Data'!$B$7:$R$1700,11,0)</f>
        <v>16.165500000000002</v>
      </c>
      <c r="I23" s="66">
        <f t="shared" si="9"/>
        <v>8</v>
      </c>
      <c r="J23" s="65">
        <f>VLOOKUP($A23,'Return Data'!$B$7:$R$1700,12,0)</f>
        <v>14.436500000000001</v>
      </c>
      <c r="K23" s="66">
        <f t="shared" si="10"/>
        <v>4</v>
      </c>
      <c r="L23" s="65">
        <f>VLOOKUP($A23,'Return Data'!$B$7:$R$1700,13,0)</f>
        <v>11.859299999999999</v>
      </c>
      <c r="M23" s="66">
        <f t="shared" si="11"/>
        <v>4</v>
      </c>
      <c r="N23" s="65">
        <f>VLOOKUP($A23,'Return Data'!$B$7:$R$1700,17,0)</f>
        <v>11.145899999999999</v>
      </c>
      <c r="O23" s="66">
        <f t="shared" si="12"/>
        <v>11</v>
      </c>
      <c r="P23" s="65">
        <f>VLOOKUP($A23,'Return Data'!$B$7:$R$1700,14,0)</f>
        <v>8.1572999999999993</v>
      </c>
      <c r="Q23" s="66">
        <f t="shared" si="13"/>
        <v>6</v>
      </c>
      <c r="R23" s="65">
        <f>VLOOKUP($A23,'Return Data'!$B$7:$R$1700,16,0)</f>
        <v>9.9072999999999993</v>
      </c>
      <c r="S23" s="67">
        <f t="shared" si="14"/>
        <v>1</v>
      </c>
    </row>
    <row r="24" spans="1:19" x14ac:dyDescent="0.3">
      <c r="A24" s="82" t="s">
        <v>98</v>
      </c>
      <c r="B24" s="64">
        <f>VLOOKUP($A24,'Return Data'!$B$7:$R$1700,3,0)</f>
        <v>44032</v>
      </c>
      <c r="C24" s="65">
        <f>VLOOKUP($A24,'Return Data'!$B$7:$R$1700,4,0)</f>
        <v>16.715800000000002</v>
      </c>
      <c r="D24" s="65">
        <f>VLOOKUP($A24,'Return Data'!$B$7:$R$1700,9,0)</f>
        <v>21.6416</v>
      </c>
      <c r="E24" s="66">
        <f t="shared" si="7"/>
        <v>8</v>
      </c>
      <c r="F24" s="65">
        <f>VLOOKUP($A24,'Return Data'!$B$7:$R$1700,10,0)</f>
        <v>16.938300000000002</v>
      </c>
      <c r="G24" s="66">
        <f t="shared" si="8"/>
        <v>9</v>
      </c>
      <c r="H24" s="65">
        <f>VLOOKUP($A24,'Return Data'!$B$7:$R$1700,11,0)</f>
        <v>13.132199999999999</v>
      </c>
      <c r="I24" s="66">
        <f t="shared" si="9"/>
        <v>16</v>
      </c>
      <c r="J24" s="65">
        <f>VLOOKUP($A24,'Return Data'!$B$7:$R$1700,12,0)</f>
        <v>11.865500000000001</v>
      </c>
      <c r="K24" s="66">
        <f t="shared" si="10"/>
        <v>11</v>
      </c>
      <c r="L24" s="65">
        <f>VLOOKUP($A24,'Return Data'!$B$7:$R$1700,13,0)</f>
        <v>8.6562999999999999</v>
      </c>
      <c r="M24" s="66">
        <f t="shared" si="11"/>
        <v>19</v>
      </c>
      <c r="N24" s="65">
        <f>VLOOKUP($A24,'Return Data'!$B$7:$R$1700,17,0)</f>
        <v>8.1773000000000007</v>
      </c>
      <c r="O24" s="66">
        <f t="shared" si="12"/>
        <v>18</v>
      </c>
      <c r="P24" s="65">
        <f>VLOOKUP($A24,'Return Data'!$B$7:$R$1700,14,0)</f>
        <v>4.9964000000000004</v>
      </c>
      <c r="Q24" s="66">
        <f t="shared" si="13"/>
        <v>20</v>
      </c>
      <c r="R24" s="65">
        <f>VLOOKUP($A24,'Return Data'!$B$7:$R$1700,16,0)</f>
        <v>6.2945000000000002</v>
      </c>
      <c r="S24" s="67">
        <f t="shared" si="14"/>
        <v>30</v>
      </c>
    </row>
    <row r="25" spans="1:19" x14ac:dyDescent="0.3">
      <c r="A25" s="82" t="s">
        <v>99</v>
      </c>
      <c r="B25" s="64">
        <f>VLOOKUP($A25,'Return Data'!$B$7:$R$1700,3,0)</f>
        <v>44032</v>
      </c>
      <c r="C25" s="65">
        <f>VLOOKUP($A25,'Return Data'!$B$7:$R$1700,4,0)</f>
        <v>26.787600000000001</v>
      </c>
      <c r="D25" s="65">
        <f>VLOOKUP($A25,'Return Data'!$B$7:$R$1700,9,0)</f>
        <v>19.517299999999999</v>
      </c>
      <c r="E25" s="66">
        <f t="shared" si="7"/>
        <v>13</v>
      </c>
      <c r="F25" s="65">
        <f>VLOOKUP($A25,'Return Data'!$B$7:$R$1700,10,0)</f>
        <v>20.345700000000001</v>
      </c>
      <c r="G25" s="66">
        <f t="shared" si="8"/>
        <v>3</v>
      </c>
      <c r="H25" s="65">
        <f>VLOOKUP($A25,'Return Data'!$B$7:$R$1700,11,0)</f>
        <v>21.202000000000002</v>
      </c>
      <c r="I25" s="66">
        <f t="shared" si="9"/>
        <v>1</v>
      </c>
      <c r="J25" s="65">
        <f>VLOOKUP($A25,'Return Data'!$B$7:$R$1700,12,0)</f>
        <v>15.5618</v>
      </c>
      <c r="K25" s="66">
        <f t="shared" si="10"/>
        <v>2</v>
      </c>
      <c r="L25" s="65">
        <f>VLOOKUP($A25,'Return Data'!$B$7:$R$1700,13,0)</f>
        <v>12.6225</v>
      </c>
      <c r="M25" s="66">
        <f t="shared" si="11"/>
        <v>3</v>
      </c>
      <c r="N25" s="65">
        <f>VLOOKUP($A25,'Return Data'!$B$7:$R$1700,17,0)</f>
        <v>13.6913</v>
      </c>
      <c r="O25" s="66">
        <f t="shared" si="12"/>
        <v>1</v>
      </c>
      <c r="P25" s="65">
        <f>VLOOKUP($A25,'Return Data'!$B$7:$R$1700,14,0)</f>
        <v>8.8864000000000001</v>
      </c>
      <c r="Q25" s="66">
        <f t="shared" si="13"/>
        <v>3</v>
      </c>
      <c r="R25" s="65">
        <f>VLOOKUP($A25,'Return Data'!$B$7:$R$1700,16,0)</f>
        <v>8.8330000000000002</v>
      </c>
      <c r="S25" s="67">
        <f t="shared" si="14"/>
        <v>6</v>
      </c>
    </row>
    <row r="26" spans="1:19" x14ac:dyDescent="0.3">
      <c r="A26" s="82" t="s">
        <v>100</v>
      </c>
      <c r="B26" s="64">
        <f>VLOOKUP($A26,'Return Data'!$B$7:$R$1700,3,0)</f>
        <v>44032</v>
      </c>
      <c r="C26" s="65">
        <f>VLOOKUP($A26,'Return Data'!$B$7:$R$1700,4,0)</f>
        <v>16.257300000000001</v>
      </c>
      <c r="D26" s="65">
        <f>VLOOKUP($A26,'Return Data'!$B$7:$R$1700,9,0)</f>
        <v>21.865100000000002</v>
      </c>
      <c r="E26" s="66">
        <f t="shared" si="7"/>
        <v>6</v>
      </c>
      <c r="F26" s="65">
        <f>VLOOKUP($A26,'Return Data'!$B$7:$R$1700,10,0)</f>
        <v>8.6294000000000004</v>
      </c>
      <c r="G26" s="66">
        <f t="shared" si="8"/>
        <v>27</v>
      </c>
      <c r="H26" s="65">
        <f>VLOOKUP($A26,'Return Data'!$B$7:$R$1700,11,0)</f>
        <v>8.5358999999999998</v>
      </c>
      <c r="I26" s="66">
        <f t="shared" si="9"/>
        <v>28</v>
      </c>
      <c r="J26" s="65">
        <f>VLOOKUP($A26,'Return Data'!$B$7:$R$1700,12,0)</f>
        <v>7.9619999999999997</v>
      </c>
      <c r="K26" s="66">
        <f t="shared" si="10"/>
        <v>25</v>
      </c>
      <c r="L26" s="65">
        <f>VLOOKUP($A26,'Return Data'!$B$7:$R$1700,13,0)</f>
        <v>7.7965</v>
      </c>
      <c r="M26" s="66">
        <f t="shared" si="11"/>
        <v>23</v>
      </c>
      <c r="N26" s="65">
        <f>VLOOKUP($A26,'Return Data'!$B$7:$R$1700,17,0)</f>
        <v>7.6536999999999997</v>
      </c>
      <c r="O26" s="66">
        <f t="shared" si="12"/>
        <v>19</v>
      </c>
      <c r="P26" s="65">
        <f>VLOOKUP($A26,'Return Data'!$B$7:$R$1700,14,0)</f>
        <v>6.4983000000000004</v>
      </c>
      <c r="Q26" s="66">
        <f t="shared" si="13"/>
        <v>17</v>
      </c>
      <c r="R26" s="65">
        <f>VLOOKUP($A26,'Return Data'!$B$7:$R$1700,16,0)</f>
        <v>7.1082999999999998</v>
      </c>
      <c r="S26" s="67">
        <f t="shared" si="14"/>
        <v>24</v>
      </c>
    </row>
    <row r="27" spans="1:19" x14ac:dyDescent="0.3">
      <c r="A27" s="82" t="s">
        <v>101</v>
      </c>
      <c r="B27" s="64">
        <f>VLOOKUP($A27,'Return Data'!$B$7:$R$1700,3,0)</f>
        <v>44032</v>
      </c>
      <c r="C27" s="65">
        <f>VLOOKUP($A27,'Return Data'!$B$7:$R$1700,4,0)</f>
        <v>1151.17</v>
      </c>
      <c r="D27" s="65">
        <f>VLOOKUP($A27,'Return Data'!$B$7:$R$1700,9,0)</f>
        <v>13.7196</v>
      </c>
      <c r="E27" s="66">
        <f t="shared" si="7"/>
        <v>25</v>
      </c>
      <c r="F27" s="65">
        <f>VLOOKUP($A27,'Return Data'!$B$7:$R$1700,10,0)</f>
        <v>9.3283000000000005</v>
      </c>
      <c r="G27" s="66">
        <f t="shared" si="8"/>
        <v>25</v>
      </c>
      <c r="H27" s="65">
        <f>VLOOKUP($A27,'Return Data'!$B$7:$R$1700,11,0)</f>
        <v>8.3132999999999999</v>
      </c>
      <c r="I27" s="66">
        <f t="shared" si="9"/>
        <v>29</v>
      </c>
      <c r="J27" s="65">
        <f>VLOOKUP($A27,'Return Data'!$B$7:$R$1700,12,0)</f>
        <v>7.3091999999999997</v>
      </c>
      <c r="K27" s="66">
        <f t="shared" si="10"/>
        <v>27</v>
      </c>
      <c r="L27" s="65">
        <f>VLOOKUP($A27,'Return Data'!$B$7:$R$1700,13,0)</f>
        <v>7.2163000000000004</v>
      </c>
      <c r="M27" s="66">
        <f t="shared" si="11"/>
        <v>24</v>
      </c>
      <c r="N27" s="65"/>
      <c r="O27" s="66"/>
      <c r="P27" s="65"/>
      <c r="Q27" s="66"/>
      <c r="R27" s="65">
        <f>VLOOKUP($A27,'Return Data'!$B$7:$R$1700,16,0)</f>
        <v>9.0357000000000003</v>
      </c>
      <c r="S27" s="67">
        <f t="shared" si="14"/>
        <v>4</v>
      </c>
    </row>
    <row r="28" spans="1:19" x14ac:dyDescent="0.3">
      <c r="A28" s="82" t="s">
        <v>102</v>
      </c>
      <c r="B28" s="64">
        <f>VLOOKUP($A28,'Return Data'!$B$7:$R$1700,3,0)</f>
        <v>44032</v>
      </c>
      <c r="C28" s="65">
        <f>VLOOKUP($A28,'Return Data'!$B$7:$R$1700,4,0)</f>
        <v>31.7271</v>
      </c>
      <c r="D28" s="65">
        <f>VLOOKUP($A28,'Return Data'!$B$7:$R$1700,9,0)</f>
        <v>19.124600000000001</v>
      </c>
      <c r="E28" s="66">
        <f t="shared" si="7"/>
        <v>14</v>
      </c>
      <c r="F28" s="65">
        <f>VLOOKUP($A28,'Return Data'!$B$7:$R$1700,10,0)</f>
        <v>15.2378</v>
      </c>
      <c r="G28" s="66">
        <f t="shared" si="8"/>
        <v>20</v>
      </c>
      <c r="H28" s="65">
        <f>VLOOKUP($A28,'Return Data'!$B$7:$R$1700,11,0)</f>
        <v>10.6698</v>
      </c>
      <c r="I28" s="66">
        <f t="shared" si="9"/>
        <v>26</v>
      </c>
      <c r="J28" s="65">
        <f>VLOOKUP($A28,'Return Data'!$B$7:$R$1700,12,0)</f>
        <v>8.6267999999999994</v>
      </c>
      <c r="K28" s="66">
        <f t="shared" si="10"/>
        <v>23</v>
      </c>
      <c r="L28" s="65">
        <f>VLOOKUP($A28,'Return Data'!$B$7:$R$1700,13,0)</f>
        <v>7.9283999999999999</v>
      </c>
      <c r="M28" s="66">
        <f t="shared" si="11"/>
        <v>22</v>
      </c>
      <c r="N28" s="65">
        <f>VLOOKUP($A28,'Return Data'!$B$7:$R$1700,17,0)</f>
        <v>7.5929000000000002</v>
      </c>
      <c r="O28" s="66">
        <f t="shared" si="12"/>
        <v>20</v>
      </c>
      <c r="P28" s="65">
        <f>VLOOKUP($A28,'Return Data'!$B$7:$R$1700,14,0)</f>
        <v>7.4797000000000002</v>
      </c>
      <c r="Q28" s="66">
        <f t="shared" si="13"/>
        <v>12</v>
      </c>
      <c r="R28" s="65">
        <f>VLOOKUP($A28,'Return Data'!$B$7:$R$1700,16,0)</f>
        <v>6.9927000000000001</v>
      </c>
      <c r="S28" s="67">
        <f t="shared" si="14"/>
        <v>26</v>
      </c>
    </row>
    <row r="29" spans="1:19" x14ac:dyDescent="0.3">
      <c r="A29" s="82" t="s">
        <v>103</v>
      </c>
      <c r="B29" s="64">
        <f>VLOOKUP($A29,'Return Data'!$B$7:$R$1700,3,0)</f>
        <v>44032</v>
      </c>
      <c r="C29" s="65">
        <f>VLOOKUP($A29,'Return Data'!$B$7:$R$1700,4,0)</f>
        <v>28.3339</v>
      </c>
      <c r="D29" s="65">
        <f>VLOOKUP($A29,'Return Data'!$B$7:$R$1700,9,0)</f>
        <v>23.186800000000002</v>
      </c>
      <c r="E29" s="66">
        <f t="shared" si="7"/>
        <v>5</v>
      </c>
      <c r="F29" s="65">
        <f>VLOOKUP($A29,'Return Data'!$B$7:$R$1700,10,0)</f>
        <v>22.116800000000001</v>
      </c>
      <c r="G29" s="66">
        <f t="shared" si="8"/>
        <v>2</v>
      </c>
      <c r="H29" s="65">
        <f>VLOOKUP($A29,'Return Data'!$B$7:$R$1700,11,0)</f>
        <v>15.7965</v>
      </c>
      <c r="I29" s="66">
        <f t="shared" si="9"/>
        <v>10</v>
      </c>
      <c r="J29" s="65">
        <f>VLOOKUP($A29,'Return Data'!$B$7:$R$1700,12,0)</f>
        <v>13.138199999999999</v>
      </c>
      <c r="K29" s="66">
        <f t="shared" si="10"/>
        <v>7</v>
      </c>
      <c r="L29" s="65">
        <f>VLOOKUP($A29,'Return Data'!$B$7:$R$1700,13,0)</f>
        <v>10.917299999999999</v>
      </c>
      <c r="M29" s="66">
        <f t="shared" si="11"/>
        <v>6</v>
      </c>
      <c r="N29" s="65">
        <f>VLOOKUP($A29,'Return Data'!$B$7:$R$1700,17,0)</f>
        <v>12.284700000000001</v>
      </c>
      <c r="O29" s="66">
        <f t="shared" si="12"/>
        <v>5</v>
      </c>
      <c r="P29" s="65">
        <f>VLOOKUP($A29,'Return Data'!$B$7:$R$1700,14,0)</f>
        <v>9.2760999999999996</v>
      </c>
      <c r="Q29" s="66">
        <f t="shared" si="13"/>
        <v>1</v>
      </c>
      <c r="R29" s="65">
        <f>VLOOKUP($A29,'Return Data'!$B$7:$R$1700,16,0)</f>
        <v>8.9451000000000001</v>
      </c>
      <c r="S29" s="67">
        <f t="shared" si="14"/>
        <v>5</v>
      </c>
    </row>
    <row r="30" spans="1:19" x14ac:dyDescent="0.3">
      <c r="A30" s="82" t="s">
        <v>104</v>
      </c>
      <c r="B30" s="64">
        <f>VLOOKUP($A30,'Return Data'!$B$7:$R$1700,3,0)</f>
        <v>44032</v>
      </c>
      <c r="C30" s="65">
        <f>VLOOKUP($A30,'Return Data'!$B$7:$R$1700,4,0)</f>
        <v>23.105</v>
      </c>
      <c r="D30" s="65">
        <f>VLOOKUP($A30,'Return Data'!$B$7:$R$1700,9,0)</f>
        <v>17.968299999999999</v>
      </c>
      <c r="E30" s="66">
        <f t="shared" si="7"/>
        <v>17</v>
      </c>
      <c r="F30" s="65">
        <f>VLOOKUP($A30,'Return Data'!$B$7:$R$1700,10,0)</f>
        <v>17.248100000000001</v>
      </c>
      <c r="G30" s="66">
        <f t="shared" si="8"/>
        <v>8</v>
      </c>
      <c r="H30" s="65">
        <f>VLOOKUP($A30,'Return Data'!$B$7:$R$1700,11,0)</f>
        <v>15.858000000000001</v>
      </c>
      <c r="I30" s="66">
        <f t="shared" si="9"/>
        <v>9</v>
      </c>
      <c r="J30" s="65">
        <f>VLOOKUP($A30,'Return Data'!$B$7:$R$1700,12,0)</f>
        <v>12.5501</v>
      </c>
      <c r="K30" s="66">
        <f t="shared" si="10"/>
        <v>9</v>
      </c>
      <c r="L30" s="65">
        <f>VLOOKUP($A30,'Return Data'!$B$7:$R$1700,13,0)</f>
        <v>10.5054</v>
      </c>
      <c r="M30" s="66">
        <f t="shared" si="11"/>
        <v>8</v>
      </c>
      <c r="N30" s="65">
        <f>VLOOKUP($A30,'Return Data'!$B$7:$R$1700,17,0)</f>
        <v>11.232699999999999</v>
      </c>
      <c r="O30" s="66">
        <f t="shared" si="12"/>
        <v>10</v>
      </c>
      <c r="P30" s="65">
        <f>VLOOKUP($A30,'Return Data'!$B$7:$R$1700,14,0)</f>
        <v>8.1471999999999998</v>
      </c>
      <c r="Q30" s="66">
        <f t="shared" si="13"/>
        <v>8</v>
      </c>
      <c r="R30" s="65">
        <f>VLOOKUP($A30,'Return Data'!$B$7:$R$1700,16,0)</f>
        <v>6.2107999999999999</v>
      </c>
      <c r="S30" s="67">
        <f t="shared" si="14"/>
        <v>32</v>
      </c>
    </row>
    <row r="31" spans="1:19" x14ac:dyDescent="0.3">
      <c r="A31" s="82" t="s">
        <v>105</v>
      </c>
      <c r="B31" s="64">
        <f>VLOOKUP($A31,'Return Data'!$B$7:$R$1700,3,0)</f>
        <v>44032</v>
      </c>
      <c r="C31" s="65">
        <f>VLOOKUP($A31,'Return Data'!$B$7:$R$1700,4,0)</f>
        <v>13.033099999999999</v>
      </c>
      <c r="D31" s="65">
        <f>VLOOKUP($A31,'Return Data'!$B$7:$R$1700,9,0)</f>
        <v>12.4251</v>
      </c>
      <c r="E31" s="66">
        <f t="shared" si="7"/>
        <v>26</v>
      </c>
      <c r="F31" s="65">
        <f>VLOOKUP($A31,'Return Data'!$B$7:$R$1700,10,0)</f>
        <v>12.985099999999999</v>
      </c>
      <c r="G31" s="66">
        <f t="shared" si="8"/>
        <v>22</v>
      </c>
      <c r="H31" s="65">
        <f>VLOOKUP($A31,'Return Data'!$B$7:$R$1700,11,0)</f>
        <v>17.365500000000001</v>
      </c>
      <c r="I31" s="66">
        <f t="shared" si="9"/>
        <v>5</v>
      </c>
      <c r="J31" s="65">
        <f>VLOOKUP($A31,'Return Data'!$B$7:$R$1700,12,0)</f>
        <v>13.004899999999999</v>
      </c>
      <c r="K31" s="66">
        <f t="shared" si="10"/>
        <v>8</v>
      </c>
      <c r="L31" s="65">
        <f>VLOOKUP($A31,'Return Data'!$B$7:$R$1700,13,0)</f>
        <v>10.133900000000001</v>
      </c>
      <c r="M31" s="66">
        <f t="shared" si="11"/>
        <v>9</v>
      </c>
      <c r="N31" s="65">
        <f>VLOOKUP($A31,'Return Data'!$B$7:$R$1700,17,0)</f>
        <v>11.896100000000001</v>
      </c>
      <c r="O31" s="66">
        <f t="shared" si="12"/>
        <v>6</v>
      </c>
      <c r="P31" s="65">
        <f>VLOOKUP($A31,'Return Data'!$B$7:$R$1700,14,0)</f>
        <v>8.1481999999999992</v>
      </c>
      <c r="Q31" s="66">
        <f t="shared" si="13"/>
        <v>7</v>
      </c>
      <c r="R31" s="65">
        <f>VLOOKUP($A31,'Return Data'!$B$7:$R$1700,16,0)</f>
        <v>8.2904</v>
      </c>
      <c r="S31" s="67">
        <f t="shared" si="14"/>
        <v>16</v>
      </c>
    </row>
    <row r="32" spans="1:19" x14ac:dyDescent="0.3">
      <c r="A32" s="82" t="s">
        <v>106</v>
      </c>
      <c r="B32" s="64">
        <f>VLOOKUP($A32,'Return Data'!$B$7:$R$1700,3,0)</f>
        <v>44032</v>
      </c>
      <c r="C32" s="65">
        <f>VLOOKUP($A32,'Return Data'!$B$7:$R$1700,4,0)</f>
        <v>28.4314</v>
      </c>
      <c r="D32" s="65">
        <f>VLOOKUP($A32,'Return Data'!$B$7:$R$1700,9,0)</f>
        <v>18.478100000000001</v>
      </c>
      <c r="E32" s="66">
        <f t="shared" si="7"/>
        <v>16</v>
      </c>
      <c r="F32" s="65">
        <f>VLOOKUP($A32,'Return Data'!$B$7:$R$1700,10,0)</f>
        <v>15.879</v>
      </c>
      <c r="G32" s="66">
        <f t="shared" si="8"/>
        <v>18</v>
      </c>
      <c r="H32" s="65">
        <f>VLOOKUP($A32,'Return Data'!$B$7:$R$1700,11,0)</f>
        <v>18.204999999999998</v>
      </c>
      <c r="I32" s="66">
        <f t="shared" si="9"/>
        <v>4</v>
      </c>
      <c r="J32" s="65">
        <f>VLOOKUP($A32,'Return Data'!$B$7:$R$1700,12,0)</f>
        <v>12.4038</v>
      </c>
      <c r="K32" s="66">
        <f t="shared" si="10"/>
        <v>10</v>
      </c>
      <c r="L32" s="65">
        <f>VLOOKUP($A32,'Return Data'!$B$7:$R$1700,13,0)</f>
        <v>9.6000999999999994</v>
      </c>
      <c r="M32" s="66">
        <f t="shared" si="11"/>
        <v>10</v>
      </c>
      <c r="N32" s="65">
        <f>VLOOKUP($A32,'Return Data'!$B$7:$R$1700,17,0)</f>
        <v>10.897</v>
      </c>
      <c r="O32" s="66">
        <f t="shared" si="12"/>
        <v>13</v>
      </c>
      <c r="P32" s="65">
        <f>VLOOKUP($A32,'Return Data'!$B$7:$R$1700,14,0)</f>
        <v>6.992</v>
      </c>
      <c r="Q32" s="66">
        <f t="shared" si="13"/>
        <v>14</v>
      </c>
      <c r="R32" s="65">
        <f>VLOOKUP($A32,'Return Data'!$B$7:$R$1700,16,0)</f>
        <v>6.8875000000000002</v>
      </c>
      <c r="S32" s="67">
        <f t="shared" si="14"/>
        <v>29</v>
      </c>
    </row>
    <row r="33" spans="1:19" x14ac:dyDescent="0.3">
      <c r="A33" s="82" t="s">
        <v>107</v>
      </c>
      <c r="B33" s="64">
        <f>VLOOKUP($A33,'Return Data'!$B$7:$R$1700,3,0)</f>
        <v>44032</v>
      </c>
      <c r="C33" s="65">
        <f>VLOOKUP($A33,'Return Data'!$B$7:$R$1700,4,0)</f>
        <v>2046.9556</v>
      </c>
      <c r="D33" s="65">
        <f>VLOOKUP($A33,'Return Data'!$B$7:$R$1700,9,0)</f>
        <v>13.939500000000001</v>
      </c>
      <c r="E33" s="66">
        <f t="shared" si="7"/>
        <v>24</v>
      </c>
      <c r="F33" s="65">
        <f>VLOOKUP($A33,'Return Data'!$B$7:$R$1700,10,0)</f>
        <v>15.1639</v>
      </c>
      <c r="G33" s="66">
        <f t="shared" si="8"/>
        <v>21</v>
      </c>
      <c r="H33" s="65">
        <f>VLOOKUP($A33,'Return Data'!$B$7:$R$1700,11,0)</f>
        <v>12.9011</v>
      </c>
      <c r="I33" s="66">
        <f t="shared" si="9"/>
        <v>18</v>
      </c>
      <c r="J33" s="65">
        <f>VLOOKUP($A33,'Return Data'!$B$7:$R$1700,12,0)</f>
        <v>10.6912</v>
      </c>
      <c r="K33" s="66">
        <f t="shared" si="10"/>
        <v>16</v>
      </c>
      <c r="L33" s="65">
        <f>VLOOKUP($A33,'Return Data'!$B$7:$R$1700,13,0)</f>
        <v>9.2347000000000001</v>
      </c>
      <c r="M33" s="66">
        <f t="shared" si="11"/>
        <v>12</v>
      </c>
      <c r="N33" s="65">
        <f>VLOOKUP($A33,'Return Data'!$B$7:$R$1700,17,0)</f>
        <v>11.2348</v>
      </c>
      <c r="O33" s="66">
        <f t="shared" si="12"/>
        <v>9</v>
      </c>
      <c r="P33" s="65">
        <f>VLOOKUP($A33,'Return Data'!$B$7:$R$1700,14,0)</f>
        <v>7.7255000000000003</v>
      </c>
      <c r="Q33" s="66">
        <f t="shared" si="13"/>
        <v>9</v>
      </c>
      <c r="R33" s="65">
        <f>VLOOKUP($A33,'Return Data'!$B$7:$R$1700,16,0)</f>
        <v>8.7650000000000006</v>
      </c>
      <c r="S33" s="67">
        <f t="shared" si="14"/>
        <v>8</v>
      </c>
    </row>
    <row r="34" spans="1:19" x14ac:dyDescent="0.3">
      <c r="A34" s="82" t="s">
        <v>108</v>
      </c>
      <c r="B34" s="64">
        <f>VLOOKUP($A34,'Return Data'!$B$7:$R$1700,3,0)</f>
        <v>44032</v>
      </c>
      <c r="C34" s="65">
        <f>VLOOKUP($A34,'Return Data'!$B$7:$R$1700,4,0)</f>
        <v>32.005200000000002</v>
      </c>
      <c r="D34" s="65">
        <f>VLOOKUP($A34,'Return Data'!$B$7:$R$1700,9,0)</f>
        <v>61.649099999999997</v>
      </c>
      <c r="E34" s="66">
        <f t="shared" si="7"/>
        <v>1</v>
      </c>
      <c r="F34" s="65">
        <f>VLOOKUP($A34,'Return Data'!$B$7:$R$1700,10,0)</f>
        <v>11.6107</v>
      </c>
      <c r="G34" s="66">
        <f t="shared" si="8"/>
        <v>24</v>
      </c>
      <c r="H34" s="65">
        <f>VLOOKUP($A34,'Return Data'!$B$7:$R$1700,11,0)</f>
        <v>13.0281</v>
      </c>
      <c r="I34" s="66">
        <f t="shared" si="9"/>
        <v>17</v>
      </c>
      <c r="J34" s="65">
        <f>VLOOKUP($A34,'Return Data'!$B$7:$R$1700,12,0)</f>
        <v>10.2563</v>
      </c>
      <c r="K34" s="66">
        <f t="shared" si="10"/>
        <v>21</v>
      </c>
      <c r="L34" s="65">
        <f>VLOOKUP($A34,'Return Data'!$B$7:$R$1700,13,0)</f>
        <v>8.3150999999999993</v>
      </c>
      <c r="M34" s="66">
        <f t="shared" si="11"/>
        <v>21</v>
      </c>
      <c r="N34" s="65">
        <f>VLOOKUP($A34,'Return Data'!$B$7:$R$1700,17,0)</f>
        <v>4.3357999999999999</v>
      </c>
      <c r="O34" s="66">
        <f t="shared" si="12"/>
        <v>27</v>
      </c>
      <c r="P34" s="65">
        <f>VLOOKUP($A34,'Return Data'!$B$7:$R$1700,14,0)</f>
        <v>3.2025999999999999</v>
      </c>
      <c r="Q34" s="66">
        <f t="shared" si="13"/>
        <v>27</v>
      </c>
      <c r="R34" s="65">
        <f>VLOOKUP($A34,'Return Data'!$B$7:$R$1700,16,0)</f>
        <v>6.9801000000000002</v>
      </c>
      <c r="S34" s="67">
        <f t="shared" si="14"/>
        <v>27</v>
      </c>
    </row>
    <row r="35" spans="1:19" x14ac:dyDescent="0.3">
      <c r="A35" s="82" t="s">
        <v>109</v>
      </c>
      <c r="B35" s="64">
        <f>VLOOKUP($A35,'Return Data'!$B$7:$R$1700,3,0)</f>
        <v>44032</v>
      </c>
      <c r="C35" s="65">
        <f>VLOOKUP($A35,'Return Data'!$B$7:$R$1700,4,0)</f>
        <v>63.393799999999999</v>
      </c>
      <c r="D35" s="65">
        <f>VLOOKUP($A35,'Return Data'!$B$7:$R$1700,9,0)</f>
        <v>5.2028999999999996</v>
      </c>
      <c r="E35" s="66">
        <f t="shared" si="7"/>
        <v>30</v>
      </c>
      <c r="F35" s="65">
        <f>VLOOKUP($A35,'Return Data'!$B$7:$R$1700,10,0)</f>
        <v>5.5583999999999998</v>
      </c>
      <c r="G35" s="66">
        <f t="shared" si="8"/>
        <v>31</v>
      </c>
      <c r="H35" s="65">
        <f>VLOOKUP($A35,'Return Data'!$B$7:$R$1700,11,0)</f>
        <v>6.1238999999999999</v>
      </c>
      <c r="I35" s="66">
        <f t="shared" si="9"/>
        <v>30</v>
      </c>
      <c r="J35" s="65">
        <f>VLOOKUP($A35,'Return Data'!$B$7:$R$1700,12,0)</f>
        <v>6.0270000000000001</v>
      </c>
      <c r="K35" s="66">
        <f t="shared" si="10"/>
        <v>28</v>
      </c>
      <c r="L35" s="65">
        <f>VLOOKUP($A35,'Return Data'!$B$7:$R$1700,13,0)</f>
        <v>5.9044999999999996</v>
      </c>
      <c r="M35" s="66">
        <f t="shared" si="11"/>
        <v>27</v>
      </c>
      <c r="N35" s="65">
        <f>VLOOKUP($A35,'Return Data'!$B$7:$R$1700,17,0)</f>
        <v>6.9198000000000004</v>
      </c>
      <c r="O35" s="66">
        <f t="shared" si="12"/>
        <v>21</v>
      </c>
      <c r="P35" s="65">
        <f>VLOOKUP($A35,'Return Data'!$B$7:$R$1700,14,0)</f>
        <v>4.0331999999999999</v>
      </c>
      <c r="Q35" s="66">
        <f t="shared" si="13"/>
        <v>25</v>
      </c>
      <c r="R35" s="65">
        <f>VLOOKUP($A35,'Return Data'!$B$7:$R$1700,16,0)</f>
        <v>8.6836000000000002</v>
      </c>
      <c r="S35" s="67">
        <f t="shared" si="14"/>
        <v>9</v>
      </c>
    </row>
    <row r="36" spans="1:19" x14ac:dyDescent="0.3">
      <c r="A36" s="82" t="s">
        <v>110</v>
      </c>
      <c r="B36" s="64">
        <f>VLOOKUP($A36,'Return Data'!$B$7:$R$1700,3,0)</f>
        <v>44032</v>
      </c>
      <c r="C36" s="65">
        <f>VLOOKUP($A36,'Return Data'!$B$7:$R$1700,4,0)</f>
        <v>15.8437</v>
      </c>
      <c r="D36" s="65">
        <f>VLOOKUP($A36,'Return Data'!$B$7:$R$1700,9,0)</f>
        <v>6.4409999999999998</v>
      </c>
      <c r="E36" s="66">
        <f t="shared" si="7"/>
        <v>29</v>
      </c>
      <c r="F36" s="65">
        <f>VLOOKUP($A36,'Return Data'!$B$7:$R$1700,10,0)</f>
        <v>7.8650000000000002</v>
      </c>
      <c r="G36" s="66">
        <f t="shared" si="8"/>
        <v>28</v>
      </c>
      <c r="H36" s="65">
        <f>VLOOKUP($A36,'Return Data'!$B$7:$R$1700,11,0)</f>
        <v>12.6533</v>
      </c>
      <c r="I36" s="66">
        <f t="shared" si="9"/>
        <v>19</v>
      </c>
      <c r="J36" s="65">
        <f>VLOOKUP($A36,'Return Data'!$B$7:$R$1700,12,0)</f>
        <v>11.523400000000001</v>
      </c>
      <c r="K36" s="66">
        <f t="shared" si="10"/>
        <v>13</v>
      </c>
      <c r="L36" s="65">
        <f>VLOOKUP($A36,'Return Data'!$B$7:$R$1700,13,0)</f>
        <v>9.4387000000000008</v>
      </c>
      <c r="M36" s="66">
        <f t="shared" si="11"/>
        <v>11</v>
      </c>
      <c r="N36" s="65">
        <f>VLOOKUP($A36,'Return Data'!$B$7:$R$1700,17,0)</f>
        <v>10.646599999999999</v>
      </c>
      <c r="O36" s="66">
        <f t="shared" si="12"/>
        <v>14</v>
      </c>
      <c r="P36" s="65">
        <f>VLOOKUP($A36,'Return Data'!$B$7:$R$1700,14,0)</f>
        <v>7.1063000000000001</v>
      </c>
      <c r="Q36" s="66">
        <f t="shared" si="13"/>
        <v>13</v>
      </c>
      <c r="R36" s="65">
        <f>VLOOKUP($A36,'Return Data'!$B$7:$R$1700,16,0)</f>
        <v>9.2598000000000003</v>
      </c>
      <c r="S36" s="67">
        <f t="shared" si="14"/>
        <v>2</v>
      </c>
    </row>
    <row r="37" spans="1:19" x14ac:dyDescent="0.3">
      <c r="A37" s="82" t="s">
        <v>111</v>
      </c>
      <c r="B37" s="64">
        <f>VLOOKUP($A37,'Return Data'!$B$7:$R$1700,3,0)</f>
        <v>44032</v>
      </c>
      <c r="C37" s="65">
        <f>VLOOKUP($A37,'Return Data'!$B$7:$R$1700,4,0)</f>
        <v>27.259799999999998</v>
      </c>
      <c r="D37" s="65">
        <f>VLOOKUP($A37,'Return Data'!$B$7:$R$1700,9,0)</f>
        <v>14.5167</v>
      </c>
      <c r="E37" s="66">
        <f t="shared" si="7"/>
        <v>22</v>
      </c>
      <c r="F37" s="65">
        <f>VLOOKUP($A37,'Return Data'!$B$7:$R$1700,10,0)</f>
        <v>15.893599999999999</v>
      </c>
      <c r="G37" s="66">
        <f t="shared" si="8"/>
        <v>17</v>
      </c>
      <c r="H37" s="65">
        <f>VLOOKUP($A37,'Return Data'!$B$7:$R$1700,11,0)</f>
        <v>16.341799999999999</v>
      </c>
      <c r="I37" s="66">
        <f t="shared" si="9"/>
        <v>7</v>
      </c>
      <c r="J37" s="65">
        <f>VLOOKUP($A37,'Return Data'!$B$7:$R$1700,12,0)</f>
        <v>13.8871</v>
      </c>
      <c r="K37" s="66">
        <f t="shared" si="10"/>
        <v>5</v>
      </c>
      <c r="L37" s="65">
        <f>VLOOKUP($A37,'Return Data'!$B$7:$R$1700,13,0)</f>
        <v>11.027200000000001</v>
      </c>
      <c r="M37" s="66">
        <f t="shared" si="11"/>
        <v>5</v>
      </c>
      <c r="N37" s="65">
        <f>VLOOKUP($A37,'Return Data'!$B$7:$R$1700,17,0)</f>
        <v>12.747999999999999</v>
      </c>
      <c r="O37" s="66">
        <f t="shared" si="12"/>
        <v>4</v>
      </c>
      <c r="P37" s="65">
        <f>VLOOKUP($A37,'Return Data'!$B$7:$R$1700,14,0)</f>
        <v>8.4065999999999992</v>
      </c>
      <c r="Q37" s="66">
        <f t="shared" si="13"/>
        <v>5</v>
      </c>
      <c r="R37" s="65">
        <f>VLOOKUP($A37,'Return Data'!$B$7:$R$1700,16,0)</f>
        <v>6.2549999999999999</v>
      </c>
      <c r="S37" s="67">
        <f t="shared" si="14"/>
        <v>31</v>
      </c>
    </row>
    <row r="38" spans="1:19" x14ac:dyDescent="0.3">
      <c r="A38" s="82" t="s">
        <v>112</v>
      </c>
      <c r="B38" s="64">
        <f>VLOOKUP($A38,'Return Data'!$B$7:$R$1700,3,0)</f>
        <v>44032</v>
      </c>
      <c r="C38" s="65">
        <f>VLOOKUP($A38,'Return Data'!$B$7:$R$1700,4,0)</f>
        <v>31.515899999999998</v>
      </c>
      <c r="D38" s="65">
        <f>VLOOKUP($A38,'Return Data'!$B$7:$R$1700,9,0)</f>
        <v>17.2437</v>
      </c>
      <c r="E38" s="66">
        <f t="shared" si="7"/>
        <v>19</v>
      </c>
      <c r="F38" s="65">
        <f>VLOOKUP($A38,'Return Data'!$B$7:$R$1700,10,0)</f>
        <v>16.797599999999999</v>
      </c>
      <c r="G38" s="66">
        <f t="shared" si="8"/>
        <v>10</v>
      </c>
      <c r="H38" s="65">
        <f>VLOOKUP($A38,'Return Data'!$B$7:$R$1700,11,0)</f>
        <v>14.3713</v>
      </c>
      <c r="I38" s="66">
        <f t="shared" si="9"/>
        <v>13</v>
      </c>
      <c r="J38" s="65">
        <f>VLOOKUP($A38,'Return Data'!$B$7:$R$1700,12,0)</f>
        <v>11.319100000000001</v>
      </c>
      <c r="K38" s="66">
        <f t="shared" si="10"/>
        <v>15</v>
      </c>
      <c r="L38" s="65">
        <f>VLOOKUP($A38,'Return Data'!$B$7:$R$1700,13,0)</f>
        <v>9.1996000000000002</v>
      </c>
      <c r="M38" s="66">
        <f t="shared" si="11"/>
        <v>13</v>
      </c>
      <c r="N38" s="65">
        <f>VLOOKUP($A38,'Return Data'!$B$7:$R$1700,17,0)</f>
        <v>9.0646000000000004</v>
      </c>
      <c r="O38" s="66">
        <f t="shared" si="12"/>
        <v>17</v>
      </c>
      <c r="P38" s="65">
        <f>VLOOKUP($A38,'Return Data'!$B$7:$R$1700,14,0)</f>
        <v>6.1165000000000003</v>
      </c>
      <c r="Q38" s="66">
        <f t="shared" si="13"/>
        <v>19</v>
      </c>
      <c r="R38" s="65">
        <f>VLOOKUP($A38,'Return Data'!$B$7:$R$1700,16,0)</f>
        <v>7.0324999999999998</v>
      </c>
      <c r="S38" s="67">
        <f t="shared" si="14"/>
        <v>25</v>
      </c>
    </row>
    <row r="39" spans="1:19" x14ac:dyDescent="0.3">
      <c r="A39" s="82" t="s">
        <v>113</v>
      </c>
      <c r="B39" s="64">
        <f>VLOOKUP($A39,'Return Data'!$B$7:$R$1700,3,0)</f>
        <v>44032</v>
      </c>
      <c r="C39" s="65">
        <f>VLOOKUP($A39,'Return Data'!$B$7:$R$1700,4,0)</f>
        <v>18.618200000000002</v>
      </c>
      <c r="D39" s="65">
        <f>VLOOKUP($A39,'Return Data'!$B$7:$R$1700,9,0)</f>
        <v>21.7835</v>
      </c>
      <c r="E39" s="66">
        <f t="shared" si="7"/>
        <v>7</v>
      </c>
      <c r="F39" s="65">
        <f>VLOOKUP($A39,'Return Data'!$B$7:$R$1700,10,0)</f>
        <v>18.510100000000001</v>
      </c>
      <c r="G39" s="66">
        <f t="shared" si="8"/>
        <v>5</v>
      </c>
      <c r="H39" s="65">
        <f>VLOOKUP($A39,'Return Data'!$B$7:$R$1700,11,0)</f>
        <v>17.242599999999999</v>
      </c>
      <c r="I39" s="66">
        <f t="shared" si="9"/>
        <v>6</v>
      </c>
      <c r="J39" s="65">
        <f>VLOOKUP($A39,'Return Data'!$B$7:$R$1700,12,0)</f>
        <v>13.519500000000001</v>
      </c>
      <c r="K39" s="66">
        <f t="shared" si="10"/>
        <v>6</v>
      </c>
      <c r="L39" s="65">
        <f>VLOOKUP($A39,'Return Data'!$B$7:$R$1700,13,0)</f>
        <v>10.6601</v>
      </c>
      <c r="M39" s="66">
        <f t="shared" si="11"/>
        <v>7</v>
      </c>
      <c r="N39" s="65">
        <f>VLOOKUP($A39,'Return Data'!$B$7:$R$1700,17,0)</f>
        <v>11.369199999999999</v>
      </c>
      <c r="O39" s="66">
        <f t="shared" si="12"/>
        <v>8</v>
      </c>
      <c r="P39" s="65">
        <f>VLOOKUP($A39,'Return Data'!$B$7:$R$1700,14,0)</f>
        <v>7.5053999999999998</v>
      </c>
      <c r="Q39" s="66">
        <f t="shared" si="13"/>
        <v>11</v>
      </c>
      <c r="R39" s="65">
        <f>VLOOKUP($A39,'Return Data'!$B$7:$R$1700,16,0)</f>
        <v>7.6439000000000004</v>
      </c>
      <c r="S39" s="67">
        <f t="shared" si="14"/>
        <v>20</v>
      </c>
    </row>
    <row r="40" spans="1:19" x14ac:dyDescent="0.3">
      <c r="A40" s="82" t="s">
        <v>367</v>
      </c>
      <c r="B40" s="64">
        <f>VLOOKUP($A40,'Return Data'!$B$7:$R$1700,3,0)</f>
        <v>44032</v>
      </c>
      <c r="C40" s="65">
        <f>VLOOKUP($A40,'Return Data'!$B$7:$R$1700,4,0)</f>
        <v>0.37030000000000002</v>
      </c>
      <c r="D40" s="65">
        <f>VLOOKUP($A40,'Return Data'!$B$7:$R$1700,9,0)</f>
        <v>8.6480999999999995</v>
      </c>
      <c r="E40" s="66">
        <f t="shared" si="7"/>
        <v>28</v>
      </c>
      <c r="F40" s="65">
        <f>VLOOKUP($A40,'Return Data'!$B$7:$R$1700,10,0)</f>
        <v>8.7436000000000007</v>
      </c>
      <c r="G40" s="66">
        <f t="shared" si="8"/>
        <v>26</v>
      </c>
      <c r="H40" s="65"/>
      <c r="I40" s="66"/>
      <c r="J40" s="65"/>
      <c r="K40" s="66"/>
      <c r="L40" s="65"/>
      <c r="M40" s="66"/>
      <c r="N40" s="65"/>
      <c r="O40" s="66"/>
      <c r="P40" s="65"/>
      <c r="Q40" s="66"/>
      <c r="R40" s="65">
        <f>VLOOKUP($A40,'Return Data'!$B$7:$R$1700,16,0)</f>
        <v>8.8299000000000003</v>
      </c>
      <c r="S40" s="67">
        <f t="shared" si="14"/>
        <v>7</v>
      </c>
    </row>
    <row r="41" spans="1:19" x14ac:dyDescent="0.3">
      <c r="A41" s="82" t="s">
        <v>114</v>
      </c>
      <c r="B41" s="64">
        <f>VLOOKUP($A41,'Return Data'!$B$7:$R$1700,3,0)</f>
        <v>44032</v>
      </c>
      <c r="C41" s="65">
        <f>VLOOKUP($A41,'Return Data'!$B$7:$R$1700,4,0)</f>
        <v>20.885400000000001</v>
      </c>
      <c r="D41" s="65">
        <f>VLOOKUP($A41,'Return Data'!$B$7:$R$1700,9,0)</f>
        <v>18.565000000000001</v>
      </c>
      <c r="E41" s="66">
        <f t="shared" si="7"/>
        <v>15</v>
      </c>
      <c r="F41" s="65">
        <f>VLOOKUP($A41,'Return Data'!$B$7:$R$1700,10,0)</f>
        <v>17.962</v>
      </c>
      <c r="G41" s="66">
        <f t="shared" si="8"/>
        <v>7</v>
      </c>
      <c r="H41" s="65">
        <f>VLOOKUP($A41,'Return Data'!$B$7:$R$1700,11,0)</f>
        <v>13.428599999999999</v>
      </c>
      <c r="I41" s="66">
        <f t="shared" si="9"/>
        <v>15</v>
      </c>
      <c r="J41" s="65">
        <f>VLOOKUP($A41,'Return Data'!$B$7:$R$1700,12,0)</f>
        <v>7.6734999999999998</v>
      </c>
      <c r="K41" s="66">
        <f t="shared" si="10"/>
        <v>26</v>
      </c>
      <c r="L41" s="65">
        <f>VLOOKUP($A41,'Return Data'!$B$7:$R$1700,13,0)</f>
        <v>5.0004</v>
      </c>
      <c r="M41" s="66">
        <f t="shared" si="11"/>
        <v>28</v>
      </c>
      <c r="N41" s="65">
        <f>VLOOKUP($A41,'Return Data'!$B$7:$R$1700,17,0)</f>
        <v>1.8385</v>
      </c>
      <c r="O41" s="66">
        <f t="shared" si="12"/>
        <v>30</v>
      </c>
      <c r="P41" s="65">
        <f>VLOOKUP($A41,'Return Data'!$B$7:$R$1700,14,0)</f>
        <v>1.681</v>
      </c>
      <c r="Q41" s="66">
        <f t="shared" si="13"/>
        <v>30</v>
      </c>
      <c r="R41" s="65">
        <f>VLOOKUP($A41,'Return Data'!$B$7:$R$1700,16,0)</f>
        <v>7.5780000000000003</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17.542899999999999</v>
      </c>
      <c r="E43" s="88"/>
      <c r="F43" s="89">
        <f>AVERAGE(F8:F41)</f>
        <v>13.289517647058826</v>
      </c>
      <c r="G43" s="88"/>
      <c r="H43" s="89">
        <f>AVERAGE(H8:H41)</f>
        <v>9.5441696969696981</v>
      </c>
      <c r="I43" s="88"/>
      <c r="J43" s="89">
        <f>AVERAGE(J8:J41)</f>
        <v>10.220880645161289</v>
      </c>
      <c r="K43" s="88"/>
      <c r="L43" s="89">
        <f>AVERAGE(L8:L41)</f>
        <v>8.3958967741935506</v>
      </c>
      <c r="M43" s="88"/>
      <c r="N43" s="89">
        <f>AVERAGE(N8:N41)</f>
        <v>8.8995966666666675</v>
      </c>
      <c r="O43" s="88"/>
      <c r="P43" s="89">
        <f>AVERAGE(P8:P41)</f>
        <v>6.1989699999999992</v>
      </c>
      <c r="Q43" s="88"/>
      <c r="R43" s="89">
        <f>AVERAGE(R8:R41)</f>
        <v>5.3272470588235299</v>
      </c>
      <c r="S43" s="90"/>
    </row>
    <row r="44" spans="1:19" x14ac:dyDescent="0.3">
      <c r="A44" s="87" t="s">
        <v>28</v>
      </c>
      <c r="B44" s="88"/>
      <c r="C44" s="88"/>
      <c r="D44" s="89">
        <f>MIN(D8:D41)</f>
        <v>0</v>
      </c>
      <c r="E44" s="88"/>
      <c r="F44" s="89">
        <f>MIN(F8:F41)</f>
        <v>-3.4767000000000001</v>
      </c>
      <c r="G44" s="88"/>
      <c r="H44" s="89">
        <f>MIN(H8:H41)</f>
        <v>-50.1646</v>
      </c>
      <c r="I44" s="88"/>
      <c r="J44" s="89">
        <f>MIN(J8:J41)</f>
        <v>-3.9982000000000002</v>
      </c>
      <c r="K44" s="88"/>
      <c r="L44" s="89">
        <f>MIN(L8:L41)</f>
        <v>-2.1520999999999999</v>
      </c>
      <c r="M44" s="88"/>
      <c r="N44" s="89">
        <f>MIN(N8:N41)</f>
        <v>1.8385</v>
      </c>
      <c r="O44" s="88"/>
      <c r="P44" s="89">
        <f>MIN(P8:P41)</f>
        <v>1.681</v>
      </c>
      <c r="Q44" s="88"/>
      <c r="R44" s="89">
        <f>MIN(R8:R41)</f>
        <v>-36.709600000000002</v>
      </c>
      <c r="S44" s="90"/>
    </row>
    <row r="45" spans="1:19" ht="15" thickBot="1" x14ac:dyDescent="0.35">
      <c r="A45" s="91" t="s">
        <v>29</v>
      </c>
      <c r="B45" s="92"/>
      <c r="C45" s="92"/>
      <c r="D45" s="93">
        <f>MAX(D8:D41)</f>
        <v>61.649099999999997</v>
      </c>
      <c r="E45" s="92"/>
      <c r="F45" s="93">
        <f>MAX(F8:F41)</f>
        <v>23.935700000000001</v>
      </c>
      <c r="G45" s="92"/>
      <c r="H45" s="93">
        <f>MAX(H8:H41)</f>
        <v>21.202000000000002</v>
      </c>
      <c r="I45" s="92"/>
      <c r="J45" s="93">
        <f>MAX(J8:J41)</f>
        <v>16.449400000000001</v>
      </c>
      <c r="K45" s="92"/>
      <c r="L45" s="93">
        <f>MAX(L8:L41)</f>
        <v>14.475</v>
      </c>
      <c r="M45" s="92"/>
      <c r="N45" s="93">
        <f>MAX(N8:N41)</f>
        <v>13.6913</v>
      </c>
      <c r="O45" s="92"/>
      <c r="P45" s="93">
        <f>MAX(P8:P41)</f>
        <v>9.2760999999999996</v>
      </c>
      <c r="Q45" s="92"/>
      <c r="R45" s="93">
        <f>MAX(R8:R41)</f>
        <v>9.9072999999999993</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44032</v>
      </c>
      <c r="C8" s="65">
        <f>VLOOKUP($A8,'Return Data'!$B$7:$R$1700,4,0)</f>
        <v>1089.8261</v>
      </c>
      <c r="D8" s="65">
        <f>VLOOKUP($A8,'Return Data'!$B$7:$R$1700,5,0)</f>
        <v>3.0446</v>
      </c>
      <c r="E8" s="66">
        <f t="shared" ref="E8:E37" si="0">RANK(D8,D$8:D$37,0)</f>
        <v>22</v>
      </c>
      <c r="F8" s="65">
        <f>VLOOKUP($A8,'Return Data'!$B$7:$R$1700,6,0)</f>
        <v>3.0463</v>
      </c>
      <c r="G8" s="66">
        <f t="shared" ref="G8:G37" si="1">RANK(F8,F$8:F$37,0)</f>
        <v>25</v>
      </c>
      <c r="H8" s="65">
        <f>VLOOKUP($A8,'Return Data'!$B$7:$R$1700,7,0)</f>
        <v>3.0226999999999999</v>
      </c>
      <c r="I8" s="66">
        <f t="shared" ref="I8:I37" si="2">RANK(H8,H$8:H$37,0)</f>
        <v>25</v>
      </c>
      <c r="J8" s="65">
        <f>VLOOKUP($A8,'Return Data'!$B$7:$R$1700,8,0)</f>
        <v>3.0304000000000002</v>
      </c>
      <c r="K8" s="66">
        <f t="shared" ref="K8:K37" si="3">RANK(J8,J$8:J$37,0)</f>
        <v>26</v>
      </c>
      <c r="L8" s="65">
        <f>VLOOKUP($A8,'Return Data'!$B$7:$R$1700,9,0)</f>
        <v>2.9447000000000001</v>
      </c>
      <c r="M8" s="66">
        <f t="shared" ref="M8:M37" si="4">RANK(L8,L$8:L$37,0)</f>
        <v>16</v>
      </c>
      <c r="N8" s="65">
        <f>VLOOKUP($A8,'Return Data'!$B$7:$R$1700,10,0)</f>
        <v>2.9921000000000002</v>
      </c>
      <c r="O8" s="66">
        <f t="shared" ref="O8:O37" si="5">RANK(N8,N$8:N$37,0)</f>
        <v>18</v>
      </c>
      <c r="P8" s="65">
        <f>VLOOKUP($A8,'Return Data'!$B$7:$R$1700,11,0)</f>
        <v>3.5263</v>
      </c>
      <c r="Q8" s="66">
        <f>RANK(P8,P$8:P$37,0)</f>
        <v>16</v>
      </c>
      <c r="R8" s="65">
        <f>VLOOKUP($A8,'Return Data'!$B$7:$R$1700,12,0)</f>
        <v>3.9739</v>
      </c>
      <c r="S8" s="66">
        <f>RANK(R8,R$8:R$37,0)</f>
        <v>15</v>
      </c>
      <c r="T8" s="65">
        <f>VLOOKUP($A8,'Return Data'!$B$7:$R$1700,13,0)</f>
        <v>4.3314000000000004</v>
      </c>
      <c r="U8" s="66">
        <f>RANK(T8,T$8:T$37,0)</f>
        <v>11</v>
      </c>
      <c r="V8" s="65"/>
      <c r="W8" s="66"/>
      <c r="X8" s="65"/>
      <c r="Y8" s="66"/>
      <c r="Z8" s="65">
        <f>VLOOKUP($A8,'Return Data'!$B$7:$R$1700,16,0)</f>
        <v>5.1349</v>
      </c>
      <c r="AA8" s="67">
        <f t="shared" ref="AA8:AA37" si="6">RANK(Z8,Z$8:Z$37,0)</f>
        <v>6</v>
      </c>
    </row>
    <row r="9" spans="1:27" x14ac:dyDescent="0.3">
      <c r="A9" s="63" t="s">
        <v>1375</v>
      </c>
      <c r="B9" s="64">
        <f>VLOOKUP($A9,'Return Data'!$B$7:$R$1700,3,0)</f>
        <v>44032</v>
      </c>
      <c r="C9" s="65">
        <f>VLOOKUP($A9,'Return Data'!$B$7:$R$1700,4,0)</f>
        <v>1065.1804</v>
      </c>
      <c r="D9" s="65">
        <f>VLOOKUP($A9,'Return Data'!$B$7:$R$1700,5,0)</f>
        <v>3.0602999999999998</v>
      </c>
      <c r="E9" s="66">
        <f t="shared" si="0"/>
        <v>17</v>
      </c>
      <c r="F9" s="65">
        <f>VLOOKUP($A9,'Return Data'!$B$7:$R$1700,6,0)</f>
        <v>3.1179000000000001</v>
      </c>
      <c r="G9" s="66">
        <f t="shared" si="1"/>
        <v>12</v>
      </c>
      <c r="H9" s="65">
        <f>VLOOKUP($A9,'Return Data'!$B$7:$R$1700,7,0)</f>
        <v>3.0931999999999999</v>
      </c>
      <c r="I9" s="66">
        <f t="shared" si="2"/>
        <v>9</v>
      </c>
      <c r="J9" s="65">
        <f>VLOOKUP($A9,'Return Data'!$B$7:$R$1700,8,0)</f>
        <v>3.0861999999999998</v>
      </c>
      <c r="K9" s="66">
        <f t="shared" si="3"/>
        <v>10</v>
      </c>
      <c r="L9" s="65">
        <f>VLOOKUP($A9,'Return Data'!$B$7:$R$1700,9,0)</f>
        <v>3.0076999999999998</v>
      </c>
      <c r="M9" s="66">
        <f t="shared" si="4"/>
        <v>9</v>
      </c>
      <c r="N9" s="65">
        <f>VLOOKUP($A9,'Return Data'!$B$7:$R$1700,10,0)</f>
        <v>3.0960999999999999</v>
      </c>
      <c r="O9" s="66">
        <f t="shared" si="5"/>
        <v>6</v>
      </c>
      <c r="P9" s="65">
        <f>VLOOKUP($A9,'Return Data'!$B$7:$R$1700,11,0)</f>
        <v>3.5535000000000001</v>
      </c>
      <c r="Q9" s="66">
        <f>RANK(P9,P$8:P$37,0)</f>
        <v>13</v>
      </c>
      <c r="R9" s="65">
        <f>VLOOKUP($A9,'Return Data'!$B$7:$R$1700,12,0)</f>
        <v>3.9950000000000001</v>
      </c>
      <c r="S9" s="66">
        <f>RANK(R9,R$8:R$37,0)</f>
        <v>13</v>
      </c>
      <c r="T9" s="65">
        <f>VLOOKUP($A9,'Return Data'!$B$7:$R$1700,13,0)</f>
        <v>4.34</v>
      </c>
      <c r="U9" s="66">
        <f>RANK(T9,T$8:T$37,0)</f>
        <v>9</v>
      </c>
      <c r="V9" s="65"/>
      <c r="W9" s="66"/>
      <c r="X9" s="65"/>
      <c r="Y9" s="66"/>
      <c r="Z9" s="65">
        <f>VLOOKUP($A9,'Return Data'!$B$7:$R$1700,16,0)</f>
        <v>4.7859999999999996</v>
      </c>
      <c r="AA9" s="67">
        <f t="shared" si="6"/>
        <v>12</v>
      </c>
    </row>
    <row r="10" spans="1:27" x14ac:dyDescent="0.3">
      <c r="A10" s="63" t="s">
        <v>1377</v>
      </c>
      <c r="B10" s="64">
        <f>VLOOKUP($A10,'Return Data'!$B$7:$R$1700,3,0)</f>
        <v>44032</v>
      </c>
      <c r="C10" s="65">
        <f>VLOOKUP($A10,'Return Data'!$B$7:$R$1700,4,0)</f>
        <v>1058.2136</v>
      </c>
      <c r="D10" s="65">
        <f>VLOOKUP($A10,'Return Data'!$B$7:$R$1700,5,0)</f>
        <v>2.9459</v>
      </c>
      <c r="E10" s="66">
        <f t="shared" si="0"/>
        <v>30</v>
      </c>
      <c r="F10" s="65">
        <f>VLOOKUP($A10,'Return Data'!$B$7:$R$1700,6,0)</f>
        <v>3.0095999999999998</v>
      </c>
      <c r="G10" s="66">
        <f t="shared" si="1"/>
        <v>29</v>
      </c>
      <c r="H10" s="65">
        <f>VLOOKUP($A10,'Return Data'!$B$7:$R$1700,7,0)</f>
        <v>3.0024999999999999</v>
      </c>
      <c r="I10" s="66">
        <f t="shared" si="2"/>
        <v>27</v>
      </c>
      <c r="J10" s="65">
        <f>VLOOKUP($A10,'Return Data'!$B$7:$R$1700,8,0)</f>
        <v>3.0327000000000002</v>
      </c>
      <c r="K10" s="66">
        <f t="shared" si="3"/>
        <v>24</v>
      </c>
      <c r="L10" s="65">
        <f>VLOOKUP($A10,'Return Data'!$B$7:$R$1700,9,0)</f>
        <v>2.9274</v>
      </c>
      <c r="M10" s="66">
        <f t="shared" si="4"/>
        <v>19</v>
      </c>
      <c r="N10" s="65">
        <f>VLOOKUP($A10,'Return Data'!$B$7:$R$1700,10,0)</f>
        <v>3.0394999999999999</v>
      </c>
      <c r="O10" s="66">
        <f t="shared" si="5"/>
        <v>10</v>
      </c>
      <c r="P10" s="65">
        <f>VLOOKUP($A10,'Return Data'!$B$7:$R$1700,11,0)</f>
        <v>3.6112000000000002</v>
      </c>
      <c r="Q10" s="66">
        <f>RANK(P10,P$8:P$37,0)</f>
        <v>6</v>
      </c>
      <c r="R10" s="65">
        <f>VLOOKUP($A10,'Return Data'!$B$7:$R$1700,12,0)</f>
        <v>4.0479000000000003</v>
      </c>
      <c r="S10" s="66">
        <f>RANK(R10,R$8:R$37,0)</f>
        <v>6</v>
      </c>
      <c r="T10" s="65">
        <f>VLOOKUP($A10,'Return Data'!$B$7:$R$1700,13,0)</f>
        <v>4.3750999999999998</v>
      </c>
      <c r="U10" s="66">
        <f>RANK(T10,T$8:T$37,0)</f>
        <v>4</v>
      </c>
      <c r="V10" s="65"/>
      <c r="W10" s="66"/>
      <c r="X10" s="65"/>
      <c r="Y10" s="66"/>
      <c r="Z10" s="65">
        <f>VLOOKUP($A10,'Return Data'!$B$7:$R$1700,16,0)</f>
        <v>4.6607000000000003</v>
      </c>
      <c r="AA10" s="67">
        <f t="shared" si="6"/>
        <v>15</v>
      </c>
    </row>
    <row r="11" spans="1:27" x14ac:dyDescent="0.3">
      <c r="A11" s="63" t="s">
        <v>1379</v>
      </c>
      <c r="B11" s="64">
        <f>VLOOKUP($A11,'Return Data'!$B$7:$R$1700,3,0)</f>
        <v>44032</v>
      </c>
      <c r="C11" s="65">
        <f>VLOOKUP($A11,'Return Data'!$B$7:$R$1700,4,0)</f>
        <v>1060.607</v>
      </c>
      <c r="D11" s="65">
        <f>VLOOKUP($A11,'Return Data'!$B$7:$R$1700,5,0)</f>
        <v>3.0596999999999999</v>
      </c>
      <c r="E11" s="66">
        <f t="shared" si="0"/>
        <v>18</v>
      </c>
      <c r="F11" s="65">
        <f>VLOOKUP($A11,'Return Data'!$B$7:$R$1700,6,0)</f>
        <v>3.0750999999999999</v>
      </c>
      <c r="G11" s="66">
        <f t="shared" si="1"/>
        <v>18</v>
      </c>
      <c r="H11" s="65">
        <f>VLOOKUP($A11,'Return Data'!$B$7:$R$1700,7,0)</f>
        <v>3.0474000000000001</v>
      </c>
      <c r="I11" s="66">
        <f t="shared" si="2"/>
        <v>19</v>
      </c>
      <c r="J11" s="65">
        <f>VLOOKUP($A11,'Return Data'!$B$7:$R$1700,8,0)</f>
        <v>3.0514000000000001</v>
      </c>
      <c r="K11" s="66">
        <f t="shared" si="3"/>
        <v>18</v>
      </c>
      <c r="L11" s="65">
        <f>VLOOKUP($A11,'Return Data'!$B$7:$R$1700,9,0)</f>
        <v>2.9792000000000001</v>
      </c>
      <c r="M11" s="66">
        <f t="shared" si="4"/>
        <v>10</v>
      </c>
      <c r="N11" s="65">
        <f>VLOOKUP($A11,'Return Data'!$B$7:$R$1700,10,0)</f>
        <v>3.0110000000000001</v>
      </c>
      <c r="O11" s="66">
        <f t="shared" si="5"/>
        <v>16</v>
      </c>
      <c r="P11" s="65">
        <f>VLOOKUP($A11,'Return Data'!$B$7:$R$1700,11,0)</f>
        <v>3.5998000000000001</v>
      </c>
      <c r="Q11" s="66">
        <f>RANK(P11,P$8:P$37,0)</f>
        <v>8</v>
      </c>
      <c r="R11" s="65">
        <f>VLOOKUP($A11,'Return Data'!$B$7:$R$1700,12,0)</f>
        <v>4.0358999999999998</v>
      </c>
      <c r="S11" s="66">
        <f>RANK(R11,R$8:R$37,0)</f>
        <v>8</v>
      </c>
      <c r="T11" s="65">
        <f>VLOOKUP($A11,'Return Data'!$B$7:$R$1700,13,0)</f>
        <v>4.3746999999999998</v>
      </c>
      <c r="U11" s="66">
        <f>RANK(T11,T$8:T$37,0)</f>
        <v>5</v>
      </c>
      <c r="V11" s="65"/>
      <c r="W11" s="66"/>
      <c r="X11" s="65"/>
      <c r="Y11" s="66"/>
      <c r="Z11" s="65">
        <f>VLOOKUP($A11,'Return Data'!$B$7:$R$1700,16,0)</f>
        <v>4.7091000000000003</v>
      </c>
      <c r="AA11" s="67">
        <f t="shared" si="6"/>
        <v>14</v>
      </c>
    </row>
    <row r="12" spans="1:27" x14ac:dyDescent="0.3">
      <c r="A12" s="63" t="s">
        <v>1381</v>
      </c>
      <c r="B12" s="64">
        <f>VLOOKUP($A12,'Return Data'!$B$7:$R$1700,3,0)</f>
        <v>44032</v>
      </c>
      <c r="C12" s="65">
        <f>VLOOKUP($A12,'Return Data'!$B$7:$R$1700,4,0)</f>
        <v>1018.5053</v>
      </c>
      <c r="D12" s="65">
        <f>VLOOKUP($A12,'Return Data'!$B$7:$R$1700,5,0)</f>
        <v>3.2793999999999999</v>
      </c>
      <c r="E12" s="66">
        <f t="shared" si="0"/>
        <v>2</v>
      </c>
      <c r="F12" s="65">
        <f>VLOOKUP($A12,'Return Data'!$B$7:$R$1700,6,0)</f>
        <v>3.2513000000000001</v>
      </c>
      <c r="G12" s="66">
        <f t="shared" si="1"/>
        <v>1</v>
      </c>
      <c r="H12" s="65">
        <f>VLOOKUP($A12,'Return Data'!$B$7:$R$1700,7,0)</f>
        <v>3.214</v>
      </c>
      <c r="I12" s="66">
        <f t="shared" si="2"/>
        <v>1</v>
      </c>
      <c r="J12" s="65">
        <f>VLOOKUP($A12,'Return Data'!$B$7:$R$1700,8,0)</f>
        <v>3.2587999999999999</v>
      </c>
      <c r="K12" s="66">
        <f t="shared" si="3"/>
        <v>1</v>
      </c>
      <c r="L12" s="65">
        <f>VLOOKUP($A12,'Return Data'!$B$7:$R$1700,9,0)</f>
        <v>3.1402999999999999</v>
      </c>
      <c r="M12" s="66">
        <f t="shared" si="4"/>
        <v>1</v>
      </c>
      <c r="N12" s="65">
        <f>VLOOKUP($A12,'Return Data'!$B$7:$R$1700,10,0)</f>
        <v>3.3069000000000002</v>
      </c>
      <c r="O12" s="66">
        <f t="shared" si="5"/>
        <v>1</v>
      </c>
      <c r="P12" s="65"/>
      <c r="Q12" s="66"/>
      <c r="R12" s="65"/>
      <c r="S12" s="66"/>
      <c r="T12" s="65"/>
      <c r="U12" s="66"/>
      <c r="V12" s="65"/>
      <c r="W12" s="66"/>
      <c r="X12" s="65"/>
      <c r="Y12" s="66"/>
      <c r="Z12" s="65">
        <f>VLOOKUP($A12,'Return Data'!$B$7:$R$1700,16,0)</f>
        <v>3.8544999999999998</v>
      </c>
      <c r="AA12" s="67">
        <f t="shared" si="6"/>
        <v>28</v>
      </c>
    </row>
    <row r="13" spans="1:27" x14ac:dyDescent="0.3">
      <c r="A13" s="63" t="s">
        <v>1383</v>
      </c>
      <c r="B13" s="64">
        <f>VLOOKUP($A13,'Return Data'!$B$7:$R$1700,3,0)</f>
        <v>44032</v>
      </c>
      <c r="C13" s="65">
        <f>VLOOKUP($A13,'Return Data'!$B$7:$R$1700,4,0)</f>
        <v>1043.6813</v>
      </c>
      <c r="D13" s="65">
        <f>VLOOKUP($A13,'Return Data'!$B$7:$R$1700,5,0)</f>
        <v>3.0777999999999999</v>
      </c>
      <c r="E13" s="66">
        <f t="shared" si="0"/>
        <v>14</v>
      </c>
      <c r="F13" s="65">
        <f>VLOOKUP($A13,'Return Data'!$B$7:$R$1700,6,0)</f>
        <v>3.0712999999999999</v>
      </c>
      <c r="G13" s="66">
        <f t="shared" si="1"/>
        <v>19</v>
      </c>
      <c r="H13" s="65">
        <f>VLOOKUP($A13,'Return Data'!$B$7:$R$1700,7,0)</f>
        <v>3.0589</v>
      </c>
      <c r="I13" s="66">
        <f t="shared" si="2"/>
        <v>15</v>
      </c>
      <c r="J13" s="65">
        <f>VLOOKUP($A13,'Return Data'!$B$7:$R$1700,8,0)</f>
        <v>3.0512000000000001</v>
      </c>
      <c r="K13" s="66">
        <f t="shared" si="3"/>
        <v>19</v>
      </c>
      <c r="L13" s="65">
        <f>VLOOKUP($A13,'Return Data'!$B$7:$R$1700,9,0)</f>
        <v>3.0432000000000001</v>
      </c>
      <c r="M13" s="66">
        <f t="shared" si="4"/>
        <v>4</v>
      </c>
      <c r="N13" s="65">
        <f>VLOOKUP($A13,'Return Data'!$B$7:$R$1700,10,0)</f>
        <v>3.0914999999999999</v>
      </c>
      <c r="O13" s="66">
        <f t="shared" si="5"/>
        <v>7</v>
      </c>
      <c r="P13" s="65">
        <f>VLOOKUP($A13,'Return Data'!$B$7:$R$1700,11,0)</f>
        <v>3.6573000000000002</v>
      </c>
      <c r="Q13" s="66">
        <f t="shared" ref="Q13:Q21" si="7">RANK(P13,P$8:P$37,0)</f>
        <v>5</v>
      </c>
      <c r="R13" s="65">
        <f>VLOOKUP($A13,'Return Data'!$B$7:$R$1700,12,0)</f>
        <v>4.0678000000000001</v>
      </c>
      <c r="S13" s="66">
        <f t="shared" ref="S13:S21" si="8">RANK(R13,R$8:R$37,0)</f>
        <v>4</v>
      </c>
      <c r="T13" s="65"/>
      <c r="U13" s="66"/>
      <c r="V13" s="65"/>
      <c r="W13" s="66"/>
      <c r="X13" s="65"/>
      <c r="Y13" s="66"/>
      <c r="Z13" s="65">
        <f>VLOOKUP($A13,'Return Data'!$B$7:$R$1700,16,0)</f>
        <v>4.3921999999999999</v>
      </c>
      <c r="AA13" s="67">
        <f t="shared" si="6"/>
        <v>21</v>
      </c>
    </row>
    <row r="14" spans="1:27" x14ac:dyDescent="0.3">
      <c r="A14" s="63" t="s">
        <v>1385</v>
      </c>
      <c r="B14" s="64">
        <f>VLOOKUP($A14,'Return Data'!$B$7:$R$1700,3,0)</f>
        <v>44032</v>
      </c>
      <c r="C14" s="65">
        <f>VLOOKUP($A14,'Return Data'!$B$7:$R$1700,4,0)</f>
        <v>1079.1693</v>
      </c>
      <c r="D14" s="65">
        <f>VLOOKUP($A14,'Return Data'!$B$7:$R$1700,5,0)</f>
        <v>3.1052</v>
      </c>
      <c r="E14" s="66">
        <f t="shared" si="0"/>
        <v>9</v>
      </c>
      <c r="F14" s="65">
        <f>VLOOKUP($A14,'Return Data'!$B$7:$R$1700,6,0)</f>
        <v>3.1395</v>
      </c>
      <c r="G14" s="66">
        <f t="shared" si="1"/>
        <v>9</v>
      </c>
      <c r="H14" s="65">
        <f>VLOOKUP($A14,'Return Data'!$B$7:$R$1700,7,0)</f>
        <v>3.0912999999999999</v>
      </c>
      <c r="I14" s="66">
        <f t="shared" si="2"/>
        <v>10</v>
      </c>
      <c r="J14" s="65">
        <f>VLOOKUP($A14,'Return Data'!$B$7:$R$1700,8,0)</f>
        <v>3.1046999999999998</v>
      </c>
      <c r="K14" s="66">
        <f t="shared" si="3"/>
        <v>6</v>
      </c>
      <c r="L14" s="65">
        <f>VLOOKUP($A14,'Return Data'!$B$7:$R$1700,9,0)</f>
        <v>3.0333999999999999</v>
      </c>
      <c r="M14" s="66">
        <f t="shared" si="4"/>
        <v>7</v>
      </c>
      <c r="N14" s="65">
        <f>VLOOKUP($A14,'Return Data'!$B$7:$R$1700,10,0)</f>
        <v>3.1621999999999999</v>
      </c>
      <c r="O14" s="66">
        <f t="shared" si="5"/>
        <v>4</v>
      </c>
      <c r="P14" s="65">
        <f>VLOOKUP($A14,'Return Data'!$B$7:$R$1700,11,0)</f>
        <v>3.7747999999999999</v>
      </c>
      <c r="Q14" s="66">
        <f t="shared" si="7"/>
        <v>3</v>
      </c>
      <c r="R14" s="65">
        <f>VLOOKUP($A14,'Return Data'!$B$7:$R$1700,12,0)</f>
        <v>4.1718999999999999</v>
      </c>
      <c r="S14" s="66">
        <f t="shared" si="8"/>
        <v>3</v>
      </c>
      <c r="T14" s="65">
        <f>VLOOKUP($A14,'Return Data'!$B$7:$R$1700,13,0)</f>
        <v>4.4957000000000003</v>
      </c>
      <c r="U14" s="66">
        <f>RANK(T14,T$8:T$37,0)</f>
        <v>1</v>
      </c>
      <c r="V14" s="65"/>
      <c r="W14" s="66"/>
      <c r="X14" s="65"/>
      <c r="Y14" s="66"/>
      <c r="Z14" s="65">
        <f>VLOOKUP($A14,'Return Data'!$B$7:$R$1700,16,0)</f>
        <v>5.0979000000000001</v>
      </c>
      <c r="AA14" s="67">
        <f t="shared" si="6"/>
        <v>7</v>
      </c>
    </row>
    <row r="15" spans="1:27" x14ac:dyDescent="0.3">
      <c r="A15" s="63" t="s">
        <v>1387</v>
      </c>
      <c r="B15" s="64">
        <f>VLOOKUP($A15,'Return Data'!$B$7:$R$1700,3,0)</f>
        <v>44032</v>
      </c>
      <c r="C15" s="65">
        <f>VLOOKUP($A15,'Return Data'!$B$7:$R$1700,4,0)</f>
        <v>1044.9838</v>
      </c>
      <c r="D15" s="65">
        <f>VLOOKUP($A15,'Return Data'!$B$7:$R$1700,5,0)</f>
        <v>3.1368999999999998</v>
      </c>
      <c r="E15" s="66">
        <f t="shared" si="0"/>
        <v>5</v>
      </c>
      <c r="F15" s="65">
        <f>VLOOKUP($A15,'Return Data'!$B$7:$R$1700,6,0)</f>
        <v>3.1456</v>
      </c>
      <c r="G15" s="66">
        <f t="shared" si="1"/>
        <v>7</v>
      </c>
      <c r="H15" s="65">
        <f>VLOOKUP($A15,'Return Data'!$B$7:$R$1700,7,0)</f>
        <v>3.1415000000000002</v>
      </c>
      <c r="I15" s="66">
        <f t="shared" si="2"/>
        <v>4</v>
      </c>
      <c r="J15" s="65">
        <f>VLOOKUP($A15,'Return Data'!$B$7:$R$1700,8,0)</f>
        <v>3.1574</v>
      </c>
      <c r="K15" s="66">
        <f t="shared" si="3"/>
        <v>4</v>
      </c>
      <c r="L15" s="65">
        <f>VLOOKUP($A15,'Return Data'!$B$7:$R$1700,9,0)</f>
        <v>3.0669</v>
      </c>
      <c r="M15" s="66">
        <f t="shared" si="4"/>
        <v>2</v>
      </c>
      <c r="N15" s="65">
        <f>VLOOKUP($A15,'Return Data'!$B$7:$R$1700,10,0)</f>
        <v>3.2017000000000002</v>
      </c>
      <c r="O15" s="66">
        <f t="shared" si="5"/>
        <v>3</v>
      </c>
      <c r="P15" s="65">
        <f>VLOOKUP($A15,'Return Data'!$B$7:$R$1700,11,0)</f>
        <v>3.8094999999999999</v>
      </c>
      <c r="Q15" s="66">
        <f t="shared" si="7"/>
        <v>1</v>
      </c>
      <c r="R15" s="65">
        <f>VLOOKUP($A15,'Return Data'!$B$7:$R$1700,12,0)</f>
        <v>4.2244999999999999</v>
      </c>
      <c r="S15" s="66">
        <f t="shared" si="8"/>
        <v>1</v>
      </c>
      <c r="T15" s="65"/>
      <c r="U15" s="66"/>
      <c r="V15" s="65"/>
      <c r="W15" s="66"/>
      <c r="X15" s="65"/>
      <c r="Y15" s="66"/>
      <c r="Z15" s="65">
        <f>VLOOKUP($A15,'Return Data'!$B$7:$R$1700,16,0)</f>
        <v>4.5232000000000001</v>
      </c>
      <c r="AA15" s="67">
        <f t="shared" si="6"/>
        <v>18</v>
      </c>
    </row>
    <row r="16" spans="1:27" x14ac:dyDescent="0.3">
      <c r="A16" s="63" t="s">
        <v>1390</v>
      </c>
      <c r="B16" s="64">
        <f>VLOOKUP($A16,'Return Data'!$B$7:$R$1700,3,0)</f>
        <v>44032</v>
      </c>
      <c r="C16" s="65">
        <f>VLOOKUP($A16,'Return Data'!$B$7:$R$1700,4,0)</f>
        <v>1053.5953</v>
      </c>
      <c r="D16" s="65">
        <f>VLOOKUP($A16,'Return Data'!$B$7:$R$1700,5,0)</f>
        <v>3.0280999999999998</v>
      </c>
      <c r="E16" s="66">
        <f t="shared" si="0"/>
        <v>24</v>
      </c>
      <c r="F16" s="65">
        <f>VLOOKUP($A16,'Return Data'!$B$7:$R$1700,6,0)</f>
        <v>3.0562999999999998</v>
      </c>
      <c r="G16" s="66">
        <f t="shared" si="1"/>
        <v>21</v>
      </c>
      <c r="H16" s="65">
        <f>VLOOKUP($A16,'Return Data'!$B$7:$R$1700,7,0)</f>
        <v>3.0266000000000002</v>
      </c>
      <c r="I16" s="66">
        <f t="shared" si="2"/>
        <v>23</v>
      </c>
      <c r="J16" s="65">
        <f>VLOOKUP($A16,'Return Data'!$B$7:$R$1700,8,0)</f>
        <v>3.0110000000000001</v>
      </c>
      <c r="K16" s="66">
        <f t="shared" si="3"/>
        <v>28</v>
      </c>
      <c r="L16" s="65">
        <f>VLOOKUP($A16,'Return Data'!$B$7:$R$1700,9,0)</f>
        <v>2.8885000000000001</v>
      </c>
      <c r="M16" s="66">
        <f t="shared" si="4"/>
        <v>27</v>
      </c>
      <c r="N16" s="65">
        <f>VLOOKUP($A16,'Return Data'!$B$7:$R$1700,10,0)</f>
        <v>2.8237999999999999</v>
      </c>
      <c r="O16" s="66">
        <f t="shared" si="5"/>
        <v>29</v>
      </c>
      <c r="P16" s="65">
        <f>VLOOKUP($A16,'Return Data'!$B$7:$R$1700,11,0)</f>
        <v>3.3294000000000001</v>
      </c>
      <c r="Q16" s="66">
        <f t="shared" si="7"/>
        <v>28</v>
      </c>
      <c r="R16" s="65">
        <f>VLOOKUP($A16,'Return Data'!$B$7:$R$1700,12,0)</f>
        <v>3.8168000000000002</v>
      </c>
      <c r="S16" s="66">
        <f t="shared" si="8"/>
        <v>25</v>
      </c>
      <c r="T16" s="65">
        <f>VLOOKUP($A16,'Return Data'!$B$7:$R$1700,13,0)</f>
        <v>4.1771000000000003</v>
      </c>
      <c r="U16" s="66">
        <f>RANK(T16,T$8:T$37,0)</f>
        <v>18</v>
      </c>
      <c r="V16" s="65"/>
      <c r="W16" s="66"/>
      <c r="X16" s="65"/>
      <c r="Y16" s="66"/>
      <c r="Z16" s="65">
        <f>VLOOKUP($A16,'Return Data'!$B$7:$R$1700,16,0)</f>
        <v>4.4363999999999999</v>
      </c>
      <c r="AA16" s="67">
        <f t="shared" si="6"/>
        <v>19</v>
      </c>
    </row>
    <row r="17" spans="1:27" x14ac:dyDescent="0.3">
      <c r="A17" s="63" t="s">
        <v>1392</v>
      </c>
      <c r="B17" s="64">
        <f>VLOOKUP($A17,'Return Data'!$B$7:$R$1700,3,0)</f>
        <v>44032</v>
      </c>
      <c r="C17" s="65">
        <f>VLOOKUP($A17,'Return Data'!$B$7:$R$1700,4,0)</f>
        <v>2995.125</v>
      </c>
      <c r="D17" s="65">
        <f>VLOOKUP($A17,'Return Data'!$B$7:$R$1700,5,0)</f>
        <v>3.0992999999999999</v>
      </c>
      <c r="E17" s="66">
        <f t="shared" si="0"/>
        <v>10</v>
      </c>
      <c r="F17" s="65">
        <f>VLOOKUP($A17,'Return Data'!$B$7:$R$1700,6,0)</f>
        <v>3.1046999999999998</v>
      </c>
      <c r="G17" s="66">
        <f t="shared" si="1"/>
        <v>14</v>
      </c>
      <c r="H17" s="65">
        <f>VLOOKUP($A17,'Return Data'!$B$7:$R$1700,7,0)</f>
        <v>3.0514999999999999</v>
      </c>
      <c r="I17" s="66">
        <f t="shared" si="2"/>
        <v>18</v>
      </c>
      <c r="J17" s="65">
        <f>VLOOKUP($A17,'Return Data'!$B$7:$R$1700,8,0)</f>
        <v>3.0367000000000002</v>
      </c>
      <c r="K17" s="66">
        <f t="shared" si="3"/>
        <v>23</v>
      </c>
      <c r="L17" s="65">
        <f>VLOOKUP($A17,'Return Data'!$B$7:$R$1700,9,0)</f>
        <v>2.9104999999999999</v>
      </c>
      <c r="M17" s="66">
        <f t="shared" si="4"/>
        <v>23</v>
      </c>
      <c r="N17" s="65">
        <f>VLOOKUP($A17,'Return Data'!$B$7:$R$1700,10,0)</f>
        <v>2.948</v>
      </c>
      <c r="O17" s="66">
        <f t="shared" si="5"/>
        <v>25</v>
      </c>
      <c r="P17" s="65">
        <f>VLOOKUP($A17,'Return Data'!$B$7:$R$1700,11,0)</f>
        <v>3.4601000000000002</v>
      </c>
      <c r="Q17" s="66">
        <f t="shared" si="7"/>
        <v>23</v>
      </c>
      <c r="R17" s="65">
        <f>VLOOKUP($A17,'Return Data'!$B$7:$R$1700,12,0)</f>
        <v>3.9270999999999998</v>
      </c>
      <c r="S17" s="66">
        <f t="shared" si="8"/>
        <v>20</v>
      </c>
      <c r="T17" s="65">
        <f>VLOOKUP($A17,'Return Data'!$B$7:$R$1700,13,0)</f>
        <v>4.2801999999999998</v>
      </c>
      <c r="U17" s="66">
        <f>RANK(T17,T$8:T$37,0)</f>
        <v>16</v>
      </c>
      <c r="V17" s="65">
        <f>VLOOKUP($A17,'Return Data'!$B$7:$R$1700,17,0)</f>
        <v>5.2487000000000004</v>
      </c>
      <c r="W17" s="66">
        <f>RANK(V17,V$8:V$37,0)</f>
        <v>4</v>
      </c>
      <c r="X17" s="65">
        <f>VLOOKUP($A17,'Return Data'!$B$7:$R$1700,14,0)</f>
        <v>5.4890999999999996</v>
      </c>
      <c r="Y17" s="66">
        <f>RANK(X17,X$8:X$37,0)</f>
        <v>3</v>
      </c>
      <c r="Z17" s="65">
        <f>VLOOKUP($A17,'Return Data'!$B$7:$R$1700,16,0)</f>
        <v>6.6261999999999999</v>
      </c>
      <c r="AA17" s="67">
        <f t="shared" si="6"/>
        <v>4</v>
      </c>
    </row>
    <row r="18" spans="1:27" x14ac:dyDescent="0.3">
      <c r="A18" s="63" t="s">
        <v>1393</v>
      </c>
      <c r="B18" s="64">
        <f>VLOOKUP($A18,'Return Data'!$B$7:$R$1700,3,0)</f>
        <v>44032</v>
      </c>
      <c r="C18" s="65">
        <f>VLOOKUP($A18,'Return Data'!$B$7:$R$1700,4,0)</f>
        <v>1053.3353999999999</v>
      </c>
      <c r="D18" s="65">
        <f>VLOOKUP($A18,'Return Data'!$B$7:$R$1700,5,0)</f>
        <v>3.1084999999999998</v>
      </c>
      <c r="E18" s="66">
        <f t="shared" si="0"/>
        <v>8</v>
      </c>
      <c r="F18" s="65">
        <f>VLOOKUP($A18,'Return Data'!$B$7:$R$1700,6,0)</f>
        <v>3.1472000000000002</v>
      </c>
      <c r="G18" s="66">
        <f t="shared" si="1"/>
        <v>6</v>
      </c>
      <c r="H18" s="65">
        <f>VLOOKUP($A18,'Return Data'!$B$7:$R$1700,7,0)</f>
        <v>3.1126</v>
      </c>
      <c r="I18" s="66">
        <f t="shared" si="2"/>
        <v>5</v>
      </c>
      <c r="J18" s="65">
        <f>VLOOKUP($A18,'Return Data'!$B$7:$R$1700,8,0)</f>
        <v>3.1116999999999999</v>
      </c>
      <c r="K18" s="66">
        <f t="shared" si="3"/>
        <v>5</v>
      </c>
      <c r="L18" s="65">
        <f>VLOOKUP($A18,'Return Data'!$B$7:$R$1700,9,0)</f>
        <v>3.0398000000000001</v>
      </c>
      <c r="M18" s="66">
        <f t="shared" si="4"/>
        <v>6</v>
      </c>
      <c r="N18" s="65">
        <f>VLOOKUP($A18,'Return Data'!$B$7:$R$1700,10,0)</f>
        <v>3.0529000000000002</v>
      </c>
      <c r="O18" s="66">
        <f t="shared" si="5"/>
        <v>9</v>
      </c>
      <c r="P18" s="65">
        <f>VLOOKUP($A18,'Return Data'!$B$7:$R$1700,11,0)</f>
        <v>3.5762999999999998</v>
      </c>
      <c r="Q18" s="66">
        <f t="shared" si="7"/>
        <v>10</v>
      </c>
      <c r="R18" s="65">
        <f>VLOOKUP($A18,'Return Data'!$B$7:$R$1700,12,0)</f>
        <v>4.0266999999999999</v>
      </c>
      <c r="S18" s="66">
        <f t="shared" si="8"/>
        <v>9</v>
      </c>
      <c r="T18" s="65">
        <f>VLOOKUP($A18,'Return Data'!$B$7:$R$1700,13,0)</f>
        <v>4.3567999999999998</v>
      </c>
      <c r="U18" s="66">
        <f>RANK(T18,T$8:T$37,0)</f>
        <v>7</v>
      </c>
      <c r="V18" s="65"/>
      <c r="W18" s="66"/>
      <c r="X18" s="65"/>
      <c r="Y18" s="66"/>
      <c r="Z18" s="65">
        <f>VLOOKUP($A18,'Return Data'!$B$7:$R$1700,16,0)</f>
        <v>4.5492999999999997</v>
      </c>
      <c r="AA18" s="67">
        <f t="shared" si="6"/>
        <v>17</v>
      </c>
    </row>
    <row r="19" spans="1:27" x14ac:dyDescent="0.3">
      <c r="A19" s="63" t="s">
        <v>1396</v>
      </c>
      <c r="B19" s="64">
        <f>VLOOKUP($A19,'Return Data'!$B$7:$R$1700,3,0)</f>
        <v>44032</v>
      </c>
      <c r="C19" s="65">
        <f>VLOOKUP($A19,'Return Data'!$B$7:$R$1700,4,0)</f>
        <v>108.68819999999999</v>
      </c>
      <c r="D19" s="65">
        <f>VLOOKUP($A19,'Return Data'!$B$7:$R$1700,5,0)</f>
        <v>3.0226999999999999</v>
      </c>
      <c r="E19" s="66">
        <f t="shared" si="0"/>
        <v>25</v>
      </c>
      <c r="F19" s="65">
        <f>VLOOKUP($A19,'Return Data'!$B$7:$R$1700,6,0)</f>
        <v>3.0455999999999999</v>
      </c>
      <c r="G19" s="66">
        <f t="shared" si="1"/>
        <v>26</v>
      </c>
      <c r="H19" s="65">
        <f>VLOOKUP($A19,'Return Data'!$B$7:$R$1700,7,0)</f>
        <v>3.0386000000000002</v>
      </c>
      <c r="I19" s="66">
        <f t="shared" si="2"/>
        <v>21</v>
      </c>
      <c r="J19" s="65">
        <f>VLOOKUP($A19,'Return Data'!$B$7:$R$1700,8,0)</f>
        <v>3.0379</v>
      </c>
      <c r="K19" s="66">
        <f t="shared" si="3"/>
        <v>22</v>
      </c>
      <c r="L19" s="65">
        <f>VLOOKUP($A19,'Return Data'!$B$7:$R$1700,9,0)</f>
        <v>2.9159000000000002</v>
      </c>
      <c r="M19" s="66">
        <f t="shared" si="4"/>
        <v>22</v>
      </c>
      <c r="N19" s="65">
        <f>VLOOKUP($A19,'Return Data'!$B$7:$R$1700,10,0)</f>
        <v>2.9517000000000002</v>
      </c>
      <c r="O19" s="66">
        <f t="shared" si="5"/>
        <v>22</v>
      </c>
      <c r="P19" s="65">
        <f>VLOOKUP($A19,'Return Data'!$B$7:$R$1700,11,0)</f>
        <v>3.4758</v>
      </c>
      <c r="Q19" s="66">
        <f t="shared" si="7"/>
        <v>21</v>
      </c>
      <c r="R19" s="65">
        <f>VLOOKUP($A19,'Return Data'!$B$7:$R$1700,12,0)</f>
        <v>3.9357000000000002</v>
      </c>
      <c r="S19" s="66">
        <f t="shared" si="8"/>
        <v>19</v>
      </c>
      <c r="T19" s="65">
        <f>VLOOKUP($A19,'Return Data'!$B$7:$R$1700,13,0)</f>
        <v>4.2949999999999999</v>
      </c>
      <c r="U19" s="66">
        <f>RANK(T19,T$8:T$37,0)</f>
        <v>15</v>
      </c>
      <c r="V19" s="65"/>
      <c r="W19" s="66"/>
      <c r="X19" s="65"/>
      <c r="Y19" s="66"/>
      <c r="Z19" s="65">
        <f>VLOOKUP($A19,'Return Data'!$B$7:$R$1700,16,0)</f>
        <v>5.0758999999999999</v>
      </c>
      <c r="AA19" s="67">
        <f t="shared" si="6"/>
        <v>8</v>
      </c>
    </row>
    <row r="20" spans="1:27" x14ac:dyDescent="0.3">
      <c r="A20" s="63" t="s">
        <v>1397</v>
      </c>
      <c r="B20" s="64">
        <f>VLOOKUP($A20,'Return Data'!$B$7:$R$1700,3,0)</f>
        <v>44032</v>
      </c>
      <c r="C20" s="65">
        <f>VLOOKUP($A20,'Return Data'!$B$7:$R$1700,4,0)</f>
        <v>1075.1467</v>
      </c>
      <c r="D20" s="65">
        <f>VLOOKUP($A20,'Return Data'!$B$7:$R$1700,5,0)</f>
        <v>3.1133999999999999</v>
      </c>
      <c r="E20" s="66">
        <f t="shared" si="0"/>
        <v>7</v>
      </c>
      <c r="F20" s="65">
        <f>VLOOKUP($A20,'Return Data'!$B$7:$R$1700,6,0)</f>
        <v>3.1196000000000002</v>
      </c>
      <c r="G20" s="66">
        <f t="shared" si="1"/>
        <v>11</v>
      </c>
      <c r="H20" s="65">
        <f>VLOOKUP($A20,'Return Data'!$B$7:$R$1700,7,0)</f>
        <v>3.0907</v>
      </c>
      <c r="I20" s="66">
        <f t="shared" si="2"/>
        <v>11</v>
      </c>
      <c r="J20" s="65">
        <f>VLOOKUP($A20,'Return Data'!$B$7:$R$1700,8,0)</f>
        <v>3.0745</v>
      </c>
      <c r="K20" s="66">
        <f t="shared" si="3"/>
        <v>13</v>
      </c>
      <c r="L20" s="65">
        <f>VLOOKUP($A20,'Return Data'!$B$7:$R$1700,9,0)</f>
        <v>2.8976000000000002</v>
      </c>
      <c r="M20" s="66">
        <f t="shared" si="4"/>
        <v>25</v>
      </c>
      <c r="N20" s="65">
        <f>VLOOKUP($A20,'Return Data'!$B$7:$R$1700,10,0)</f>
        <v>2.9796999999999998</v>
      </c>
      <c r="O20" s="66">
        <f t="shared" si="5"/>
        <v>19</v>
      </c>
      <c r="P20" s="65">
        <f>VLOOKUP($A20,'Return Data'!$B$7:$R$1700,11,0)</f>
        <v>3.4584999999999999</v>
      </c>
      <c r="Q20" s="66">
        <f t="shared" si="7"/>
        <v>24</v>
      </c>
      <c r="R20" s="65">
        <f>VLOOKUP($A20,'Return Data'!$B$7:$R$1700,12,0)</f>
        <v>3.9369000000000001</v>
      </c>
      <c r="S20" s="66">
        <f t="shared" si="8"/>
        <v>18</v>
      </c>
      <c r="T20" s="65">
        <f>VLOOKUP($A20,'Return Data'!$B$7:$R$1700,13,0)</f>
        <v>4.3075999999999999</v>
      </c>
      <c r="U20" s="66">
        <f>RANK(T20,T$8:T$37,0)</f>
        <v>12</v>
      </c>
      <c r="V20" s="65"/>
      <c r="W20" s="66"/>
      <c r="X20" s="65"/>
      <c r="Y20" s="66"/>
      <c r="Z20" s="65">
        <f>VLOOKUP($A20,'Return Data'!$B$7:$R$1700,16,0)</f>
        <v>4.9352</v>
      </c>
      <c r="AA20" s="67">
        <f t="shared" si="6"/>
        <v>10</v>
      </c>
    </row>
    <row r="21" spans="1:27" x14ac:dyDescent="0.3">
      <c r="A21" s="63" t="s">
        <v>1399</v>
      </c>
      <c r="B21" s="64">
        <f>VLOOKUP($A21,'Return Data'!$B$7:$R$1700,3,0)</f>
        <v>44032</v>
      </c>
      <c r="C21" s="65">
        <f>VLOOKUP($A21,'Return Data'!$B$7:$R$1700,4,0)</f>
        <v>1045.4867999999999</v>
      </c>
      <c r="D21" s="65">
        <f>VLOOKUP($A21,'Return Data'!$B$7:$R$1700,5,0)</f>
        <v>2.9992000000000001</v>
      </c>
      <c r="E21" s="66">
        <f t="shared" si="0"/>
        <v>27</v>
      </c>
      <c r="F21" s="65">
        <f>VLOOKUP($A21,'Return Data'!$B$7:$R$1700,6,0)</f>
        <v>3.0206</v>
      </c>
      <c r="G21" s="66">
        <f t="shared" si="1"/>
        <v>27</v>
      </c>
      <c r="H21" s="65">
        <f>VLOOKUP($A21,'Return Data'!$B$7:$R$1700,7,0)</f>
        <v>2.9967000000000001</v>
      </c>
      <c r="I21" s="66">
        <f t="shared" si="2"/>
        <v>28</v>
      </c>
      <c r="J21" s="65">
        <f>VLOOKUP($A21,'Return Data'!$B$7:$R$1700,8,0)</f>
        <v>2.9929000000000001</v>
      </c>
      <c r="K21" s="66">
        <f t="shared" si="3"/>
        <v>29</v>
      </c>
      <c r="L21" s="65">
        <f>VLOOKUP($A21,'Return Data'!$B$7:$R$1700,9,0)</f>
        <v>2.8887</v>
      </c>
      <c r="M21" s="66">
        <f t="shared" si="4"/>
        <v>26</v>
      </c>
      <c r="N21" s="65">
        <f>VLOOKUP($A21,'Return Data'!$B$7:$R$1700,10,0)</f>
        <v>2.9247000000000001</v>
      </c>
      <c r="O21" s="66">
        <f t="shared" si="5"/>
        <v>28</v>
      </c>
      <c r="P21" s="65">
        <f>VLOOKUP($A21,'Return Data'!$B$7:$R$1700,11,0)</f>
        <v>3.4512</v>
      </c>
      <c r="Q21" s="66">
        <f t="shared" si="7"/>
        <v>25</v>
      </c>
      <c r="R21" s="65">
        <f>VLOOKUP($A21,'Return Data'!$B$7:$R$1700,12,0)</f>
        <v>3.9074</v>
      </c>
      <c r="S21" s="66">
        <f t="shared" si="8"/>
        <v>22</v>
      </c>
      <c r="T21" s="65"/>
      <c r="U21" s="66"/>
      <c r="V21" s="65"/>
      <c r="W21" s="66"/>
      <c r="X21" s="65"/>
      <c r="Y21" s="66"/>
      <c r="Z21" s="65">
        <f>VLOOKUP($A21,'Return Data'!$B$7:$R$1700,16,0)</f>
        <v>4.3888999999999996</v>
      </c>
      <c r="AA21" s="67">
        <f t="shared" si="6"/>
        <v>22</v>
      </c>
    </row>
    <row r="22" spans="1:27" x14ac:dyDescent="0.3">
      <c r="A22" s="63" t="s">
        <v>1401</v>
      </c>
      <c r="B22" s="64">
        <f>VLOOKUP($A22,'Return Data'!$B$7:$R$1700,3,0)</f>
        <v>44032</v>
      </c>
      <c r="C22" s="65">
        <f>VLOOKUP($A22,'Return Data'!$B$7:$R$1700,4,0)</f>
        <v>1018.9827</v>
      </c>
      <c r="D22" s="65">
        <f>VLOOKUP($A22,'Return Data'!$B$7:$R$1700,5,0)</f>
        <v>3.0449999999999999</v>
      </c>
      <c r="E22" s="66">
        <f t="shared" si="0"/>
        <v>21</v>
      </c>
      <c r="F22" s="65">
        <f>VLOOKUP($A22,'Return Data'!$B$7:$R$1700,6,0)</f>
        <v>3.0706000000000002</v>
      </c>
      <c r="G22" s="66">
        <f t="shared" si="1"/>
        <v>20</v>
      </c>
      <c r="H22" s="65">
        <f>VLOOKUP($A22,'Return Data'!$B$7:$R$1700,7,0)</f>
        <v>3.0438999999999998</v>
      </c>
      <c r="I22" s="66">
        <f t="shared" si="2"/>
        <v>20</v>
      </c>
      <c r="J22" s="65">
        <f>VLOOKUP($A22,'Return Data'!$B$7:$R$1700,8,0)</f>
        <v>3.0779999999999998</v>
      </c>
      <c r="K22" s="66">
        <f t="shared" si="3"/>
        <v>12</v>
      </c>
      <c r="L22" s="65">
        <f>VLOOKUP($A22,'Return Data'!$B$7:$R$1700,9,0)</f>
        <v>2.9249000000000001</v>
      </c>
      <c r="M22" s="66">
        <f t="shared" si="4"/>
        <v>21</v>
      </c>
      <c r="N22" s="65">
        <f>VLOOKUP($A22,'Return Data'!$B$7:$R$1700,10,0)</f>
        <v>2.9561999999999999</v>
      </c>
      <c r="O22" s="66">
        <f t="shared" si="5"/>
        <v>21</v>
      </c>
      <c r="P22" s="65"/>
      <c r="Q22" s="66"/>
      <c r="R22" s="65"/>
      <c r="S22" s="66"/>
      <c r="T22" s="65"/>
      <c r="U22" s="66"/>
      <c r="V22" s="65"/>
      <c r="W22" s="66"/>
      <c r="X22" s="65"/>
      <c r="Y22" s="66"/>
      <c r="Z22" s="65">
        <f>VLOOKUP($A22,'Return Data'!$B$7:$R$1700,16,0)</f>
        <v>3.5714999999999999</v>
      </c>
      <c r="AA22" s="67">
        <f t="shared" si="6"/>
        <v>30</v>
      </c>
    </row>
    <row r="23" spans="1:27" x14ac:dyDescent="0.3">
      <c r="A23" s="63" t="s">
        <v>1403</v>
      </c>
      <c r="B23" s="64">
        <f>VLOOKUP($A23,'Return Data'!$B$7:$R$1700,3,0)</f>
        <v>44032</v>
      </c>
      <c r="C23" s="65">
        <f>VLOOKUP($A23,'Return Data'!$B$7:$R$1700,4,0)</f>
        <v>1029.2308</v>
      </c>
      <c r="D23" s="65">
        <f>VLOOKUP($A23,'Return Data'!$B$7:$R$1700,5,0)</f>
        <v>3.0110999999999999</v>
      </c>
      <c r="E23" s="66">
        <f t="shared" si="0"/>
        <v>26</v>
      </c>
      <c r="F23" s="65">
        <f>VLOOKUP($A23,'Return Data'!$B$7:$R$1700,6,0)</f>
        <v>3.0470999999999999</v>
      </c>
      <c r="G23" s="66">
        <f t="shared" si="1"/>
        <v>24</v>
      </c>
      <c r="H23" s="65">
        <f>VLOOKUP($A23,'Return Data'!$B$7:$R$1700,7,0)</f>
        <v>3.0211999999999999</v>
      </c>
      <c r="I23" s="66">
        <f t="shared" si="2"/>
        <v>26</v>
      </c>
      <c r="J23" s="65">
        <f>VLOOKUP($A23,'Return Data'!$B$7:$R$1700,8,0)</f>
        <v>3.0181</v>
      </c>
      <c r="K23" s="66">
        <f t="shared" si="3"/>
        <v>27</v>
      </c>
      <c r="L23" s="65">
        <f>VLOOKUP($A23,'Return Data'!$B$7:$R$1700,9,0)</f>
        <v>2.9291999999999998</v>
      </c>
      <c r="M23" s="66">
        <f t="shared" si="4"/>
        <v>18</v>
      </c>
      <c r="N23" s="65">
        <f>VLOOKUP($A23,'Return Data'!$B$7:$R$1700,10,0)</f>
        <v>2.9439000000000002</v>
      </c>
      <c r="O23" s="66">
        <f t="shared" si="5"/>
        <v>27</v>
      </c>
      <c r="P23" s="65">
        <f>VLOOKUP($A23,'Return Data'!$B$7:$R$1700,11,0)</f>
        <v>3.4782999999999999</v>
      </c>
      <c r="Q23" s="66">
        <f t="shared" ref="Q23:Q37" si="9">RANK(P23,P$8:P$37,0)</f>
        <v>20</v>
      </c>
      <c r="R23" s="65"/>
      <c r="S23" s="66"/>
      <c r="T23" s="65"/>
      <c r="U23" s="66"/>
      <c r="V23" s="65"/>
      <c r="W23" s="66"/>
      <c r="X23" s="65"/>
      <c r="Y23" s="66"/>
      <c r="Z23" s="65">
        <f>VLOOKUP($A23,'Return Data'!$B$7:$R$1700,16,0)</f>
        <v>3.9516</v>
      </c>
      <c r="AA23" s="67">
        <f t="shared" si="6"/>
        <v>27</v>
      </c>
    </row>
    <row r="24" spans="1:27" x14ac:dyDescent="0.3">
      <c r="A24" s="63" t="s">
        <v>1405</v>
      </c>
      <c r="B24" s="64">
        <f>VLOOKUP($A24,'Return Data'!$B$7:$R$1700,3,0)</f>
        <v>44032</v>
      </c>
      <c r="C24" s="65">
        <f>VLOOKUP($A24,'Return Data'!$B$7:$R$1700,4,0)</f>
        <v>1024.07</v>
      </c>
      <c r="D24" s="65">
        <f>VLOOKUP($A24,'Return Data'!$B$7:$R$1700,5,0)</f>
        <v>3.0869</v>
      </c>
      <c r="E24" s="66">
        <f t="shared" si="0"/>
        <v>12</v>
      </c>
      <c r="F24" s="65">
        <f>VLOOKUP($A24,'Return Data'!$B$7:$R$1700,6,0)</f>
        <v>3.1017000000000001</v>
      </c>
      <c r="G24" s="66">
        <f t="shared" si="1"/>
        <v>15</v>
      </c>
      <c r="H24" s="65">
        <f>VLOOKUP($A24,'Return Data'!$B$7:$R$1700,7,0)</f>
        <v>3.0674999999999999</v>
      </c>
      <c r="I24" s="66">
        <f t="shared" si="2"/>
        <v>14</v>
      </c>
      <c r="J24" s="65">
        <f>VLOOKUP($A24,'Return Data'!$B$7:$R$1700,8,0)</f>
        <v>3.0543</v>
      </c>
      <c r="K24" s="66">
        <f t="shared" si="3"/>
        <v>17</v>
      </c>
      <c r="L24" s="65">
        <f>VLOOKUP($A24,'Return Data'!$B$7:$R$1700,9,0)</f>
        <v>2.9550999999999998</v>
      </c>
      <c r="M24" s="66">
        <f t="shared" si="4"/>
        <v>15</v>
      </c>
      <c r="N24" s="65">
        <f>VLOOKUP($A24,'Return Data'!$B$7:$R$1700,10,0)</f>
        <v>3.0167999999999999</v>
      </c>
      <c r="O24" s="66">
        <f t="shared" si="5"/>
        <v>13</v>
      </c>
      <c r="P24" s="65">
        <f>VLOOKUP($A24,'Return Data'!$B$7:$R$1700,11,0)</f>
        <v>3.5661</v>
      </c>
      <c r="Q24" s="66">
        <f t="shared" si="9"/>
        <v>12</v>
      </c>
      <c r="R24" s="65"/>
      <c r="S24" s="66"/>
      <c r="T24" s="65"/>
      <c r="U24" s="66"/>
      <c r="V24" s="65"/>
      <c r="W24" s="66"/>
      <c r="X24" s="65"/>
      <c r="Y24" s="66"/>
      <c r="Z24" s="65">
        <f>VLOOKUP($A24,'Return Data'!$B$7:$R$1700,16,0)</f>
        <v>3.8197999999999999</v>
      </c>
      <c r="AA24" s="67">
        <f t="shared" si="6"/>
        <v>29</v>
      </c>
    </row>
    <row r="25" spans="1:27" x14ac:dyDescent="0.3">
      <c r="A25" s="63" t="s">
        <v>1407</v>
      </c>
      <c r="B25" s="64">
        <f>VLOOKUP($A25,'Return Data'!$B$7:$R$1700,3,0)</f>
        <v>44032</v>
      </c>
      <c r="C25" s="65">
        <f>VLOOKUP($A25,'Return Data'!$B$7:$R$1700,4,0)</f>
        <v>1075.1980000000001</v>
      </c>
      <c r="D25" s="65">
        <f>VLOOKUP($A25,'Return Data'!$B$7:$R$1700,5,0)</f>
        <v>3.0520999999999998</v>
      </c>
      <c r="E25" s="66">
        <f t="shared" si="0"/>
        <v>20</v>
      </c>
      <c r="F25" s="65">
        <f>VLOOKUP($A25,'Return Data'!$B$7:$R$1700,6,0)</f>
        <v>3.0537999999999998</v>
      </c>
      <c r="G25" s="66">
        <f t="shared" si="1"/>
        <v>23</v>
      </c>
      <c r="H25" s="65">
        <f>VLOOKUP($A25,'Return Data'!$B$7:$R$1700,7,0)</f>
        <v>3.024</v>
      </c>
      <c r="I25" s="66">
        <f t="shared" si="2"/>
        <v>24</v>
      </c>
      <c r="J25" s="65">
        <f>VLOOKUP($A25,'Return Data'!$B$7:$R$1700,8,0)</f>
        <v>3.0404</v>
      </c>
      <c r="K25" s="66">
        <f t="shared" si="3"/>
        <v>21</v>
      </c>
      <c r="L25" s="65">
        <f>VLOOKUP($A25,'Return Data'!$B$7:$R$1700,9,0)</f>
        <v>2.8856000000000002</v>
      </c>
      <c r="M25" s="66">
        <f t="shared" si="4"/>
        <v>28</v>
      </c>
      <c r="N25" s="65">
        <f>VLOOKUP($A25,'Return Data'!$B$7:$R$1700,10,0)</f>
        <v>2.9453999999999998</v>
      </c>
      <c r="O25" s="66">
        <f t="shared" si="5"/>
        <v>26</v>
      </c>
      <c r="P25" s="65">
        <f>VLOOKUP($A25,'Return Data'!$B$7:$R$1700,11,0)</f>
        <v>3.4738000000000002</v>
      </c>
      <c r="Q25" s="66">
        <f t="shared" si="9"/>
        <v>22</v>
      </c>
      <c r="R25" s="65">
        <f>VLOOKUP($A25,'Return Data'!$B$7:$R$1700,12,0)</f>
        <v>3.9519000000000002</v>
      </c>
      <c r="S25" s="66">
        <f>RANK(R25,R$8:R$37,0)</f>
        <v>17</v>
      </c>
      <c r="T25" s="65">
        <f>VLOOKUP($A25,'Return Data'!$B$7:$R$1700,13,0)</f>
        <v>4.3040000000000003</v>
      </c>
      <c r="U25" s="66">
        <f>RANK(T25,T$8:T$37,0)</f>
        <v>14</v>
      </c>
      <c r="V25" s="65"/>
      <c r="W25" s="66"/>
      <c r="X25" s="65"/>
      <c r="Y25" s="66"/>
      <c r="Z25" s="65">
        <f>VLOOKUP($A25,'Return Data'!$B$7:$R$1700,16,0)</f>
        <v>4.9109999999999996</v>
      </c>
      <c r="AA25" s="67">
        <f t="shared" si="6"/>
        <v>11</v>
      </c>
    </row>
    <row r="26" spans="1:27" x14ac:dyDescent="0.3">
      <c r="A26" s="63" t="s">
        <v>1409</v>
      </c>
      <c r="B26" s="64">
        <f>VLOOKUP($A26,'Return Data'!$B$7:$R$1700,3,0)</f>
        <v>44032</v>
      </c>
      <c r="C26" s="65">
        <f>VLOOKUP($A26,'Return Data'!$B$7:$R$1700,4,0)</f>
        <v>2620.578</v>
      </c>
      <c r="D26" s="65">
        <f>VLOOKUP($A26,'Return Data'!$B$7:$R$1700,5,0)</f>
        <v>3.0388999999999999</v>
      </c>
      <c r="E26" s="66">
        <f t="shared" si="0"/>
        <v>23</v>
      </c>
      <c r="F26" s="65">
        <f>VLOOKUP($A26,'Return Data'!$B$7:$R$1700,6,0)</f>
        <v>3.0541</v>
      </c>
      <c r="G26" s="66">
        <f t="shared" si="1"/>
        <v>22</v>
      </c>
      <c r="H26" s="65">
        <f>VLOOKUP($A26,'Return Data'!$B$7:$R$1700,7,0)</f>
        <v>3.0354999999999999</v>
      </c>
      <c r="I26" s="66">
        <f t="shared" si="2"/>
        <v>22</v>
      </c>
      <c r="J26" s="65">
        <f>VLOOKUP($A26,'Return Data'!$B$7:$R$1700,8,0)</f>
        <v>3.0318999999999998</v>
      </c>
      <c r="K26" s="66">
        <f t="shared" si="3"/>
        <v>25</v>
      </c>
      <c r="L26" s="65">
        <f>VLOOKUP($A26,'Return Data'!$B$7:$R$1700,9,0)</f>
        <v>2.9662999999999999</v>
      </c>
      <c r="M26" s="66">
        <f t="shared" si="4"/>
        <v>14</v>
      </c>
      <c r="N26" s="65">
        <f>VLOOKUP($A26,'Return Data'!$B$7:$R$1700,10,0)</f>
        <v>2.9984999999999999</v>
      </c>
      <c r="O26" s="66">
        <f t="shared" si="5"/>
        <v>17</v>
      </c>
      <c r="P26" s="65">
        <f>VLOOKUP($A26,'Return Data'!$B$7:$R$1700,11,0)</f>
        <v>3.5487000000000002</v>
      </c>
      <c r="Q26" s="66">
        <f t="shared" si="9"/>
        <v>14</v>
      </c>
      <c r="R26" s="65">
        <f>VLOOKUP($A26,'Return Data'!$B$7:$R$1700,12,0)</f>
        <v>4.0076999999999998</v>
      </c>
      <c r="S26" s="66">
        <f>RANK(R26,R$8:R$37,0)</f>
        <v>12</v>
      </c>
      <c r="T26" s="65">
        <f>VLOOKUP($A26,'Return Data'!$B$7:$R$1700,13,0)</f>
        <v>4.3483999999999998</v>
      </c>
      <c r="U26" s="66">
        <f>RANK(T26,T$8:T$37,0)</f>
        <v>8</v>
      </c>
      <c r="V26" s="65">
        <f>VLOOKUP($A26,'Return Data'!$B$7:$R$1700,17,0)</f>
        <v>5.2998000000000003</v>
      </c>
      <c r="W26" s="66">
        <f t="shared" ref="W26:W36" si="10">RANK(V26,V$8:V$37,0)</f>
        <v>2</v>
      </c>
      <c r="X26" s="65">
        <f>VLOOKUP($A26,'Return Data'!$B$7:$R$1700,14,0)</f>
        <v>5.625</v>
      </c>
      <c r="Y26" s="66">
        <f t="shared" ref="Y26:Y36" si="11">RANK(X26,X$8:X$37,0)</f>
        <v>1</v>
      </c>
      <c r="Z26" s="65">
        <f>VLOOKUP($A26,'Return Data'!$B$7:$R$1700,16,0)</f>
        <v>7.0857000000000001</v>
      </c>
      <c r="AA26" s="67">
        <f t="shared" si="6"/>
        <v>1</v>
      </c>
    </row>
    <row r="27" spans="1:27" x14ac:dyDescent="0.3">
      <c r="A27" s="63" t="s">
        <v>1411</v>
      </c>
      <c r="B27" s="64">
        <f>VLOOKUP($A27,'Return Data'!$B$7:$R$1700,3,0)</f>
        <v>44032</v>
      </c>
      <c r="C27" s="65">
        <f>VLOOKUP($A27,'Return Data'!$B$7:$R$1700,4,0)</f>
        <v>1044.4993999999999</v>
      </c>
      <c r="D27" s="65">
        <f>VLOOKUP($A27,'Return Data'!$B$7:$R$1700,5,0)</f>
        <v>3.0859000000000001</v>
      </c>
      <c r="E27" s="66">
        <f t="shared" si="0"/>
        <v>13</v>
      </c>
      <c r="F27" s="65">
        <f>VLOOKUP($A27,'Return Data'!$B$7:$R$1700,6,0)</f>
        <v>3.0817999999999999</v>
      </c>
      <c r="G27" s="66">
        <f t="shared" si="1"/>
        <v>17</v>
      </c>
      <c r="H27" s="65">
        <f>VLOOKUP($A27,'Return Data'!$B$7:$R$1700,7,0)</f>
        <v>3.0585</v>
      </c>
      <c r="I27" s="66">
        <f t="shared" si="2"/>
        <v>16</v>
      </c>
      <c r="J27" s="65">
        <f>VLOOKUP($A27,'Return Data'!$B$7:$R$1700,8,0)</f>
        <v>3.0449999999999999</v>
      </c>
      <c r="K27" s="66">
        <f t="shared" si="3"/>
        <v>20</v>
      </c>
      <c r="L27" s="65">
        <f>VLOOKUP($A27,'Return Data'!$B$7:$R$1700,9,0)</f>
        <v>2.903</v>
      </c>
      <c r="M27" s="66">
        <f t="shared" si="4"/>
        <v>24</v>
      </c>
      <c r="N27" s="65">
        <f>VLOOKUP($A27,'Return Data'!$B$7:$R$1700,10,0)</f>
        <v>2.9504999999999999</v>
      </c>
      <c r="O27" s="66">
        <f t="shared" si="5"/>
        <v>24</v>
      </c>
      <c r="P27" s="65">
        <f>VLOOKUP($A27,'Return Data'!$B$7:$R$1700,11,0)</f>
        <v>3.5358999999999998</v>
      </c>
      <c r="Q27" s="66">
        <f t="shared" si="9"/>
        <v>15</v>
      </c>
      <c r="R27" s="65">
        <f>VLOOKUP($A27,'Return Data'!$B$7:$R$1700,12,0)</f>
        <v>4.0088999999999997</v>
      </c>
      <c r="S27" s="66">
        <f>RANK(R27,R$8:R$37,0)</f>
        <v>11</v>
      </c>
      <c r="T27" s="65"/>
      <c r="U27" s="66"/>
      <c r="V27" s="65"/>
      <c r="W27" s="66"/>
      <c r="X27" s="65"/>
      <c r="Y27" s="66"/>
      <c r="Z27" s="65">
        <f>VLOOKUP($A27,'Return Data'!$B$7:$R$1700,16,0)</f>
        <v>4.3555999999999999</v>
      </c>
      <c r="AA27" s="67">
        <f t="shared" si="6"/>
        <v>23</v>
      </c>
    </row>
    <row r="28" spans="1:27" x14ac:dyDescent="0.3">
      <c r="A28" s="63" t="s">
        <v>1413</v>
      </c>
      <c r="B28" s="64">
        <f>VLOOKUP($A28,'Return Data'!$B$7:$R$1700,3,0)</f>
        <v>44032</v>
      </c>
      <c r="C28" s="65">
        <f>VLOOKUP($A28,'Return Data'!$B$7:$R$1700,4,0)</f>
        <v>1042.5183999999999</v>
      </c>
      <c r="D28" s="65">
        <f>VLOOKUP($A28,'Return Data'!$B$7:$R$1700,5,0)</f>
        <v>3.1233</v>
      </c>
      <c r="E28" s="66">
        <f t="shared" si="0"/>
        <v>6</v>
      </c>
      <c r="F28" s="65">
        <f>VLOOKUP($A28,'Return Data'!$B$7:$R$1700,6,0)</f>
        <v>3.1751999999999998</v>
      </c>
      <c r="G28" s="66">
        <f t="shared" si="1"/>
        <v>3</v>
      </c>
      <c r="H28" s="65">
        <f>VLOOKUP($A28,'Return Data'!$B$7:$R$1700,7,0)</f>
        <v>3.1905000000000001</v>
      </c>
      <c r="I28" s="66">
        <f t="shared" si="2"/>
        <v>2</v>
      </c>
      <c r="J28" s="65">
        <f>VLOOKUP($A28,'Return Data'!$B$7:$R$1700,8,0)</f>
        <v>3.1798999999999999</v>
      </c>
      <c r="K28" s="66">
        <f t="shared" si="3"/>
        <v>2</v>
      </c>
      <c r="L28" s="65">
        <f>VLOOKUP($A28,'Return Data'!$B$7:$R$1700,9,0)</f>
        <v>3.044</v>
      </c>
      <c r="M28" s="66">
        <f t="shared" si="4"/>
        <v>3</v>
      </c>
      <c r="N28" s="65">
        <f>VLOOKUP($A28,'Return Data'!$B$7:$R$1700,10,0)</f>
        <v>3.0215999999999998</v>
      </c>
      <c r="O28" s="66">
        <f t="shared" si="5"/>
        <v>12</v>
      </c>
      <c r="P28" s="65">
        <f>VLOOKUP($A28,'Return Data'!$B$7:$R$1700,11,0)</f>
        <v>3.5063</v>
      </c>
      <c r="Q28" s="66">
        <f t="shared" si="9"/>
        <v>19</v>
      </c>
      <c r="R28" s="65">
        <f>VLOOKUP($A28,'Return Data'!$B$7:$R$1700,12,0)</f>
        <v>3.9236</v>
      </c>
      <c r="S28" s="66">
        <f>RANK(R28,R$8:R$37,0)</f>
        <v>21</v>
      </c>
      <c r="T28" s="65"/>
      <c r="U28" s="66"/>
      <c r="V28" s="65"/>
      <c r="W28" s="66"/>
      <c r="X28" s="65"/>
      <c r="Y28" s="66"/>
      <c r="Z28" s="65">
        <f>VLOOKUP($A28,'Return Data'!$B$7:$R$1700,16,0)</f>
        <v>4.2752999999999997</v>
      </c>
      <c r="AA28" s="67">
        <f t="shared" si="6"/>
        <v>24</v>
      </c>
    </row>
    <row r="29" spans="1:27" x14ac:dyDescent="0.3">
      <c r="A29" s="63" t="s">
        <v>1415</v>
      </c>
      <c r="B29" s="64">
        <f>VLOOKUP($A29,'Return Data'!$B$7:$R$1700,3,0)</f>
        <v>44032</v>
      </c>
      <c r="C29" s="65">
        <f>VLOOKUP($A29,'Return Data'!$B$7:$R$1700,4,0)</f>
        <v>1031.8204000000001</v>
      </c>
      <c r="D29" s="65">
        <f>VLOOKUP($A29,'Return Data'!$B$7:$R$1700,5,0)</f>
        <v>3.1698</v>
      </c>
      <c r="E29" s="66">
        <f t="shared" si="0"/>
        <v>4</v>
      </c>
      <c r="F29" s="65">
        <f>VLOOKUP($A29,'Return Data'!$B$7:$R$1700,6,0)</f>
        <v>3.1549999999999998</v>
      </c>
      <c r="G29" s="66">
        <f t="shared" si="1"/>
        <v>5</v>
      </c>
      <c r="H29" s="65">
        <f>VLOOKUP($A29,'Return Data'!$B$7:$R$1700,7,0)</f>
        <v>3.1446999999999998</v>
      </c>
      <c r="I29" s="66">
        <f t="shared" si="2"/>
        <v>3</v>
      </c>
      <c r="J29" s="65">
        <f>VLOOKUP($A29,'Return Data'!$B$7:$R$1700,8,0)</f>
        <v>3.1579999999999999</v>
      </c>
      <c r="K29" s="66">
        <f t="shared" si="3"/>
        <v>3</v>
      </c>
      <c r="L29" s="65">
        <f>VLOOKUP($A29,'Return Data'!$B$7:$R$1700,9,0)</f>
        <v>3.0323000000000002</v>
      </c>
      <c r="M29" s="66">
        <f t="shared" si="4"/>
        <v>8</v>
      </c>
      <c r="N29" s="65">
        <f>VLOOKUP($A29,'Return Data'!$B$7:$R$1700,10,0)</f>
        <v>3.1556000000000002</v>
      </c>
      <c r="O29" s="66">
        <f t="shared" si="5"/>
        <v>5</v>
      </c>
      <c r="P29" s="65">
        <f>VLOOKUP($A29,'Return Data'!$B$7:$R$1700,11,0)</f>
        <v>3.7294999999999998</v>
      </c>
      <c r="Q29" s="66">
        <f t="shared" si="9"/>
        <v>4</v>
      </c>
      <c r="R29" s="65"/>
      <c r="S29" s="66"/>
      <c r="T29" s="65"/>
      <c r="U29" s="66"/>
      <c r="V29" s="65"/>
      <c r="W29" s="66"/>
      <c r="X29" s="65"/>
      <c r="Y29" s="66"/>
      <c r="Z29" s="65">
        <f>VLOOKUP($A29,'Return Data'!$B$7:$R$1700,16,0)</f>
        <v>4.1628999999999996</v>
      </c>
      <c r="AA29" s="67">
        <f t="shared" si="6"/>
        <v>26</v>
      </c>
    </row>
    <row r="30" spans="1:27" x14ac:dyDescent="0.3">
      <c r="A30" s="63" t="s">
        <v>1417</v>
      </c>
      <c r="B30" s="64">
        <f>VLOOKUP($A30,'Return Data'!$B$7:$R$1700,3,0)</f>
        <v>44032</v>
      </c>
      <c r="C30" s="65">
        <f>VLOOKUP($A30,'Return Data'!$B$7:$R$1700,4,0)</f>
        <v>108.18040000000001</v>
      </c>
      <c r="D30" s="65">
        <f>VLOOKUP($A30,'Return Data'!$B$7:$R$1700,5,0)</f>
        <v>3.0706000000000002</v>
      </c>
      <c r="E30" s="66">
        <f t="shared" si="0"/>
        <v>16</v>
      </c>
      <c r="F30" s="65">
        <f>VLOOKUP($A30,'Return Data'!$B$7:$R$1700,6,0)</f>
        <v>3.1049000000000002</v>
      </c>
      <c r="G30" s="66">
        <f t="shared" si="1"/>
        <v>13</v>
      </c>
      <c r="H30" s="65">
        <f>VLOOKUP($A30,'Return Data'!$B$7:$R$1700,7,0)</f>
        <v>3.0865999999999998</v>
      </c>
      <c r="I30" s="66">
        <f t="shared" si="2"/>
        <v>13</v>
      </c>
      <c r="J30" s="65">
        <f>VLOOKUP($A30,'Return Data'!$B$7:$R$1700,8,0)</f>
        <v>3.0909</v>
      </c>
      <c r="K30" s="66">
        <f t="shared" si="3"/>
        <v>8</v>
      </c>
      <c r="L30" s="65">
        <f>VLOOKUP($A30,'Return Data'!$B$7:$R$1700,9,0)</f>
        <v>2.9788000000000001</v>
      </c>
      <c r="M30" s="66">
        <f t="shared" si="4"/>
        <v>11</v>
      </c>
      <c r="N30" s="65">
        <f>VLOOKUP($A30,'Return Data'!$B$7:$R$1700,10,0)</f>
        <v>3.0583</v>
      </c>
      <c r="O30" s="66">
        <f t="shared" si="5"/>
        <v>8</v>
      </c>
      <c r="P30" s="65">
        <f>VLOOKUP($A30,'Return Data'!$B$7:$R$1700,11,0)</f>
        <v>3.5958000000000001</v>
      </c>
      <c r="Q30" s="66">
        <f t="shared" si="9"/>
        <v>9</v>
      </c>
      <c r="R30" s="65">
        <f>VLOOKUP($A30,'Return Data'!$B$7:$R$1700,12,0)</f>
        <v>4.0476000000000001</v>
      </c>
      <c r="S30" s="66">
        <f t="shared" ref="S30:S37" si="12">RANK(R30,R$8:R$37,0)</f>
        <v>7</v>
      </c>
      <c r="T30" s="65">
        <f>VLOOKUP($A30,'Return Data'!$B$7:$R$1700,13,0)</f>
        <v>4.3880999999999997</v>
      </c>
      <c r="U30" s="66">
        <f>RANK(T30,T$8:T$37,0)</f>
        <v>3</v>
      </c>
      <c r="V30" s="65"/>
      <c r="W30" s="66"/>
      <c r="X30" s="65"/>
      <c r="Y30" s="66"/>
      <c r="Z30" s="65">
        <f>VLOOKUP($A30,'Return Data'!$B$7:$R$1700,16,0)</f>
        <v>5.0727000000000002</v>
      </c>
      <c r="AA30" s="67">
        <f t="shared" si="6"/>
        <v>9</v>
      </c>
    </row>
    <row r="31" spans="1:27" x14ac:dyDescent="0.3">
      <c r="A31" s="63" t="s">
        <v>1419</v>
      </c>
      <c r="B31" s="64">
        <f>VLOOKUP($A31,'Return Data'!$B$7:$R$1700,3,0)</f>
        <v>44032</v>
      </c>
      <c r="C31" s="65">
        <f>VLOOKUP($A31,'Return Data'!$B$7:$R$1700,4,0)</f>
        <v>1039.5822000000001</v>
      </c>
      <c r="D31" s="65">
        <f>VLOOKUP($A31,'Return Data'!$B$7:$R$1700,5,0)</f>
        <v>3.0758999999999999</v>
      </c>
      <c r="E31" s="66">
        <f t="shared" si="0"/>
        <v>15</v>
      </c>
      <c r="F31" s="65">
        <f>VLOOKUP($A31,'Return Data'!$B$7:$R$1700,6,0)</f>
        <v>3.1596000000000002</v>
      </c>
      <c r="G31" s="66">
        <f t="shared" si="1"/>
        <v>4</v>
      </c>
      <c r="H31" s="65">
        <f>VLOOKUP($A31,'Return Data'!$B$7:$R$1700,7,0)</f>
        <v>3.0991</v>
      </c>
      <c r="I31" s="66">
        <f t="shared" si="2"/>
        <v>7</v>
      </c>
      <c r="J31" s="65">
        <f>VLOOKUP($A31,'Return Data'!$B$7:$R$1700,8,0)</f>
        <v>3.0886</v>
      </c>
      <c r="K31" s="66">
        <f t="shared" si="3"/>
        <v>9</v>
      </c>
      <c r="L31" s="65">
        <f>VLOOKUP($A31,'Return Data'!$B$7:$R$1700,9,0)</f>
        <v>3.0430000000000001</v>
      </c>
      <c r="M31" s="66">
        <f t="shared" si="4"/>
        <v>5</v>
      </c>
      <c r="N31" s="65">
        <f>VLOOKUP($A31,'Return Data'!$B$7:$R$1700,10,0)</f>
        <v>3.2038000000000002</v>
      </c>
      <c r="O31" s="66">
        <f t="shared" si="5"/>
        <v>2</v>
      </c>
      <c r="P31" s="65">
        <f>VLOOKUP($A31,'Return Data'!$B$7:$R$1700,11,0)</f>
        <v>3.8077999999999999</v>
      </c>
      <c r="Q31" s="66">
        <f t="shared" si="9"/>
        <v>2</v>
      </c>
      <c r="R31" s="65">
        <f>VLOOKUP($A31,'Return Data'!$B$7:$R$1700,12,0)</f>
        <v>4.2008000000000001</v>
      </c>
      <c r="S31" s="66">
        <f t="shared" si="12"/>
        <v>2</v>
      </c>
      <c r="T31" s="65"/>
      <c r="U31" s="66"/>
      <c r="V31" s="65"/>
      <c r="W31" s="66"/>
      <c r="X31" s="65"/>
      <c r="Y31" s="66"/>
      <c r="Z31" s="65">
        <f>VLOOKUP($A31,'Return Data'!$B$7:$R$1700,16,0)</f>
        <v>4.4047000000000001</v>
      </c>
      <c r="AA31" s="67">
        <f t="shared" si="6"/>
        <v>20</v>
      </c>
    </row>
    <row r="32" spans="1:27" x14ac:dyDescent="0.3">
      <c r="A32" s="63" t="s">
        <v>1421</v>
      </c>
      <c r="B32" s="64">
        <f>VLOOKUP($A32,'Return Data'!$B$7:$R$1700,3,0)</f>
        <v>44032</v>
      </c>
      <c r="C32" s="65">
        <f>VLOOKUP($A32,'Return Data'!$B$7:$R$1700,4,0)</f>
        <v>3282.6288</v>
      </c>
      <c r="D32" s="65">
        <f>VLOOKUP($A32,'Return Data'!$B$7:$R$1700,5,0)</f>
        <v>3.0579999999999998</v>
      </c>
      <c r="E32" s="66">
        <f t="shared" si="0"/>
        <v>19</v>
      </c>
      <c r="F32" s="65">
        <f>VLOOKUP($A32,'Return Data'!$B$7:$R$1700,6,0)</f>
        <v>3.0889000000000002</v>
      </c>
      <c r="G32" s="66">
        <f t="shared" si="1"/>
        <v>16</v>
      </c>
      <c r="H32" s="65">
        <f>VLOOKUP($A32,'Return Data'!$B$7:$R$1700,7,0)</f>
        <v>3.0529000000000002</v>
      </c>
      <c r="I32" s="66">
        <f t="shared" si="2"/>
        <v>17</v>
      </c>
      <c r="J32" s="65">
        <f>VLOOKUP($A32,'Return Data'!$B$7:$R$1700,8,0)</f>
        <v>3.0579000000000001</v>
      </c>
      <c r="K32" s="66">
        <f t="shared" si="3"/>
        <v>15</v>
      </c>
      <c r="L32" s="65">
        <f>VLOOKUP($A32,'Return Data'!$B$7:$R$1700,9,0)</f>
        <v>2.9405000000000001</v>
      </c>
      <c r="M32" s="66">
        <f t="shared" si="4"/>
        <v>17</v>
      </c>
      <c r="N32" s="65">
        <f>VLOOKUP($A32,'Return Data'!$B$7:$R$1700,10,0)</f>
        <v>2.9784000000000002</v>
      </c>
      <c r="O32" s="66">
        <f t="shared" si="5"/>
        <v>20</v>
      </c>
      <c r="P32" s="65">
        <f>VLOOKUP($A32,'Return Data'!$B$7:$R$1700,11,0)</f>
        <v>3.5112999999999999</v>
      </c>
      <c r="Q32" s="66">
        <f t="shared" si="9"/>
        <v>18</v>
      </c>
      <c r="R32" s="65">
        <f>VLOOKUP($A32,'Return Data'!$B$7:$R$1700,12,0)</f>
        <v>3.9567000000000001</v>
      </c>
      <c r="S32" s="66">
        <f t="shared" si="12"/>
        <v>16</v>
      </c>
      <c r="T32" s="65">
        <f>VLOOKUP($A32,'Return Data'!$B$7:$R$1700,13,0)</f>
        <v>4.3067000000000002</v>
      </c>
      <c r="U32" s="66">
        <f>RANK(T32,T$8:T$37,0)</f>
        <v>13</v>
      </c>
      <c r="V32" s="65">
        <f>VLOOKUP($A32,'Return Data'!$B$7:$R$1700,17,0)</f>
        <v>5.2786</v>
      </c>
      <c r="W32" s="66">
        <f t="shared" si="10"/>
        <v>3</v>
      </c>
      <c r="X32" s="65">
        <f>VLOOKUP($A32,'Return Data'!$B$7:$R$1700,14,0)</f>
        <v>5.5252999999999997</v>
      </c>
      <c r="Y32" s="66">
        <f t="shared" si="11"/>
        <v>2</v>
      </c>
      <c r="Z32" s="65">
        <f>VLOOKUP($A32,'Return Data'!$B$7:$R$1700,16,0)</f>
        <v>6.9630999999999998</v>
      </c>
      <c r="AA32" s="67">
        <f t="shared" si="6"/>
        <v>3</v>
      </c>
    </row>
    <row r="33" spans="1:27" x14ac:dyDescent="0.3">
      <c r="A33" s="63" t="s">
        <v>1423</v>
      </c>
      <c r="B33" s="64">
        <f>VLOOKUP($A33,'Return Data'!$B$7:$R$1700,3,0)</f>
        <v>44032</v>
      </c>
      <c r="C33" s="65">
        <f>VLOOKUP($A33,'Return Data'!$B$7:$R$1700,4,0)</f>
        <v>1071.9840999999999</v>
      </c>
      <c r="D33" s="65">
        <f>VLOOKUP($A33,'Return Data'!$B$7:$R$1700,5,0)</f>
        <v>2.9727000000000001</v>
      </c>
      <c r="E33" s="66">
        <f t="shared" si="0"/>
        <v>28</v>
      </c>
      <c r="F33" s="65">
        <f>VLOOKUP($A33,'Return Data'!$B$7:$R$1700,6,0)</f>
        <v>3.0175000000000001</v>
      </c>
      <c r="G33" s="66">
        <f t="shared" si="1"/>
        <v>28</v>
      </c>
      <c r="H33" s="65">
        <f>VLOOKUP($A33,'Return Data'!$B$7:$R$1700,7,0)</f>
        <v>2.9893000000000001</v>
      </c>
      <c r="I33" s="66">
        <f t="shared" si="2"/>
        <v>29</v>
      </c>
      <c r="J33" s="65">
        <f>VLOOKUP($A33,'Return Data'!$B$7:$R$1700,8,0)</f>
        <v>3.0558000000000001</v>
      </c>
      <c r="K33" s="66">
        <f t="shared" si="3"/>
        <v>16</v>
      </c>
      <c r="L33" s="65">
        <f>VLOOKUP($A33,'Return Data'!$B$7:$R$1700,9,0)</f>
        <v>2.8809</v>
      </c>
      <c r="M33" s="66">
        <f t="shared" si="4"/>
        <v>29</v>
      </c>
      <c r="N33" s="65">
        <f>VLOOKUP($A33,'Return Data'!$B$7:$R$1700,10,0)</f>
        <v>3.0139999999999998</v>
      </c>
      <c r="O33" s="66">
        <f t="shared" si="5"/>
        <v>14</v>
      </c>
      <c r="P33" s="65">
        <f>VLOOKUP($A33,'Return Data'!$B$7:$R$1700,11,0)</f>
        <v>3.6078999999999999</v>
      </c>
      <c r="Q33" s="66">
        <f t="shared" si="9"/>
        <v>7</v>
      </c>
      <c r="R33" s="65">
        <f>VLOOKUP($A33,'Return Data'!$B$7:$R$1700,12,0)</f>
        <v>4.0621</v>
      </c>
      <c r="S33" s="66">
        <f t="shared" si="12"/>
        <v>5</v>
      </c>
      <c r="T33" s="65">
        <f>VLOOKUP($A33,'Return Data'!$B$7:$R$1700,13,0)</f>
        <v>4.4374000000000002</v>
      </c>
      <c r="U33" s="66">
        <f>RANK(T33,T$8:T$37,0)</f>
        <v>2</v>
      </c>
      <c r="V33" s="65"/>
      <c r="W33" s="66"/>
      <c r="X33" s="65"/>
      <c r="Y33" s="66"/>
      <c r="Z33" s="65">
        <f>VLOOKUP($A33,'Return Data'!$B$7:$R$1700,16,0)</f>
        <v>5.3365999999999998</v>
      </c>
      <c r="AA33" s="67">
        <f t="shared" si="6"/>
        <v>5</v>
      </c>
    </row>
    <row r="34" spans="1:27" x14ac:dyDescent="0.3">
      <c r="A34" s="63" t="s">
        <v>1425</v>
      </c>
      <c r="B34" s="64">
        <f>VLOOKUP($A34,'Return Data'!$B$7:$R$1700,3,0)</f>
        <v>44032</v>
      </c>
      <c r="C34" s="65">
        <f>VLOOKUP($A34,'Return Data'!$B$7:$R$1700,4,0)</f>
        <v>1063.1383000000001</v>
      </c>
      <c r="D34" s="65">
        <f>VLOOKUP($A34,'Return Data'!$B$7:$R$1700,5,0)</f>
        <v>3.2275</v>
      </c>
      <c r="E34" s="66">
        <f t="shared" si="0"/>
        <v>3</v>
      </c>
      <c r="F34" s="65">
        <f>VLOOKUP($A34,'Return Data'!$B$7:$R$1700,6,0)</f>
        <v>3.1421999999999999</v>
      </c>
      <c r="G34" s="66">
        <f t="shared" si="1"/>
        <v>8</v>
      </c>
      <c r="H34" s="65">
        <f>VLOOKUP($A34,'Return Data'!$B$7:$R$1700,7,0)</f>
        <v>3.0975999999999999</v>
      </c>
      <c r="I34" s="66">
        <f t="shared" si="2"/>
        <v>8</v>
      </c>
      <c r="J34" s="65">
        <f>VLOOKUP($A34,'Return Data'!$B$7:$R$1700,8,0)</f>
        <v>3.1032000000000002</v>
      </c>
      <c r="K34" s="66">
        <f t="shared" si="3"/>
        <v>7</v>
      </c>
      <c r="L34" s="65">
        <f>VLOOKUP($A34,'Return Data'!$B$7:$R$1700,9,0)</f>
        <v>2.9697</v>
      </c>
      <c r="M34" s="66">
        <f t="shared" si="4"/>
        <v>13</v>
      </c>
      <c r="N34" s="65">
        <f>VLOOKUP($A34,'Return Data'!$B$7:$R$1700,10,0)</f>
        <v>3.0137</v>
      </c>
      <c r="O34" s="66">
        <f t="shared" si="5"/>
        <v>15</v>
      </c>
      <c r="P34" s="65">
        <f>VLOOKUP($A34,'Return Data'!$B$7:$R$1700,11,0)</f>
        <v>3.5228999999999999</v>
      </c>
      <c r="Q34" s="66">
        <f t="shared" si="9"/>
        <v>17</v>
      </c>
      <c r="R34" s="65">
        <f>VLOOKUP($A34,'Return Data'!$B$7:$R$1700,12,0)</f>
        <v>3.9782999999999999</v>
      </c>
      <c r="S34" s="66">
        <f t="shared" si="12"/>
        <v>14</v>
      </c>
      <c r="T34" s="65">
        <f>VLOOKUP($A34,'Return Data'!$B$7:$R$1700,13,0)</f>
        <v>4.3371000000000004</v>
      </c>
      <c r="U34" s="66">
        <f>RANK(T34,T$8:T$37,0)</f>
        <v>10</v>
      </c>
      <c r="V34" s="65"/>
      <c r="W34" s="66"/>
      <c r="X34" s="65"/>
      <c r="Y34" s="66"/>
      <c r="Z34" s="65">
        <f>VLOOKUP($A34,'Return Data'!$B$7:$R$1700,16,0)</f>
        <v>4.7290000000000001</v>
      </c>
      <c r="AA34" s="67">
        <f t="shared" si="6"/>
        <v>13</v>
      </c>
    </row>
    <row r="35" spans="1:27" x14ac:dyDescent="0.3">
      <c r="A35" s="63" t="s">
        <v>1427</v>
      </c>
      <c r="B35" s="64">
        <f>VLOOKUP($A35,'Return Data'!$B$7:$R$1700,3,0)</f>
        <v>44032</v>
      </c>
      <c r="C35" s="65">
        <f>VLOOKUP($A35,'Return Data'!$B$7:$R$1700,4,0)</f>
        <v>1061.3639000000001</v>
      </c>
      <c r="D35" s="65">
        <f>VLOOKUP($A35,'Return Data'!$B$7:$R$1700,5,0)</f>
        <v>3.4737</v>
      </c>
      <c r="E35" s="66">
        <f t="shared" si="0"/>
        <v>1</v>
      </c>
      <c r="F35" s="65">
        <f>VLOOKUP($A35,'Return Data'!$B$7:$R$1700,6,0)</f>
        <v>3.222</v>
      </c>
      <c r="G35" s="66">
        <f t="shared" si="1"/>
        <v>2</v>
      </c>
      <c r="H35" s="65">
        <f>VLOOKUP($A35,'Return Data'!$B$7:$R$1700,7,0)</f>
        <v>3.1042999999999998</v>
      </c>
      <c r="I35" s="66">
        <f t="shared" si="2"/>
        <v>6</v>
      </c>
      <c r="J35" s="65">
        <f>VLOOKUP($A35,'Return Data'!$B$7:$R$1700,8,0)</f>
        <v>3.0684999999999998</v>
      </c>
      <c r="K35" s="66">
        <f t="shared" si="3"/>
        <v>14</v>
      </c>
      <c r="L35" s="65">
        <f>VLOOKUP($A35,'Return Data'!$B$7:$R$1700,9,0)</f>
        <v>2.9264000000000001</v>
      </c>
      <c r="M35" s="66">
        <f t="shared" si="4"/>
        <v>20</v>
      </c>
      <c r="N35" s="65">
        <f>VLOOKUP($A35,'Return Data'!$B$7:$R$1700,10,0)</f>
        <v>2.9508999999999999</v>
      </c>
      <c r="O35" s="66">
        <f t="shared" si="5"/>
        <v>23</v>
      </c>
      <c r="P35" s="65">
        <f>VLOOKUP($A35,'Return Data'!$B$7:$R$1700,11,0)</f>
        <v>3.4192</v>
      </c>
      <c r="Q35" s="66">
        <f t="shared" si="9"/>
        <v>26</v>
      </c>
      <c r="R35" s="65">
        <f>VLOOKUP($A35,'Return Data'!$B$7:$R$1700,12,0)</f>
        <v>3.8969999999999998</v>
      </c>
      <c r="S35" s="66">
        <f t="shared" si="12"/>
        <v>23</v>
      </c>
      <c r="T35" s="65">
        <f>VLOOKUP($A35,'Return Data'!$B$7:$R$1700,13,0)</f>
        <v>4.2182000000000004</v>
      </c>
      <c r="U35" s="66">
        <f>RANK(T35,T$8:T$37,0)</f>
        <v>17</v>
      </c>
      <c r="V35" s="65"/>
      <c r="W35" s="66"/>
      <c r="X35" s="65"/>
      <c r="Y35" s="66"/>
      <c r="Z35" s="65">
        <f>VLOOKUP($A35,'Return Data'!$B$7:$R$1700,16,0)</f>
        <v>4.6100000000000003</v>
      </c>
      <c r="AA35" s="67">
        <f t="shared" si="6"/>
        <v>16</v>
      </c>
    </row>
    <row r="36" spans="1:27" x14ac:dyDescent="0.3">
      <c r="A36" s="63" t="s">
        <v>1429</v>
      </c>
      <c r="B36" s="64">
        <f>VLOOKUP($A36,'Return Data'!$B$7:$R$1700,3,0)</f>
        <v>44032</v>
      </c>
      <c r="C36" s="65">
        <f>VLOOKUP($A36,'Return Data'!$B$7:$R$1700,4,0)</f>
        <v>2759.0293000000001</v>
      </c>
      <c r="D36" s="65">
        <f>VLOOKUP($A36,'Return Data'!$B$7:$R$1700,5,0)</f>
        <v>3.0945999999999998</v>
      </c>
      <c r="E36" s="66">
        <f t="shared" si="0"/>
        <v>11</v>
      </c>
      <c r="F36" s="65">
        <f>VLOOKUP($A36,'Return Data'!$B$7:$R$1700,6,0)</f>
        <v>3.1278000000000001</v>
      </c>
      <c r="G36" s="66">
        <f t="shared" si="1"/>
        <v>10</v>
      </c>
      <c r="H36" s="65">
        <f>VLOOKUP($A36,'Return Data'!$B$7:$R$1700,7,0)</f>
        <v>3.089</v>
      </c>
      <c r="I36" s="66">
        <f t="shared" si="2"/>
        <v>12</v>
      </c>
      <c r="J36" s="65">
        <f>VLOOKUP($A36,'Return Data'!$B$7:$R$1700,8,0)</f>
        <v>3.0842000000000001</v>
      </c>
      <c r="K36" s="66">
        <f t="shared" si="3"/>
        <v>11</v>
      </c>
      <c r="L36" s="65">
        <f>VLOOKUP($A36,'Return Data'!$B$7:$R$1700,9,0)</f>
        <v>2.9756</v>
      </c>
      <c r="M36" s="66">
        <f t="shared" si="4"/>
        <v>12</v>
      </c>
      <c r="N36" s="65">
        <f>VLOOKUP($A36,'Return Data'!$B$7:$R$1700,10,0)</f>
        <v>3.0369000000000002</v>
      </c>
      <c r="O36" s="66">
        <f t="shared" si="5"/>
        <v>11</v>
      </c>
      <c r="P36" s="65">
        <f>VLOOKUP($A36,'Return Data'!$B$7:$R$1700,11,0)</f>
        <v>3.5746000000000002</v>
      </c>
      <c r="Q36" s="66">
        <f t="shared" si="9"/>
        <v>11</v>
      </c>
      <c r="R36" s="65">
        <f>VLOOKUP($A36,'Return Data'!$B$7:$R$1700,12,0)</f>
        <v>4.0133999999999999</v>
      </c>
      <c r="S36" s="66">
        <f t="shared" si="12"/>
        <v>10</v>
      </c>
      <c r="T36" s="65">
        <f>VLOOKUP($A36,'Return Data'!$B$7:$R$1700,13,0)</f>
        <v>4.3657000000000004</v>
      </c>
      <c r="U36" s="66">
        <f>RANK(T36,T$8:T$37,0)</f>
        <v>6</v>
      </c>
      <c r="V36" s="65">
        <f>VLOOKUP($A36,'Return Data'!$B$7:$R$1700,17,0)</f>
        <v>5.3326000000000002</v>
      </c>
      <c r="W36" s="66">
        <f t="shared" si="10"/>
        <v>1</v>
      </c>
      <c r="X36" s="65">
        <f>VLOOKUP($A36,'Return Data'!$B$7:$R$1700,14,0)</f>
        <v>5.1985999999999999</v>
      </c>
      <c r="Y36" s="66">
        <f t="shared" si="11"/>
        <v>4</v>
      </c>
      <c r="Z36" s="65">
        <f>VLOOKUP($A36,'Return Data'!$B$7:$R$1700,16,0)</f>
        <v>7.0766999999999998</v>
      </c>
      <c r="AA36" s="67">
        <f t="shared" si="6"/>
        <v>2</v>
      </c>
    </row>
    <row r="37" spans="1:27" x14ac:dyDescent="0.3">
      <c r="A37" s="63" t="s">
        <v>1431</v>
      </c>
      <c r="B37" s="64">
        <f>VLOOKUP($A37,'Return Data'!$B$7:$R$1700,3,0)</f>
        <v>44032</v>
      </c>
      <c r="C37" s="65">
        <f>VLOOKUP($A37,'Return Data'!$B$7:$R$1700,4,0)</f>
        <v>1037.9084</v>
      </c>
      <c r="D37" s="65">
        <f>VLOOKUP($A37,'Return Data'!$B$7:$R$1700,5,0)</f>
        <v>2.9683000000000002</v>
      </c>
      <c r="E37" s="66">
        <f t="shared" si="0"/>
        <v>29</v>
      </c>
      <c r="F37" s="65">
        <f>VLOOKUP($A37,'Return Data'!$B$7:$R$1700,6,0)</f>
        <v>2.9923000000000002</v>
      </c>
      <c r="G37" s="66">
        <f t="shared" si="1"/>
        <v>30</v>
      </c>
      <c r="H37" s="65">
        <f>VLOOKUP($A37,'Return Data'!$B$7:$R$1700,7,0)</f>
        <v>2.9626999999999999</v>
      </c>
      <c r="I37" s="66">
        <f t="shared" si="2"/>
        <v>30</v>
      </c>
      <c r="J37" s="65">
        <f>VLOOKUP($A37,'Return Data'!$B$7:$R$1700,8,0)</f>
        <v>2.9500999999999999</v>
      </c>
      <c r="K37" s="66">
        <f t="shared" si="3"/>
        <v>30</v>
      </c>
      <c r="L37" s="65">
        <f>VLOOKUP($A37,'Return Data'!$B$7:$R$1700,9,0)</f>
        <v>2.7465000000000002</v>
      </c>
      <c r="M37" s="66">
        <f t="shared" si="4"/>
        <v>30</v>
      </c>
      <c r="N37" s="65">
        <f>VLOOKUP($A37,'Return Data'!$B$7:$R$1700,10,0)</f>
        <v>2.7698</v>
      </c>
      <c r="O37" s="66">
        <f t="shared" si="5"/>
        <v>30</v>
      </c>
      <c r="P37" s="65">
        <f>VLOOKUP($A37,'Return Data'!$B$7:$R$1700,11,0)</f>
        <v>3.3765000000000001</v>
      </c>
      <c r="Q37" s="66">
        <f t="shared" si="9"/>
        <v>27</v>
      </c>
      <c r="R37" s="65">
        <f>VLOOKUP($A37,'Return Data'!$B$7:$R$1700,12,0)</f>
        <v>3.8273000000000001</v>
      </c>
      <c r="S37" s="66">
        <f t="shared" si="12"/>
        <v>24</v>
      </c>
      <c r="T37" s="65"/>
      <c r="U37" s="66"/>
      <c r="V37" s="65"/>
      <c r="W37" s="66"/>
      <c r="X37" s="65"/>
      <c r="Y37" s="66"/>
      <c r="Z37" s="65">
        <f>VLOOKUP($A37,'Return Data'!$B$7:$R$1700,16,0)</f>
        <v>4.1676000000000002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3.0878433333333328</v>
      </c>
      <c r="E39" s="74"/>
      <c r="F39" s="75">
        <f>AVERAGE(F8:F37)</f>
        <v>3.0981699999999992</v>
      </c>
      <c r="G39" s="74"/>
      <c r="H39" s="75">
        <f>AVERAGE(H8:H37)</f>
        <v>3.0685166666666666</v>
      </c>
      <c r="I39" s="74"/>
      <c r="J39" s="75">
        <f>AVERAGE(J8:J37)</f>
        <v>3.0714100000000006</v>
      </c>
      <c r="K39" s="74"/>
      <c r="L39" s="75">
        <f>AVERAGE(L8:L37)</f>
        <v>2.9595200000000004</v>
      </c>
      <c r="M39" s="74"/>
      <c r="N39" s="75">
        <f>AVERAGE(N8:N37)</f>
        <v>3.0198700000000001</v>
      </c>
      <c r="O39" s="74"/>
      <c r="P39" s="75">
        <f>AVERAGE(P8:P37)</f>
        <v>3.5549392857142865</v>
      </c>
      <c r="Q39" s="74"/>
      <c r="R39" s="75">
        <f>AVERAGE(R8:R37)</f>
        <v>3.9977120000000004</v>
      </c>
      <c r="S39" s="74"/>
      <c r="T39" s="75">
        <f>AVERAGE(T8:T37)</f>
        <v>4.3355111111111118</v>
      </c>
      <c r="U39" s="74"/>
      <c r="V39" s="75">
        <f>AVERAGE(V8:V37)</f>
        <v>5.2899250000000002</v>
      </c>
      <c r="W39" s="74"/>
      <c r="X39" s="75">
        <f>AVERAGE(X8:X37)</f>
        <v>5.4595000000000002</v>
      </c>
      <c r="Y39" s="74"/>
      <c r="Z39" s="75">
        <f>AVERAGE(Z8:Z37)</f>
        <v>4.8554733333333333</v>
      </c>
      <c r="AA39" s="76"/>
    </row>
    <row r="40" spans="1:27" x14ac:dyDescent="0.3">
      <c r="A40" s="73" t="s">
        <v>28</v>
      </c>
      <c r="B40" s="74"/>
      <c r="C40" s="74"/>
      <c r="D40" s="75">
        <f>MIN(D8:D37)</f>
        <v>2.9459</v>
      </c>
      <c r="E40" s="74"/>
      <c r="F40" s="75">
        <f>MIN(F8:F37)</f>
        <v>2.9923000000000002</v>
      </c>
      <c r="G40" s="74"/>
      <c r="H40" s="75">
        <f>MIN(H8:H37)</f>
        <v>2.9626999999999999</v>
      </c>
      <c r="I40" s="74"/>
      <c r="J40" s="75">
        <f>MIN(J8:J37)</f>
        <v>2.9500999999999999</v>
      </c>
      <c r="K40" s="74"/>
      <c r="L40" s="75">
        <f>MIN(L8:L37)</f>
        <v>2.7465000000000002</v>
      </c>
      <c r="M40" s="74"/>
      <c r="N40" s="75">
        <f>MIN(N8:N37)</f>
        <v>2.7698</v>
      </c>
      <c r="O40" s="74"/>
      <c r="P40" s="75">
        <f>MIN(P8:P37)</f>
        <v>3.3294000000000001</v>
      </c>
      <c r="Q40" s="74"/>
      <c r="R40" s="75">
        <f>MIN(R8:R37)</f>
        <v>3.8168000000000002</v>
      </c>
      <c r="S40" s="74"/>
      <c r="T40" s="75">
        <f>MIN(T8:T37)</f>
        <v>4.1771000000000003</v>
      </c>
      <c r="U40" s="74"/>
      <c r="V40" s="75">
        <f>MIN(V8:V37)</f>
        <v>5.2487000000000004</v>
      </c>
      <c r="W40" s="74"/>
      <c r="X40" s="75">
        <f>MIN(X8:X37)</f>
        <v>5.1985999999999999</v>
      </c>
      <c r="Y40" s="74"/>
      <c r="Z40" s="75">
        <f>MIN(Z8:Z37)</f>
        <v>3.5714999999999999</v>
      </c>
      <c r="AA40" s="76"/>
    </row>
    <row r="41" spans="1:27" ht="15" thickBot="1" x14ac:dyDescent="0.35">
      <c r="A41" s="77" t="s">
        <v>29</v>
      </c>
      <c r="B41" s="78"/>
      <c r="C41" s="78"/>
      <c r="D41" s="79">
        <f>MAX(D8:D37)</f>
        <v>3.4737</v>
      </c>
      <c r="E41" s="78"/>
      <c r="F41" s="79">
        <f>MAX(F8:F37)</f>
        <v>3.2513000000000001</v>
      </c>
      <c r="G41" s="78"/>
      <c r="H41" s="79">
        <f>MAX(H8:H37)</f>
        <v>3.214</v>
      </c>
      <c r="I41" s="78"/>
      <c r="J41" s="79">
        <f>MAX(J8:J37)</f>
        <v>3.2587999999999999</v>
      </c>
      <c r="K41" s="78"/>
      <c r="L41" s="79">
        <f>MAX(L8:L37)</f>
        <v>3.1402999999999999</v>
      </c>
      <c r="M41" s="78"/>
      <c r="N41" s="79">
        <f>MAX(N8:N37)</f>
        <v>3.3069000000000002</v>
      </c>
      <c r="O41" s="78"/>
      <c r="P41" s="79">
        <f>MAX(P8:P37)</f>
        <v>3.8094999999999999</v>
      </c>
      <c r="Q41" s="78"/>
      <c r="R41" s="79">
        <f>MAX(R8:R37)</f>
        <v>4.2244999999999999</v>
      </c>
      <c r="S41" s="78"/>
      <c r="T41" s="79">
        <f>MAX(T8:T37)</f>
        <v>4.4957000000000003</v>
      </c>
      <c r="U41" s="78"/>
      <c r="V41" s="79">
        <f>MAX(V8:V37)</f>
        <v>5.3326000000000002</v>
      </c>
      <c r="W41" s="78"/>
      <c r="X41" s="79">
        <f>MAX(X8:X37)</f>
        <v>5.625</v>
      </c>
      <c r="Y41" s="78"/>
      <c r="Z41" s="79">
        <f>MAX(Z8:Z37)</f>
        <v>7.0857000000000001</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44032</v>
      </c>
      <c r="C8" s="65">
        <f>VLOOKUP($A8,'Return Data'!$B$7:$R$1700,4,0)</f>
        <v>1087.3939</v>
      </c>
      <c r="D8" s="65">
        <f>VLOOKUP($A8,'Return Data'!$B$7:$R$1700,5,0)</f>
        <v>2.9239000000000002</v>
      </c>
      <c r="E8" s="66">
        <f t="shared" ref="E8:E37" si="0">RANK(D8,D$8:D$37,0)</f>
        <v>25</v>
      </c>
      <c r="F8" s="65">
        <f>VLOOKUP($A8,'Return Data'!$B$7:$R$1700,6,0)</f>
        <v>2.9266000000000001</v>
      </c>
      <c r="G8" s="66">
        <f t="shared" ref="G8:G37" si="1">RANK(F8,F$8:F$37,0)</f>
        <v>28</v>
      </c>
      <c r="H8" s="65">
        <f>VLOOKUP($A8,'Return Data'!$B$7:$R$1700,7,0)</f>
        <v>2.9060999999999999</v>
      </c>
      <c r="I8" s="66">
        <f t="shared" ref="I8:I37" si="2">RANK(H8,H$8:H$37,0)</f>
        <v>27</v>
      </c>
      <c r="J8" s="65">
        <f>VLOOKUP($A8,'Return Data'!$B$7:$R$1700,8,0)</f>
        <v>2.9176000000000002</v>
      </c>
      <c r="K8" s="66">
        <f t="shared" ref="K8:K37" si="3">RANK(J8,J$8:J$37,0)</f>
        <v>27</v>
      </c>
      <c r="L8" s="65">
        <f>VLOOKUP($A8,'Return Data'!$B$7:$R$1700,9,0)</f>
        <v>2.8277000000000001</v>
      </c>
      <c r="M8" s="66">
        <f t="shared" ref="M8:M37" si="4">RANK(L8,L$8:L$37,0)</f>
        <v>21</v>
      </c>
      <c r="N8" s="65">
        <f>VLOOKUP($A8,'Return Data'!$B$7:$R$1700,10,0)</f>
        <v>2.8708</v>
      </c>
      <c r="O8" s="66">
        <f t="shared" ref="O8:O37" si="5">RANK(N8,N$8:N$37,0)</f>
        <v>20</v>
      </c>
      <c r="P8" s="65">
        <f>VLOOKUP($A8,'Return Data'!$B$7:$R$1700,11,0)</f>
        <v>3.4037999999999999</v>
      </c>
      <c r="Q8" s="66">
        <f>RANK(P8,P$8:P$37,0)</f>
        <v>16</v>
      </c>
      <c r="R8" s="65">
        <f>VLOOKUP($A8,'Return Data'!$B$7:$R$1700,12,0)</f>
        <v>3.8462999999999998</v>
      </c>
      <c r="S8" s="66">
        <f>RANK(R8,R$8:R$37,0)</f>
        <v>16</v>
      </c>
      <c r="T8" s="65">
        <f>VLOOKUP($A8,'Return Data'!$B$7:$R$1700,13,0)</f>
        <v>4.2005999999999997</v>
      </c>
      <c r="U8" s="66">
        <f>RANK(T8,T$8:T$37,0)</f>
        <v>11</v>
      </c>
      <c r="V8" s="65"/>
      <c r="W8" s="66"/>
      <c r="X8" s="65"/>
      <c r="Y8" s="66"/>
      <c r="Z8" s="65">
        <f>VLOOKUP($A8,'Return Data'!$B$7:$R$1700,16,0)</f>
        <v>4.9983000000000004</v>
      </c>
      <c r="AA8" s="67">
        <f t="shared" ref="AA8:AA37" si="6">RANK(Z8,Z$8:Z$37,0)</f>
        <v>7</v>
      </c>
    </row>
    <row r="9" spans="1:27" x14ac:dyDescent="0.3">
      <c r="A9" s="63" t="s">
        <v>1376</v>
      </c>
      <c r="B9" s="64">
        <f>VLOOKUP($A9,'Return Data'!$B$7:$R$1700,3,0)</f>
        <v>44032</v>
      </c>
      <c r="C9" s="65">
        <f>VLOOKUP($A9,'Return Data'!$B$7:$R$1700,4,0)</f>
        <v>1064.2748999999999</v>
      </c>
      <c r="D9" s="65">
        <f>VLOOKUP($A9,'Return Data'!$B$7:$R$1700,5,0)</f>
        <v>3.008</v>
      </c>
      <c r="E9" s="66">
        <f t="shared" si="0"/>
        <v>11</v>
      </c>
      <c r="F9" s="65">
        <f>VLOOKUP($A9,'Return Data'!$B$7:$R$1700,6,0)</f>
        <v>3.0678999999999998</v>
      </c>
      <c r="G9" s="66">
        <f t="shared" si="1"/>
        <v>7</v>
      </c>
      <c r="H9" s="65">
        <f>VLOOKUP($A9,'Return Data'!$B$7:$R$1700,7,0)</f>
        <v>3.0432999999999999</v>
      </c>
      <c r="I9" s="66">
        <f t="shared" si="2"/>
        <v>5</v>
      </c>
      <c r="J9" s="65">
        <f>VLOOKUP($A9,'Return Data'!$B$7:$R$1700,8,0)</f>
        <v>3.036</v>
      </c>
      <c r="K9" s="66">
        <f t="shared" si="3"/>
        <v>5</v>
      </c>
      <c r="L9" s="65">
        <f>VLOOKUP($A9,'Return Data'!$B$7:$R$1700,9,0)</f>
        <v>2.9575</v>
      </c>
      <c r="M9" s="66">
        <f t="shared" si="4"/>
        <v>5</v>
      </c>
      <c r="N9" s="65">
        <f>VLOOKUP($A9,'Return Data'!$B$7:$R$1700,10,0)</f>
        <v>3.0457000000000001</v>
      </c>
      <c r="O9" s="66">
        <f t="shared" si="5"/>
        <v>7</v>
      </c>
      <c r="P9" s="65">
        <f>VLOOKUP($A9,'Return Data'!$B$7:$R$1700,11,0)</f>
        <v>3.5028999999999999</v>
      </c>
      <c r="Q9" s="66">
        <f>RANK(P9,P$8:P$37,0)</f>
        <v>7</v>
      </c>
      <c r="R9" s="65">
        <f>VLOOKUP($A9,'Return Data'!$B$7:$R$1700,12,0)</f>
        <v>3.9434999999999998</v>
      </c>
      <c r="S9" s="66">
        <f>RANK(R9,R$8:R$37,0)</f>
        <v>8</v>
      </c>
      <c r="T9" s="65">
        <f>VLOOKUP($A9,'Return Data'!$B$7:$R$1700,13,0)</f>
        <v>4.2878999999999996</v>
      </c>
      <c r="U9" s="66">
        <f>RANK(T9,T$8:T$37,0)</f>
        <v>4</v>
      </c>
      <c r="V9" s="65"/>
      <c r="W9" s="66"/>
      <c r="X9" s="65"/>
      <c r="Y9" s="66"/>
      <c r="Z9" s="65">
        <f>VLOOKUP($A9,'Return Data'!$B$7:$R$1700,16,0)</f>
        <v>4.72</v>
      </c>
      <c r="AA9" s="67">
        <f t="shared" si="6"/>
        <v>12</v>
      </c>
    </row>
    <row r="10" spans="1:27" x14ac:dyDescent="0.3">
      <c r="A10" s="63" t="s">
        <v>1378</v>
      </c>
      <c r="B10" s="64">
        <f>VLOOKUP($A10,'Return Data'!$B$7:$R$1700,3,0)</f>
        <v>44032</v>
      </c>
      <c r="C10" s="65">
        <f>VLOOKUP($A10,'Return Data'!$B$7:$R$1700,4,0)</f>
        <v>1057.5607</v>
      </c>
      <c r="D10" s="65">
        <f>VLOOKUP($A10,'Return Data'!$B$7:$R$1700,5,0)</f>
        <v>2.8959000000000001</v>
      </c>
      <c r="E10" s="66">
        <f t="shared" si="0"/>
        <v>29</v>
      </c>
      <c r="F10" s="65">
        <f>VLOOKUP($A10,'Return Data'!$B$7:$R$1700,6,0)</f>
        <v>2.9597000000000002</v>
      </c>
      <c r="G10" s="66">
        <f t="shared" si="1"/>
        <v>21</v>
      </c>
      <c r="H10" s="65">
        <f>VLOOKUP($A10,'Return Data'!$B$7:$R$1700,7,0)</f>
        <v>2.9521000000000002</v>
      </c>
      <c r="I10" s="66">
        <f t="shared" si="2"/>
        <v>19</v>
      </c>
      <c r="J10" s="65">
        <f>VLOOKUP($A10,'Return Data'!$B$7:$R$1700,8,0)</f>
        <v>2.9826999999999999</v>
      </c>
      <c r="K10" s="66">
        <f t="shared" si="3"/>
        <v>15</v>
      </c>
      <c r="L10" s="65">
        <f>VLOOKUP($A10,'Return Data'!$B$7:$R$1700,9,0)</f>
        <v>2.8774000000000002</v>
      </c>
      <c r="M10" s="66">
        <f t="shared" si="4"/>
        <v>14</v>
      </c>
      <c r="N10" s="65">
        <f>VLOOKUP($A10,'Return Data'!$B$7:$R$1700,10,0)</f>
        <v>2.9891000000000001</v>
      </c>
      <c r="O10" s="66">
        <f t="shared" si="5"/>
        <v>8</v>
      </c>
      <c r="P10" s="65">
        <f>VLOOKUP($A10,'Return Data'!$B$7:$R$1700,11,0)</f>
        <v>3.5606</v>
      </c>
      <c r="Q10" s="66">
        <f>RANK(P10,P$8:P$37,0)</f>
        <v>6</v>
      </c>
      <c r="R10" s="65">
        <f>VLOOKUP($A10,'Return Data'!$B$7:$R$1700,12,0)</f>
        <v>3.9967000000000001</v>
      </c>
      <c r="S10" s="66">
        <f>RANK(R10,R$8:R$37,0)</f>
        <v>5</v>
      </c>
      <c r="T10" s="65">
        <f>VLOOKUP($A10,'Return Data'!$B$7:$R$1700,13,0)</f>
        <v>4.3232999999999997</v>
      </c>
      <c r="U10" s="66">
        <f>RANK(T10,T$8:T$37,0)</f>
        <v>3</v>
      </c>
      <c r="V10" s="65"/>
      <c r="W10" s="66"/>
      <c r="X10" s="65"/>
      <c r="Y10" s="66"/>
      <c r="Z10" s="65">
        <f>VLOOKUP($A10,'Return Data'!$B$7:$R$1700,16,0)</f>
        <v>4.6086999999999998</v>
      </c>
      <c r="AA10" s="67">
        <f t="shared" si="6"/>
        <v>14</v>
      </c>
    </row>
    <row r="11" spans="1:27" x14ac:dyDescent="0.3">
      <c r="A11" s="63" t="s">
        <v>1380</v>
      </c>
      <c r="B11" s="64">
        <f>VLOOKUP($A11,'Return Data'!$B$7:$R$1700,3,0)</f>
        <v>44032</v>
      </c>
      <c r="C11" s="65">
        <f>VLOOKUP($A11,'Return Data'!$B$7:$R$1700,4,0)</f>
        <v>1059.059</v>
      </c>
      <c r="D11" s="65">
        <f>VLOOKUP($A11,'Return Data'!$B$7:$R$1700,5,0)</f>
        <v>2.9573</v>
      </c>
      <c r="E11" s="66">
        <f t="shared" si="0"/>
        <v>20</v>
      </c>
      <c r="F11" s="65">
        <f>VLOOKUP($A11,'Return Data'!$B$7:$R$1700,6,0)</f>
        <v>2.9750000000000001</v>
      </c>
      <c r="G11" s="66">
        <f t="shared" si="1"/>
        <v>20</v>
      </c>
      <c r="H11" s="65">
        <f>VLOOKUP($A11,'Return Data'!$B$7:$R$1700,7,0)</f>
        <v>2.9474</v>
      </c>
      <c r="I11" s="66">
        <f t="shared" si="2"/>
        <v>21</v>
      </c>
      <c r="J11" s="65">
        <f>VLOOKUP($A11,'Return Data'!$B$7:$R$1700,8,0)</f>
        <v>2.9512999999999998</v>
      </c>
      <c r="K11" s="66">
        <f t="shared" si="3"/>
        <v>20</v>
      </c>
      <c r="L11" s="65">
        <f>VLOOKUP($A11,'Return Data'!$B$7:$R$1700,9,0)</f>
        <v>2.8788</v>
      </c>
      <c r="M11" s="66">
        <f t="shared" si="4"/>
        <v>13</v>
      </c>
      <c r="N11" s="65">
        <f>VLOOKUP($A11,'Return Data'!$B$7:$R$1700,10,0)</f>
        <v>2.9098000000000002</v>
      </c>
      <c r="O11" s="66">
        <f t="shared" si="5"/>
        <v>14</v>
      </c>
      <c r="P11" s="65">
        <f>VLOOKUP($A11,'Return Data'!$B$7:$R$1700,11,0)</f>
        <v>3.4969000000000001</v>
      </c>
      <c r="Q11" s="66">
        <f>RANK(P11,P$8:P$37,0)</f>
        <v>10</v>
      </c>
      <c r="R11" s="65">
        <f>VLOOKUP($A11,'Return Data'!$B$7:$R$1700,12,0)</f>
        <v>3.9241000000000001</v>
      </c>
      <c r="S11" s="66">
        <f>RANK(R11,R$8:R$37,0)</f>
        <v>10</v>
      </c>
      <c r="T11" s="65">
        <f>VLOOKUP($A11,'Return Data'!$B$7:$R$1700,13,0)</f>
        <v>4.2577999999999996</v>
      </c>
      <c r="U11" s="66">
        <f>RANK(T11,T$8:T$37,0)</f>
        <v>7</v>
      </c>
      <c r="V11" s="65"/>
      <c r="W11" s="66"/>
      <c r="X11" s="65"/>
      <c r="Y11" s="66"/>
      <c r="Z11" s="65">
        <f>VLOOKUP($A11,'Return Data'!$B$7:$R$1700,16,0)</f>
        <v>4.5894000000000004</v>
      </c>
      <c r="AA11" s="67">
        <f t="shared" si="6"/>
        <v>15</v>
      </c>
    </row>
    <row r="12" spans="1:27" x14ac:dyDescent="0.3">
      <c r="A12" s="63" t="s">
        <v>1382</v>
      </c>
      <c r="B12" s="64">
        <f>VLOOKUP($A12,'Return Data'!$B$7:$R$1700,3,0)</f>
        <v>44032</v>
      </c>
      <c r="C12" s="65">
        <f>VLOOKUP($A12,'Return Data'!$B$7:$R$1700,4,0)</f>
        <v>1018.0355</v>
      </c>
      <c r="D12" s="65">
        <f>VLOOKUP($A12,'Return Data'!$B$7:$R$1700,5,0)</f>
        <v>3.1840999999999999</v>
      </c>
      <c r="E12" s="66">
        <f t="shared" si="0"/>
        <v>2</v>
      </c>
      <c r="F12" s="65">
        <f>VLOOKUP($A12,'Return Data'!$B$7:$R$1700,6,0)</f>
        <v>3.1583000000000001</v>
      </c>
      <c r="G12" s="66">
        <f t="shared" si="1"/>
        <v>1</v>
      </c>
      <c r="H12" s="65">
        <f>VLOOKUP($A12,'Return Data'!$B$7:$R$1700,7,0)</f>
        <v>3.1211000000000002</v>
      </c>
      <c r="I12" s="66">
        <f t="shared" si="2"/>
        <v>1</v>
      </c>
      <c r="J12" s="65">
        <f>VLOOKUP($A12,'Return Data'!$B$7:$R$1700,8,0)</f>
        <v>3.1656</v>
      </c>
      <c r="K12" s="66">
        <f t="shared" si="3"/>
        <v>1</v>
      </c>
      <c r="L12" s="65">
        <f>VLOOKUP($A12,'Return Data'!$B$7:$R$1700,9,0)</f>
        <v>3.0478999999999998</v>
      </c>
      <c r="M12" s="66">
        <f t="shared" si="4"/>
        <v>1</v>
      </c>
      <c r="N12" s="65">
        <f>VLOOKUP($A12,'Return Data'!$B$7:$R$1700,10,0)</f>
        <v>3.2099000000000002</v>
      </c>
      <c r="O12" s="66">
        <f t="shared" si="5"/>
        <v>1</v>
      </c>
      <c r="P12" s="65"/>
      <c r="Q12" s="66"/>
      <c r="R12" s="65"/>
      <c r="S12" s="66"/>
      <c r="T12" s="65"/>
      <c r="U12" s="66"/>
      <c r="V12" s="65"/>
      <c r="W12" s="66"/>
      <c r="X12" s="65"/>
      <c r="Y12" s="66"/>
      <c r="Z12" s="65">
        <f>VLOOKUP($A12,'Return Data'!$B$7:$R$1700,16,0)</f>
        <v>3.7566000000000002</v>
      </c>
      <c r="AA12" s="67">
        <f t="shared" si="6"/>
        <v>28</v>
      </c>
    </row>
    <row r="13" spans="1:27" x14ac:dyDescent="0.3">
      <c r="A13" s="63" t="s">
        <v>1384</v>
      </c>
      <c r="B13" s="64">
        <f>VLOOKUP($A13,'Return Data'!$B$7:$R$1700,3,0)</f>
        <v>44032</v>
      </c>
      <c r="C13" s="65">
        <f>VLOOKUP($A13,'Return Data'!$B$7:$R$1700,4,0)</f>
        <v>1043.3044</v>
      </c>
      <c r="D13" s="65">
        <f>VLOOKUP($A13,'Return Data'!$B$7:$R$1700,5,0)</f>
        <v>3.0579000000000001</v>
      </c>
      <c r="E13" s="66">
        <f t="shared" si="0"/>
        <v>6</v>
      </c>
      <c r="F13" s="65">
        <f>VLOOKUP($A13,'Return Data'!$B$7:$R$1700,6,0)</f>
        <v>3.0514999999999999</v>
      </c>
      <c r="G13" s="66">
        <f t="shared" si="1"/>
        <v>10</v>
      </c>
      <c r="H13" s="65">
        <f>VLOOKUP($A13,'Return Data'!$B$7:$R$1700,7,0)</f>
        <v>3.0385</v>
      </c>
      <c r="I13" s="66">
        <f t="shared" si="2"/>
        <v>7</v>
      </c>
      <c r="J13" s="65">
        <f>VLOOKUP($A13,'Return Data'!$B$7:$R$1700,8,0)</f>
        <v>3.0312000000000001</v>
      </c>
      <c r="K13" s="66">
        <f t="shared" si="3"/>
        <v>8</v>
      </c>
      <c r="L13" s="65">
        <f>VLOOKUP($A13,'Return Data'!$B$7:$R$1700,9,0)</f>
        <v>3.0230000000000001</v>
      </c>
      <c r="M13" s="66">
        <f t="shared" si="4"/>
        <v>2</v>
      </c>
      <c r="N13" s="65">
        <f>VLOOKUP($A13,'Return Data'!$B$7:$R$1700,10,0)</f>
        <v>3.0710000000000002</v>
      </c>
      <c r="O13" s="66">
        <f t="shared" si="5"/>
        <v>5</v>
      </c>
      <c r="P13" s="65">
        <f>VLOOKUP($A13,'Return Data'!$B$7:$R$1700,11,0)</f>
        <v>3.6387999999999998</v>
      </c>
      <c r="Q13" s="66">
        <f t="shared" ref="Q13:Q21" si="7">RANK(P13,P$8:P$37,0)</f>
        <v>4</v>
      </c>
      <c r="R13" s="65">
        <f>VLOOKUP($A13,'Return Data'!$B$7:$R$1700,12,0)</f>
        <v>4.0408999999999997</v>
      </c>
      <c r="S13" s="66">
        <f t="shared" ref="S13:S21" si="8">RANK(R13,R$8:R$37,0)</f>
        <v>4</v>
      </c>
      <c r="T13" s="65"/>
      <c r="U13" s="66"/>
      <c r="V13" s="65"/>
      <c r="W13" s="66"/>
      <c r="X13" s="65"/>
      <c r="Y13" s="66"/>
      <c r="Z13" s="65">
        <f>VLOOKUP($A13,'Return Data'!$B$7:$R$1700,16,0)</f>
        <v>4.3543000000000003</v>
      </c>
      <c r="AA13" s="67">
        <f t="shared" si="6"/>
        <v>20</v>
      </c>
    </row>
    <row r="14" spans="1:27" x14ac:dyDescent="0.3">
      <c r="A14" s="63" t="s">
        <v>1386</v>
      </c>
      <c r="B14" s="64">
        <f>VLOOKUP($A14,'Return Data'!$B$7:$R$1700,3,0)</f>
        <v>44032</v>
      </c>
      <c r="C14" s="65">
        <f>VLOOKUP($A14,'Return Data'!$B$7:$R$1700,4,0)</f>
        <v>1077.6216999999999</v>
      </c>
      <c r="D14" s="65">
        <f>VLOOKUP($A14,'Return Data'!$B$7:$R$1700,5,0)</f>
        <v>3.0316999999999998</v>
      </c>
      <c r="E14" s="66">
        <f t="shared" si="0"/>
        <v>8</v>
      </c>
      <c r="F14" s="65">
        <f>VLOOKUP($A14,'Return Data'!$B$7:$R$1700,6,0)</f>
        <v>3.0695000000000001</v>
      </c>
      <c r="G14" s="66">
        <f t="shared" si="1"/>
        <v>6</v>
      </c>
      <c r="H14" s="65">
        <f>VLOOKUP($A14,'Return Data'!$B$7:$R$1700,7,0)</f>
        <v>3.0211000000000001</v>
      </c>
      <c r="I14" s="66">
        <f t="shared" si="2"/>
        <v>8</v>
      </c>
      <c r="J14" s="65">
        <f>VLOOKUP($A14,'Return Data'!$B$7:$R$1700,8,0)</f>
        <v>3.0341999999999998</v>
      </c>
      <c r="K14" s="66">
        <f t="shared" si="3"/>
        <v>7</v>
      </c>
      <c r="L14" s="65">
        <f>VLOOKUP($A14,'Return Data'!$B$7:$R$1700,9,0)</f>
        <v>2.9628999999999999</v>
      </c>
      <c r="M14" s="66">
        <f t="shared" si="4"/>
        <v>4</v>
      </c>
      <c r="N14" s="65">
        <f>VLOOKUP($A14,'Return Data'!$B$7:$R$1700,10,0)</f>
        <v>3.0916000000000001</v>
      </c>
      <c r="O14" s="66">
        <f t="shared" si="5"/>
        <v>4</v>
      </c>
      <c r="P14" s="65">
        <f>VLOOKUP($A14,'Return Data'!$B$7:$R$1700,11,0)</f>
        <v>3.6924000000000001</v>
      </c>
      <c r="Q14" s="66">
        <f t="shared" si="7"/>
        <v>3</v>
      </c>
      <c r="R14" s="65">
        <f>VLOOKUP($A14,'Return Data'!$B$7:$R$1700,12,0)</f>
        <v>4.0819000000000001</v>
      </c>
      <c r="S14" s="66">
        <f t="shared" si="8"/>
        <v>3</v>
      </c>
      <c r="T14" s="65">
        <f>VLOOKUP($A14,'Return Data'!$B$7:$R$1700,13,0)</f>
        <v>4.4012000000000002</v>
      </c>
      <c r="U14" s="66">
        <f>RANK(T14,T$8:T$37,0)</f>
        <v>1</v>
      </c>
      <c r="V14" s="65"/>
      <c r="W14" s="66"/>
      <c r="X14" s="65"/>
      <c r="Y14" s="66"/>
      <c r="Z14" s="65">
        <f>VLOOKUP($A14,'Return Data'!$B$7:$R$1700,16,0)</f>
        <v>4.9995000000000003</v>
      </c>
      <c r="AA14" s="67">
        <f t="shared" si="6"/>
        <v>6</v>
      </c>
    </row>
    <row r="15" spans="1:27" x14ac:dyDescent="0.3">
      <c r="A15" s="63" t="s">
        <v>1388</v>
      </c>
      <c r="B15" s="64">
        <f>VLOOKUP($A15,'Return Data'!$B$7:$R$1700,3,0)</f>
        <v>44032</v>
      </c>
      <c r="C15" s="65">
        <f>VLOOKUP($A15,'Return Data'!$B$7:$R$1700,4,0)</f>
        <v>1044.1628000000001</v>
      </c>
      <c r="D15" s="65">
        <f>VLOOKUP($A15,'Return Data'!$B$7:$R$1700,5,0)</f>
        <v>3.0869</v>
      </c>
      <c r="E15" s="66">
        <f t="shared" si="0"/>
        <v>4</v>
      </c>
      <c r="F15" s="65">
        <f>VLOOKUP($A15,'Return Data'!$B$7:$R$1700,6,0)</f>
        <v>3.0956000000000001</v>
      </c>
      <c r="G15" s="66">
        <f t="shared" si="1"/>
        <v>3</v>
      </c>
      <c r="H15" s="65">
        <f>VLOOKUP($A15,'Return Data'!$B$7:$R$1700,7,0)</f>
        <v>3.0914999999999999</v>
      </c>
      <c r="I15" s="66">
        <f t="shared" si="2"/>
        <v>2</v>
      </c>
      <c r="J15" s="65">
        <f>VLOOKUP($A15,'Return Data'!$B$7:$R$1700,8,0)</f>
        <v>3.1071</v>
      </c>
      <c r="K15" s="66">
        <f t="shared" si="3"/>
        <v>2</v>
      </c>
      <c r="L15" s="65">
        <f>VLOOKUP($A15,'Return Data'!$B$7:$R$1700,9,0)</f>
        <v>3.0165999999999999</v>
      </c>
      <c r="M15" s="66">
        <f t="shared" si="4"/>
        <v>3</v>
      </c>
      <c r="N15" s="65">
        <f>VLOOKUP($A15,'Return Data'!$B$7:$R$1700,10,0)</f>
        <v>3.1514000000000002</v>
      </c>
      <c r="O15" s="66">
        <f t="shared" si="5"/>
        <v>2</v>
      </c>
      <c r="P15" s="65">
        <f>VLOOKUP($A15,'Return Data'!$B$7:$R$1700,11,0)</f>
        <v>3.7395</v>
      </c>
      <c r="Q15" s="66">
        <f t="shared" si="7"/>
        <v>1</v>
      </c>
      <c r="R15" s="65">
        <f>VLOOKUP($A15,'Return Data'!$B$7:$R$1700,12,0)</f>
        <v>4.1464999999999996</v>
      </c>
      <c r="S15" s="66">
        <f t="shared" si="8"/>
        <v>1</v>
      </c>
      <c r="T15" s="65"/>
      <c r="U15" s="66"/>
      <c r="V15" s="65"/>
      <c r="W15" s="66"/>
      <c r="X15" s="65"/>
      <c r="Y15" s="66"/>
      <c r="Z15" s="65">
        <f>VLOOKUP($A15,'Return Data'!$B$7:$R$1700,16,0)</f>
        <v>4.4405999999999999</v>
      </c>
      <c r="AA15" s="67">
        <f t="shared" si="6"/>
        <v>17</v>
      </c>
    </row>
    <row r="16" spans="1:27" x14ac:dyDescent="0.3">
      <c r="A16" s="63" t="s">
        <v>1389</v>
      </c>
      <c r="B16" s="64">
        <f>VLOOKUP($A16,'Return Data'!$B$7:$R$1700,3,0)</f>
        <v>44032</v>
      </c>
      <c r="C16" s="65">
        <f>VLOOKUP($A16,'Return Data'!$B$7:$R$1700,4,0)</f>
        <v>1052.8069</v>
      </c>
      <c r="D16" s="65">
        <f>VLOOKUP($A16,'Return Data'!$B$7:$R$1700,5,0)</f>
        <v>2.9782999999999999</v>
      </c>
      <c r="E16" s="66">
        <f t="shared" si="0"/>
        <v>17</v>
      </c>
      <c r="F16" s="65">
        <f>VLOOKUP($A16,'Return Data'!$B$7:$R$1700,6,0)</f>
        <v>3.0066000000000002</v>
      </c>
      <c r="G16" s="66">
        <f t="shared" si="1"/>
        <v>16</v>
      </c>
      <c r="H16" s="65">
        <f>VLOOKUP($A16,'Return Data'!$B$7:$R$1700,7,0)</f>
        <v>2.9767999999999999</v>
      </c>
      <c r="I16" s="66">
        <f t="shared" si="2"/>
        <v>16</v>
      </c>
      <c r="J16" s="65">
        <f>VLOOKUP($A16,'Return Data'!$B$7:$R$1700,8,0)</f>
        <v>2.9609000000000001</v>
      </c>
      <c r="K16" s="66">
        <f t="shared" si="3"/>
        <v>18</v>
      </c>
      <c r="L16" s="65">
        <f>VLOOKUP($A16,'Return Data'!$B$7:$R$1700,9,0)</f>
        <v>2.8342000000000001</v>
      </c>
      <c r="M16" s="66">
        <f t="shared" si="4"/>
        <v>19</v>
      </c>
      <c r="N16" s="65">
        <f>VLOOKUP($A16,'Return Data'!$B$7:$R$1700,10,0)</f>
        <v>2.7452999999999999</v>
      </c>
      <c r="O16" s="66">
        <f t="shared" si="5"/>
        <v>29</v>
      </c>
      <c r="P16" s="65">
        <f>VLOOKUP($A16,'Return Data'!$B$7:$R$1700,11,0)</f>
        <v>3.2528999999999999</v>
      </c>
      <c r="Q16" s="66">
        <f t="shared" si="7"/>
        <v>27</v>
      </c>
      <c r="R16" s="65">
        <f>VLOOKUP($A16,'Return Data'!$B$7:$R$1700,12,0)</f>
        <v>3.7480000000000002</v>
      </c>
      <c r="S16" s="66">
        <f t="shared" si="8"/>
        <v>24</v>
      </c>
      <c r="T16" s="65">
        <f>VLOOKUP($A16,'Return Data'!$B$7:$R$1700,13,0)</f>
        <v>4.1111000000000004</v>
      </c>
      <c r="U16" s="66">
        <f>RANK(T16,T$8:T$37,0)</f>
        <v>17</v>
      </c>
      <c r="V16" s="65"/>
      <c r="W16" s="66"/>
      <c r="X16" s="65"/>
      <c r="Y16" s="66"/>
      <c r="Z16" s="65">
        <f>VLOOKUP($A16,'Return Data'!$B$7:$R$1700,16,0)</f>
        <v>4.3714000000000004</v>
      </c>
      <c r="AA16" s="67">
        <f t="shared" si="6"/>
        <v>19</v>
      </c>
    </row>
    <row r="17" spans="1:27" x14ac:dyDescent="0.3">
      <c r="A17" s="63" t="s">
        <v>1391</v>
      </c>
      <c r="B17" s="64">
        <f>VLOOKUP($A17,'Return Data'!$B$7:$R$1700,3,0)</f>
        <v>44032</v>
      </c>
      <c r="C17" s="65">
        <f>VLOOKUP($A17,'Return Data'!$B$7:$R$1700,4,0)</f>
        <v>2979.8175000000001</v>
      </c>
      <c r="D17" s="65">
        <f>VLOOKUP($A17,'Return Data'!$B$7:$R$1700,5,0)</f>
        <v>3</v>
      </c>
      <c r="E17" s="66">
        <f t="shared" si="0"/>
        <v>13</v>
      </c>
      <c r="F17" s="65">
        <f>VLOOKUP($A17,'Return Data'!$B$7:$R$1700,6,0)</f>
        <v>3.0045999999999999</v>
      </c>
      <c r="G17" s="66">
        <f t="shared" si="1"/>
        <v>17</v>
      </c>
      <c r="H17" s="65">
        <f>VLOOKUP($A17,'Return Data'!$B$7:$R$1700,7,0)</f>
        <v>2.9514</v>
      </c>
      <c r="I17" s="66">
        <f t="shared" si="2"/>
        <v>20</v>
      </c>
      <c r="J17" s="65">
        <f>VLOOKUP($A17,'Return Data'!$B$7:$R$1700,8,0)</f>
        <v>2.9367000000000001</v>
      </c>
      <c r="K17" s="66">
        <f t="shared" si="3"/>
        <v>24</v>
      </c>
      <c r="L17" s="65">
        <f>VLOOKUP($A17,'Return Data'!$B$7:$R$1700,9,0)</f>
        <v>2.8102999999999998</v>
      </c>
      <c r="M17" s="66">
        <f t="shared" si="4"/>
        <v>24</v>
      </c>
      <c r="N17" s="65">
        <f>VLOOKUP($A17,'Return Data'!$B$7:$R$1700,10,0)</f>
        <v>2.8472</v>
      </c>
      <c r="O17" s="66">
        <f t="shared" si="5"/>
        <v>24</v>
      </c>
      <c r="P17" s="65">
        <f>VLOOKUP($A17,'Return Data'!$B$7:$R$1700,11,0)</f>
        <v>3.3580999999999999</v>
      </c>
      <c r="Q17" s="66">
        <f t="shared" si="7"/>
        <v>22</v>
      </c>
      <c r="R17" s="65">
        <f>VLOOKUP($A17,'Return Data'!$B$7:$R$1700,12,0)</f>
        <v>3.8228</v>
      </c>
      <c r="S17" s="66">
        <f t="shared" si="8"/>
        <v>18</v>
      </c>
      <c r="T17" s="65">
        <f>VLOOKUP($A17,'Return Data'!$B$7:$R$1700,13,0)</f>
        <v>4.1749999999999998</v>
      </c>
      <c r="U17" s="66">
        <f>RANK(T17,T$8:T$37,0)</f>
        <v>14</v>
      </c>
      <c r="V17" s="65">
        <f>VLOOKUP($A17,'Return Data'!$B$7:$R$1700,17,0)</f>
        <v>5.1452999999999998</v>
      </c>
      <c r="W17" s="66">
        <f>RANK(V17,V$8:V$37,0)</f>
        <v>3</v>
      </c>
      <c r="X17" s="65">
        <f>VLOOKUP($A17,'Return Data'!$B$7:$R$1700,14,0)</f>
        <v>5.4028999999999998</v>
      </c>
      <c r="Y17" s="66">
        <f>RANK(X17,X$8:X$37,0)</f>
        <v>2</v>
      </c>
      <c r="Z17" s="65">
        <f>VLOOKUP($A17,'Return Data'!$B$7:$R$1700,16,0)</f>
        <v>6.0921000000000003</v>
      </c>
      <c r="AA17" s="67">
        <f t="shared" si="6"/>
        <v>4</v>
      </c>
    </row>
    <row r="18" spans="1:27" x14ac:dyDescent="0.3">
      <c r="A18" s="63" t="s">
        <v>1394</v>
      </c>
      <c r="B18" s="64">
        <f>VLOOKUP($A18,'Return Data'!$B$7:$R$1700,3,0)</f>
        <v>44032</v>
      </c>
      <c r="C18" s="65">
        <f>VLOOKUP($A18,'Return Data'!$B$7:$R$1700,4,0)</f>
        <v>1051.4854</v>
      </c>
      <c r="D18" s="65">
        <f>VLOOKUP($A18,'Return Data'!$B$7:$R$1700,5,0)</f>
        <v>2.9611999999999998</v>
      </c>
      <c r="E18" s="66">
        <f t="shared" si="0"/>
        <v>19</v>
      </c>
      <c r="F18" s="65">
        <f>VLOOKUP($A18,'Return Data'!$B$7:$R$1700,6,0)</f>
        <v>2.9965000000000002</v>
      </c>
      <c r="G18" s="66">
        <f t="shared" si="1"/>
        <v>18</v>
      </c>
      <c r="H18" s="65">
        <f>VLOOKUP($A18,'Return Data'!$B$7:$R$1700,7,0)</f>
        <v>2.9622000000000002</v>
      </c>
      <c r="I18" s="66">
        <f t="shared" si="2"/>
        <v>17</v>
      </c>
      <c r="J18" s="65">
        <f>VLOOKUP($A18,'Return Data'!$B$7:$R$1700,8,0)</f>
        <v>2.9613999999999998</v>
      </c>
      <c r="K18" s="66">
        <f t="shared" si="3"/>
        <v>17</v>
      </c>
      <c r="L18" s="65">
        <f>VLOOKUP($A18,'Return Data'!$B$7:$R$1700,9,0)</f>
        <v>2.8892000000000002</v>
      </c>
      <c r="M18" s="66">
        <f t="shared" si="4"/>
        <v>10</v>
      </c>
      <c r="N18" s="65">
        <f>VLOOKUP($A18,'Return Data'!$B$7:$R$1700,10,0)</f>
        <v>2.9016999999999999</v>
      </c>
      <c r="O18" s="66">
        <f t="shared" si="5"/>
        <v>17</v>
      </c>
      <c r="P18" s="65">
        <f>VLOOKUP($A18,'Return Data'!$B$7:$R$1700,11,0)</f>
        <v>3.4232999999999998</v>
      </c>
      <c r="Q18" s="66">
        <f t="shared" si="7"/>
        <v>14</v>
      </c>
      <c r="R18" s="65">
        <f>VLOOKUP($A18,'Return Data'!$B$7:$R$1700,12,0)</f>
        <v>3.8713000000000002</v>
      </c>
      <c r="S18" s="66">
        <f t="shared" si="8"/>
        <v>15</v>
      </c>
      <c r="T18" s="65">
        <f>VLOOKUP($A18,'Return Data'!$B$7:$R$1700,13,0)</f>
        <v>4.1994999999999996</v>
      </c>
      <c r="U18" s="66">
        <f>RANK(T18,T$8:T$37,0)</f>
        <v>12</v>
      </c>
      <c r="V18" s="65"/>
      <c r="W18" s="66"/>
      <c r="X18" s="65"/>
      <c r="Y18" s="66"/>
      <c r="Z18" s="65">
        <f>VLOOKUP($A18,'Return Data'!$B$7:$R$1700,16,0)</f>
        <v>4.3918999999999997</v>
      </c>
      <c r="AA18" s="67">
        <f t="shared" si="6"/>
        <v>18</v>
      </c>
    </row>
    <row r="19" spans="1:27" x14ac:dyDescent="0.3">
      <c r="A19" s="63" t="s">
        <v>1395</v>
      </c>
      <c r="B19" s="64">
        <f>VLOOKUP($A19,'Return Data'!$B$7:$R$1700,3,0)</f>
        <v>44032</v>
      </c>
      <c r="C19" s="65">
        <f>VLOOKUP($A19,'Return Data'!$B$7:$R$1700,4,0)</f>
        <v>108.5057</v>
      </c>
      <c r="D19" s="65">
        <f>VLOOKUP($A19,'Return Data'!$B$7:$R$1700,5,0)</f>
        <v>2.9268000000000001</v>
      </c>
      <c r="E19" s="66">
        <f t="shared" si="0"/>
        <v>24</v>
      </c>
      <c r="F19" s="65">
        <f>VLOOKUP($A19,'Return Data'!$B$7:$R$1700,6,0)</f>
        <v>2.9497</v>
      </c>
      <c r="G19" s="66">
        <f t="shared" si="1"/>
        <v>25</v>
      </c>
      <c r="H19" s="65">
        <f>VLOOKUP($A19,'Return Data'!$B$7:$R$1700,7,0)</f>
        <v>2.9378000000000002</v>
      </c>
      <c r="I19" s="66">
        <f t="shared" si="2"/>
        <v>22</v>
      </c>
      <c r="J19" s="65">
        <f>VLOOKUP($A19,'Return Data'!$B$7:$R$1700,8,0)</f>
        <v>2.9394999999999998</v>
      </c>
      <c r="K19" s="66">
        <f t="shared" si="3"/>
        <v>23</v>
      </c>
      <c r="L19" s="65">
        <f>VLOOKUP($A19,'Return Data'!$B$7:$R$1700,9,0)</f>
        <v>2.8161</v>
      </c>
      <c r="M19" s="66">
        <f t="shared" si="4"/>
        <v>23</v>
      </c>
      <c r="N19" s="65">
        <f>VLOOKUP($A19,'Return Data'!$B$7:$R$1700,10,0)</f>
        <v>2.851</v>
      </c>
      <c r="O19" s="66">
        <f t="shared" si="5"/>
        <v>21</v>
      </c>
      <c r="P19" s="65">
        <f>VLOOKUP($A19,'Return Data'!$B$7:$R$1700,11,0)</f>
        <v>3.3740999999999999</v>
      </c>
      <c r="Q19" s="66">
        <f t="shared" si="7"/>
        <v>21</v>
      </c>
      <c r="R19" s="65">
        <f>VLOOKUP($A19,'Return Data'!$B$7:$R$1700,12,0)</f>
        <v>3.8328000000000002</v>
      </c>
      <c r="S19" s="66">
        <f t="shared" si="8"/>
        <v>17</v>
      </c>
      <c r="T19" s="65">
        <f>VLOOKUP($A19,'Return Data'!$B$7:$R$1700,13,0)</f>
        <v>4.1908000000000003</v>
      </c>
      <c r="U19" s="66">
        <f>RANK(T19,T$8:T$37,0)</f>
        <v>13</v>
      </c>
      <c r="V19" s="65"/>
      <c r="W19" s="66"/>
      <c r="X19" s="65"/>
      <c r="Y19" s="66"/>
      <c r="Z19" s="65">
        <f>VLOOKUP($A19,'Return Data'!$B$7:$R$1700,16,0)</f>
        <v>4.9710000000000001</v>
      </c>
      <c r="AA19" s="67">
        <f t="shared" si="6"/>
        <v>8</v>
      </c>
    </row>
    <row r="20" spans="1:27" x14ac:dyDescent="0.3">
      <c r="A20" s="63" t="s">
        <v>1398</v>
      </c>
      <c r="B20" s="64">
        <f>VLOOKUP($A20,'Return Data'!$B$7:$R$1700,3,0)</f>
        <v>44032</v>
      </c>
      <c r="C20" s="65">
        <f>VLOOKUP($A20,'Return Data'!$B$7:$R$1700,4,0)</f>
        <v>1073.1314</v>
      </c>
      <c r="D20" s="65">
        <f>VLOOKUP($A20,'Return Data'!$B$7:$R$1700,5,0)</f>
        <v>2.9830999999999999</v>
      </c>
      <c r="E20" s="66">
        <f t="shared" si="0"/>
        <v>16</v>
      </c>
      <c r="F20" s="65">
        <f>VLOOKUP($A20,'Return Data'!$B$7:$R$1700,6,0)</f>
        <v>2.9904000000000002</v>
      </c>
      <c r="G20" s="66">
        <f t="shared" si="1"/>
        <v>19</v>
      </c>
      <c r="H20" s="65">
        <f>VLOOKUP($A20,'Return Data'!$B$7:$R$1700,7,0)</f>
        <v>2.9607999999999999</v>
      </c>
      <c r="I20" s="66">
        <f t="shared" si="2"/>
        <v>18</v>
      </c>
      <c r="J20" s="65">
        <f>VLOOKUP($A20,'Return Data'!$B$7:$R$1700,8,0)</f>
        <v>2.9443999999999999</v>
      </c>
      <c r="K20" s="66">
        <f t="shared" si="3"/>
        <v>21</v>
      </c>
      <c r="L20" s="65">
        <f>VLOOKUP($A20,'Return Data'!$B$7:$R$1700,9,0)</f>
        <v>2.7671999999999999</v>
      </c>
      <c r="M20" s="66">
        <f t="shared" si="4"/>
        <v>29</v>
      </c>
      <c r="N20" s="65">
        <f>VLOOKUP($A20,'Return Data'!$B$7:$R$1700,10,0)</f>
        <v>2.8483999999999998</v>
      </c>
      <c r="O20" s="66">
        <f t="shared" si="5"/>
        <v>22</v>
      </c>
      <c r="P20" s="65">
        <f>VLOOKUP($A20,'Return Data'!$B$7:$R$1700,11,0)</f>
        <v>3.3239999999999998</v>
      </c>
      <c r="Q20" s="66">
        <f t="shared" si="7"/>
        <v>24</v>
      </c>
      <c r="R20" s="65">
        <f>VLOOKUP($A20,'Return Data'!$B$7:$R$1700,12,0)</f>
        <v>3.8001999999999998</v>
      </c>
      <c r="S20" s="66">
        <f t="shared" si="8"/>
        <v>21</v>
      </c>
      <c r="T20" s="65">
        <f>VLOOKUP($A20,'Return Data'!$B$7:$R$1700,13,0)</f>
        <v>4.1687000000000003</v>
      </c>
      <c r="U20" s="66">
        <f>RANK(T20,T$8:T$37,0)</f>
        <v>15</v>
      </c>
      <c r="V20" s="65"/>
      <c r="W20" s="66"/>
      <c r="X20" s="65"/>
      <c r="Y20" s="66"/>
      <c r="Z20" s="65">
        <f>VLOOKUP($A20,'Return Data'!$B$7:$R$1700,16,0)</f>
        <v>4.8044000000000002</v>
      </c>
      <c r="AA20" s="67">
        <f t="shared" si="6"/>
        <v>11</v>
      </c>
    </row>
    <row r="21" spans="1:27" x14ac:dyDescent="0.3">
      <c r="A21" s="63" t="s">
        <v>1400</v>
      </c>
      <c r="B21" s="64">
        <f>VLOOKUP($A21,'Return Data'!$B$7:$R$1700,3,0)</f>
        <v>44032</v>
      </c>
      <c r="C21" s="65">
        <f>VLOOKUP($A21,'Return Data'!$B$7:$R$1700,4,0)</f>
        <v>1044.3946000000001</v>
      </c>
      <c r="D21" s="65">
        <f>VLOOKUP($A21,'Return Data'!$B$7:$R$1700,5,0)</f>
        <v>2.8975</v>
      </c>
      <c r="E21" s="66">
        <f t="shared" si="0"/>
        <v>28</v>
      </c>
      <c r="F21" s="65">
        <f>VLOOKUP($A21,'Return Data'!$B$7:$R$1700,6,0)</f>
        <v>2.9201000000000001</v>
      </c>
      <c r="G21" s="66">
        <f t="shared" si="1"/>
        <v>29</v>
      </c>
      <c r="H21" s="65">
        <f>VLOOKUP($A21,'Return Data'!$B$7:$R$1700,7,0)</f>
        <v>2.8963000000000001</v>
      </c>
      <c r="I21" s="66">
        <f t="shared" si="2"/>
        <v>29</v>
      </c>
      <c r="J21" s="65">
        <f>VLOOKUP($A21,'Return Data'!$B$7:$R$1700,8,0)</f>
        <v>2.8921999999999999</v>
      </c>
      <c r="K21" s="66">
        <f t="shared" si="3"/>
        <v>29</v>
      </c>
      <c r="L21" s="65">
        <f>VLOOKUP($A21,'Return Data'!$B$7:$R$1700,9,0)</f>
        <v>2.7881999999999998</v>
      </c>
      <c r="M21" s="66">
        <f t="shared" si="4"/>
        <v>25</v>
      </c>
      <c r="N21" s="65">
        <f>VLOOKUP($A21,'Return Data'!$B$7:$R$1700,10,0)</f>
        <v>2.8237999999999999</v>
      </c>
      <c r="O21" s="66">
        <f t="shared" si="5"/>
        <v>27</v>
      </c>
      <c r="P21" s="65">
        <f>VLOOKUP($A21,'Return Data'!$B$7:$R$1700,11,0)</f>
        <v>3.3485999999999998</v>
      </c>
      <c r="Q21" s="66">
        <f t="shared" si="7"/>
        <v>23</v>
      </c>
      <c r="R21" s="65">
        <f>VLOOKUP($A21,'Return Data'!$B$7:$R$1700,12,0)</f>
        <v>3.8039000000000001</v>
      </c>
      <c r="S21" s="66">
        <f t="shared" si="8"/>
        <v>20</v>
      </c>
      <c r="T21" s="65"/>
      <c r="U21" s="66"/>
      <c r="V21" s="65"/>
      <c r="W21" s="66"/>
      <c r="X21" s="65"/>
      <c r="Y21" s="66"/>
      <c r="Z21" s="65">
        <f>VLOOKUP($A21,'Return Data'!$B$7:$R$1700,16,0)</f>
        <v>4.2835999999999999</v>
      </c>
      <c r="AA21" s="67">
        <f t="shared" si="6"/>
        <v>22</v>
      </c>
    </row>
    <row r="22" spans="1:27" x14ac:dyDescent="0.3">
      <c r="A22" s="63" t="s">
        <v>1402</v>
      </c>
      <c r="B22" s="64">
        <f>VLOOKUP($A22,'Return Data'!$B$7:$R$1700,3,0)</f>
        <v>44032</v>
      </c>
      <c r="C22" s="65">
        <f>VLOOKUP($A22,'Return Data'!$B$7:$R$1700,4,0)</f>
        <v>1018.6548</v>
      </c>
      <c r="D22" s="65">
        <f>VLOOKUP($A22,'Return Data'!$B$7:$R$1700,5,0)</f>
        <v>2.9849999999999999</v>
      </c>
      <c r="E22" s="66">
        <f t="shared" si="0"/>
        <v>15</v>
      </c>
      <c r="F22" s="65">
        <f>VLOOKUP($A22,'Return Data'!$B$7:$R$1700,6,0)</f>
        <v>3.0106000000000002</v>
      </c>
      <c r="G22" s="66">
        <f t="shared" si="1"/>
        <v>14</v>
      </c>
      <c r="H22" s="65">
        <f>VLOOKUP($A22,'Return Data'!$B$7:$R$1700,7,0)</f>
        <v>2.9839000000000002</v>
      </c>
      <c r="I22" s="66">
        <f t="shared" si="2"/>
        <v>14</v>
      </c>
      <c r="J22" s="65">
        <f>VLOOKUP($A22,'Return Data'!$B$7:$R$1700,8,0)</f>
        <v>3.0179</v>
      </c>
      <c r="K22" s="66">
        <f t="shared" si="3"/>
        <v>9</v>
      </c>
      <c r="L22" s="65">
        <f>VLOOKUP($A22,'Return Data'!$B$7:$R$1700,9,0)</f>
        <v>2.8647</v>
      </c>
      <c r="M22" s="66">
        <f t="shared" si="4"/>
        <v>18</v>
      </c>
      <c r="N22" s="65">
        <f>VLOOKUP($A22,'Return Data'!$B$7:$R$1700,10,0)</f>
        <v>2.8957000000000002</v>
      </c>
      <c r="O22" s="66">
        <f t="shared" si="5"/>
        <v>19</v>
      </c>
      <c r="P22" s="65"/>
      <c r="Q22" s="66"/>
      <c r="R22" s="65"/>
      <c r="S22" s="66"/>
      <c r="T22" s="65"/>
      <c r="U22" s="66"/>
      <c r="V22" s="65"/>
      <c r="W22" s="66"/>
      <c r="X22" s="65"/>
      <c r="Y22" s="66"/>
      <c r="Z22" s="65">
        <f>VLOOKUP($A22,'Return Data'!$B$7:$R$1700,16,0)</f>
        <v>3.5097999999999998</v>
      </c>
      <c r="AA22" s="67">
        <f t="shared" si="6"/>
        <v>30</v>
      </c>
    </row>
    <row r="23" spans="1:27" x14ac:dyDescent="0.3">
      <c r="A23" s="63" t="s">
        <v>1404</v>
      </c>
      <c r="B23" s="64">
        <f>VLOOKUP($A23,'Return Data'!$B$7:$R$1700,3,0)</f>
        <v>44032</v>
      </c>
      <c r="C23" s="65">
        <f>VLOOKUP($A23,'Return Data'!$B$7:$R$1700,4,0)</f>
        <v>1028.4733000000001</v>
      </c>
      <c r="D23" s="65">
        <f>VLOOKUP($A23,'Return Data'!$B$7:$R$1700,5,0)</f>
        <v>2.9068000000000001</v>
      </c>
      <c r="E23" s="66">
        <f t="shared" si="0"/>
        <v>27</v>
      </c>
      <c r="F23" s="65">
        <f>VLOOKUP($A23,'Return Data'!$B$7:$R$1700,6,0)</f>
        <v>2.9462999999999999</v>
      </c>
      <c r="G23" s="66">
        <f t="shared" si="1"/>
        <v>26</v>
      </c>
      <c r="H23" s="65">
        <f>VLOOKUP($A23,'Return Data'!$B$7:$R$1700,7,0)</f>
        <v>2.9209000000000001</v>
      </c>
      <c r="I23" s="66">
        <f t="shared" si="2"/>
        <v>26</v>
      </c>
      <c r="J23" s="65">
        <f>VLOOKUP($A23,'Return Data'!$B$7:$R$1700,8,0)</f>
        <v>2.9180000000000001</v>
      </c>
      <c r="K23" s="66">
        <f t="shared" si="3"/>
        <v>26</v>
      </c>
      <c r="L23" s="65">
        <f>VLOOKUP($A23,'Return Data'!$B$7:$R$1700,9,0)</f>
        <v>2.8325999999999998</v>
      </c>
      <c r="M23" s="66">
        <f t="shared" si="4"/>
        <v>20</v>
      </c>
      <c r="N23" s="65">
        <f>VLOOKUP($A23,'Return Data'!$B$7:$R$1700,10,0)</f>
        <v>2.8449</v>
      </c>
      <c r="O23" s="66">
        <f t="shared" si="5"/>
        <v>25</v>
      </c>
      <c r="P23" s="65">
        <f>VLOOKUP($A23,'Return Data'!$B$7:$R$1700,11,0)</f>
        <v>3.3776000000000002</v>
      </c>
      <c r="Q23" s="66">
        <f t="shared" ref="Q23:Q37" si="9">RANK(P23,P$8:P$37,0)</f>
        <v>20</v>
      </c>
      <c r="R23" s="65"/>
      <c r="S23" s="66"/>
      <c r="T23" s="65"/>
      <c r="U23" s="66"/>
      <c r="V23" s="65"/>
      <c r="W23" s="66"/>
      <c r="X23" s="65"/>
      <c r="Y23" s="66"/>
      <c r="Z23" s="65">
        <f>VLOOKUP($A23,'Return Data'!$B$7:$R$1700,16,0)</f>
        <v>3.8492000000000002</v>
      </c>
      <c r="AA23" s="67">
        <f t="shared" si="6"/>
        <v>27</v>
      </c>
    </row>
    <row r="24" spans="1:27" x14ac:dyDescent="0.3">
      <c r="A24" s="63" t="s">
        <v>1406</v>
      </c>
      <c r="B24" s="64">
        <f>VLOOKUP($A24,'Return Data'!$B$7:$R$1700,3,0)</f>
        <v>44032</v>
      </c>
      <c r="C24" s="65">
        <f>VLOOKUP($A24,'Return Data'!$B$7:$R$1700,4,0)</f>
        <v>1023.6281</v>
      </c>
      <c r="D24" s="65">
        <f>VLOOKUP($A24,'Return Data'!$B$7:$R$1700,5,0)</f>
        <v>3.0133000000000001</v>
      </c>
      <c r="E24" s="66">
        <f t="shared" si="0"/>
        <v>10</v>
      </c>
      <c r="F24" s="65">
        <f>VLOOKUP($A24,'Return Data'!$B$7:$R$1700,6,0)</f>
        <v>3.0305</v>
      </c>
      <c r="G24" s="66">
        <f t="shared" si="1"/>
        <v>12</v>
      </c>
      <c r="H24" s="65">
        <f>VLOOKUP($A24,'Return Data'!$B$7:$R$1700,7,0)</f>
        <v>2.9975000000000001</v>
      </c>
      <c r="I24" s="66">
        <f t="shared" si="2"/>
        <v>11</v>
      </c>
      <c r="J24" s="65">
        <f>VLOOKUP($A24,'Return Data'!$B$7:$R$1700,8,0)</f>
        <v>2.9841000000000002</v>
      </c>
      <c r="K24" s="66">
        <f t="shared" si="3"/>
        <v>14</v>
      </c>
      <c r="L24" s="65">
        <f>VLOOKUP($A24,'Return Data'!$B$7:$R$1700,9,0)</f>
        <v>2.8847</v>
      </c>
      <c r="M24" s="66">
        <f t="shared" si="4"/>
        <v>11</v>
      </c>
      <c r="N24" s="65">
        <f>VLOOKUP($A24,'Return Data'!$B$7:$R$1700,10,0)</f>
        <v>2.9462999999999999</v>
      </c>
      <c r="O24" s="66">
        <f t="shared" si="5"/>
        <v>11</v>
      </c>
      <c r="P24" s="65">
        <f>VLOOKUP($A24,'Return Data'!$B$7:$R$1700,11,0)</f>
        <v>3.4952000000000001</v>
      </c>
      <c r="Q24" s="66">
        <f t="shared" si="9"/>
        <v>11</v>
      </c>
      <c r="R24" s="65"/>
      <c r="S24" s="66"/>
      <c r="T24" s="65"/>
      <c r="U24" s="66"/>
      <c r="V24" s="65"/>
      <c r="W24" s="66"/>
      <c r="X24" s="65"/>
      <c r="Y24" s="66"/>
      <c r="Z24" s="65">
        <f>VLOOKUP($A24,'Return Data'!$B$7:$R$1700,16,0)</f>
        <v>3.7496999999999998</v>
      </c>
      <c r="AA24" s="67">
        <f t="shared" si="6"/>
        <v>29</v>
      </c>
    </row>
    <row r="25" spans="1:27" x14ac:dyDescent="0.3">
      <c r="A25" s="63" t="s">
        <v>1408</v>
      </c>
      <c r="B25" s="64">
        <f>VLOOKUP($A25,'Return Data'!$B$7:$R$1700,3,0)</f>
        <v>44032</v>
      </c>
      <c r="C25" s="65">
        <f>VLOOKUP($A25,'Return Data'!$B$7:$R$1700,4,0)</f>
        <v>1074.2303999999999</v>
      </c>
      <c r="D25" s="65">
        <f>VLOOKUP($A25,'Return Data'!$B$7:$R$1700,5,0)</f>
        <v>2.9529000000000001</v>
      </c>
      <c r="E25" s="66">
        <f t="shared" si="0"/>
        <v>22</v>
      </c>
      <c r="F25" s="65">
        <f>VLOOKUP($A25,'Return Data'!$B$7:$R$1700,6,0)</f>
        <v>2.9523000000000001</v>
      </c>
      <c r="G25" s="66">
        <f t="shared" si="1"/>
        <v>23</v>
      </c>
      <c r="H25" s="65">
        <f>VLOOKUP($A25,'Return Data'!$B$7:$R$1700,7,0)</f>
        <v>2.9237000000000002</v>
      </c>
      <c r="I25" s="66">
        <f t="shared" si="2"/>
        <v>25</v>
      </c>
      <c r="J25" s="65">
        <f>VLOOKUP($A25,'Return Data'!$B$7:$R$1700,8,0)</f>
        <v>2.9397000000000002</v>
      </c>
      <c r="K25" s="66">
        <f t="shared" si="3"/>
        <v>22</v>
      </c>
      <c r="L25" s="65">
        <f>VLOOKUP($A25,'Return Data'!$B$7:$R$1700,9,0)</f>
        <v>2.7848999999999999</v>
      </c>
      <c r="M25" s="66">
        <f t="shared" si="4"/>
        <v>26</v>
      </c>
      <c r="N25" s="65">
        <f>VLOOKUP($A25,'Return Data'!$B$7:$R$1700,10,0)</f>
        <v>2.8443000000000001</v>
      </c>
      <c r="O25" s="66">
        <f t="shared" si="5"/>
        <v>26</v>
      </c>
      <c r="P25" s="65">
        <f>VLOOKUP($A25,'Return Data'!$B$7:$R$1700,11,0)</f>
        <v>3.3957999999999999</v>
      </c>
      <c r="Q25" s="66">
        <f t="shared" si="9"/>
        <v>19</v>
      </c>
      <c r="R25" s="65">
        <f>VLOOKUP($A25,'Return Data'!$B$7:$R$1700,12,0)</f>
        <v>3.8820999999999999</v>
      </c>
      <c r="S25" s="66">
        <f>RANK(R25,R$8:R$37,0)</f>
        <v>12</v>
      </c>
      <c r="T25" s="65">
        <f>VLOOKUP($A25,'Return Data'!$B$7:$R$1700,13,0)</f>
        <v>4.2374999999999998</v>
      </c>
      <c r="U25" s="66">
        <f>RANK(T25,T$8:T$37,0)</f>
        <v>8</v>
      </c>
      <c r="V25" s="65"/>
      <c r="W25" s="66"/>
      <c r="X25" s="65"/>
      <c r="Y25" s="66"/>
      <c r="Z25" s="65">
        <f>VLOOKUP($A25,'Return Data'!$B$7:$R$1700,16,0)</f>
        <v>4.8486000000000002</v>
      </c>
      <c r="AA25" s="67">
        <f t="shared" si="6"/>
        <v>10</v>
      </c>
    </row>
    <row r="26" spans="1:27" x14ac:dyDescent="0.3">
      <c r="A26" s="63" t="s">
        <v>1410</v>
      </c>
      <c r="B26" s="64">
        <f>VLOOKUP($A26,'Return Data'!$B$7:$R$1700,3,0)</f>
        <v>44032</v>
      </c>
      <c r="C26" s="65">
        <f>VLOOKUP($A26,'Return Data'!$B$7:$R$1700,4,0)</f>
        <v>2497.48383333333</v>
      </c>
      <c r="D26" s="65">
        <f>VLOOKUP($A26,'Return Data'!$B$7:$R$1700,5,0)</f>
        <v>2.9401999999999999</v>
      </c>
      <c r="E26" s="66">
        <f t="shared" si="0"/>
        <v>23</v>
      </c>
      <c r="F26" s="65">
        <f>VLOOKUP($A26,'Return Data'!$B$7:$R$1700,6,0)</f>
        <v>2.9544999999999999</v>
      </c>
      <c r="G26" s="66">
        <f t="shared" si="1"/>
        <v>22</v>
      </c>
      <c r="H26" s="65">
        <f>VLOOKUP($A26,'Return Data'!$B$7:$R$1700,7,0)</f>
        <v>2.9357000000000002</v>
      </c>
      <c r="I26" s="66">
        <f t="shared" si="2"/>
        <v>23</v>
      </c>
      <c r="J26" s="65">
        <f>VLOOKUP($A26,'Return Data'!$B$7:$R$1700,8,0)</f>
        <v>2.9318</v>
      </c>
      <c r="K26" s="66">
        <f t="shared" si="3"/>
        <v>25</v>
      </c>
      <c r="L26" s="65">
        <f>VLOOKUP($A26,'Return Data'!$B$7:$R$1700,9,0)</f>
        <v>2.8662999999999998</v>
      </c>
      <c r="M26" s="66">
        <f t="shared" si="4"/>
        <v>17</v>
      </c>
      <c r="N26" s="65">
        <f>VLOOKUP($A26,'Return Data'!$B$7:$R$1700,10,0)</f>
        <v>2.8978000000000002</v>
      </c>
      <c r="O26" s="66">
        <f t="shared" si="5"/>
        <v>18</v>
      </c>
      <c r="P26" s="65">
        <f>VLOOKUP($A26,'Return Data'!$B$7:$R$1700,11,0)</f>
        <v>3.1741000000000001</v>
      </c>
      <c r="Q26" s="66">
        <f t="shared" si="9"/>
        <v>28</v>
      </c>
      <c r="R26" s="65">
        <f>VLOOKUP($A26,'Return Data'!$B$7:$R$1700,12,0)</f>
        <v>3.5023</v>
      </c>
      <c r="S26" s="66">
        <f>RANK(R26,R$8:R$37,0)</f>
        <v>25</v>
      </c>
      <c r="T26" s="65">
        <f>VLOOKUP($A26,'Return Data'!$B$7:$R$1700,13,0)</f>
        <v>3.7755999999999998</v>
      </c>
      <c r="U26" s="66">
        <f>RANK(T26,T$8:T$37,0)</f>
        <v>18</v>
      </c>
      <c r="V26" s="65">
        <f>VLOOKUP($A26,'Return Data'!$B$7:$R$1700,17,0)</f>
        <v>4.6212999999999997</v>
      </c>
      <c r="W26" s="66">
        <f t="shared" ref="W26:W36" si="10">RANK(V26,V$8:V$37,0)</f>
        <v>4</v>
      </c>
      <c r="X26" s="65">
        <f>VLOOKUP($A26,'Return Data'!$B$7:$R$1700,14,0)</f>
        <v>4.8887</v>
      </c>
      <c r="Y26" s="66">
        <f t="shared" ref="Y26:Y36" si="11">RANK(X26,X$8:X$37,0)</f>
        <v>4</v>
      </c>
      <c r="Z26" s="65">
        <f>VLOOKUP($A26,'Return Data'!$B$7:$R$1700,16,0)</f>
        <v>6.9328000000000003</v>
      </c>
      <c r="AA26" s="67">
        <f t="shared" si="6"/>
        <v>1</v>
      </c>
    </row>
    <row r="27" spans="1:27" x14ac:dyDescent="0.3">
      <c r="A27" s="63" t="s">
        <v>1412</v>
      </c>
      <c r="B27" s="64">
        <f>VLOOKUP($A27,'Return Data'!$B$7:$R$1700,3,0)</f>
        <v>44032</v>
      </c>
      <c r="C27" s="65">
        <f>VLOOKUP($A27,'Return Data'!$B$7:$R$1700,4,0)</f>
        <v>1043.1287</v>
      </c>
      <c r="D27" s="65">
        <f>VLOOKUP($A27,'Return Data'!$B$7:$R$1700,5,0)</f>
        <v>2.9569999999999999</v>
      </c>
      <c r="E27" s="66">
        <f t="shared" si="0"/>
        <v>21</v>
      </c>
      <c r="F27" s="65">
        <f>VLOOKUP($A27,'Return Data'!$B$7:$R$1700,6,0)</f>
        <v>2.9516</v>
      </c>
      <c r="G27" s="66">
        <f t="shared" si="1"/>
        <v>24</v>
      </c>
      <c r="H27" s="65">
        <f>VLOOKUP($A27,'Return Data'!$B$7:$R$1700,7,0)</f>
        <v>2.9289000000000001</v>
      </c>
      <c r="I27" s="66">
        <f t="shared" si="2"/>
        <v>24</v>
      </c>
      <c r="J27" s="65">
        <f>VLOOKUP($A27,'Return Data'!$B$7:$R$1700,8,0)</f>
        <v>2.9146999999999998</v>
      </c>
      <c r="K27" s="66">
        <f t="shared" si="3"/>
        <v>28</v>
      </c>
      <c r="L27" s="65">
        <f>VLOOKUP($A27,'Return Data'!$B$7:$R$1700,9,0)</f>
        <v>2.7724000000000002</v>
      </c>
      <c r="M27" s="66">
        <f t="shared" si="4"/>
        <v>28</v>
      </c>
      <c r="N27" s="65">
        <f>VLOOKUP($A27,'Return Data'!$B$7:$R$1700,10,0)</f>
        <v>2.8193999999999999</v>
      </c>
      <c r="O27" s="66">
        <f t="shared" si="5"/>
        <v>28</v>
      </c>
      <c r="P27" s="65">
        <f>VLOOKUP($A27,'Return Data'!$B$7:$R$1700,11,0)</f>
        <v>3.4036</v>
      </c>
      <c r="Q27" s="66">
        <f t="shared" si="9"/>
        <v>17</v>
      </c>
      <c r="R27" s="65">
        <f>VLOOKUP($A27,'Return Data'!$B$7:$R$1700,12,0)</f>
        <v>3.8752</v>
      </c>
      <c r="S27" s="66">
        <f>RANK(R27,R$8:R$37,0)</f>
        <v>13</v>
      </c>
      <c r="T27" s="65"/>
      <c r="U27" s="66"/>
      <c r="V27" s="65"/>
      <c r="W27" s="66"/>
      <c r="X27" s="65"/>
      <c r="Y27" s="66"/>
      <c r="Z27" s="65">
        <f>VLOOKUP($A27,'Return Data'!$B$7:$R$1700,16,0)</f>
        <v>4.2202000000000002</v>
      </c>
      <c r="AA27" s="67">
        <f t="shared" si="6"/>
        <v>23</v>
      </c>
    </row>
    <row r="28" spans="1:27" x14ac:dyDescent="0.3">
      <c r="A28" s="63" t="s">
        <v>1414</v>
      </c>
      <c r="B28" s="64">
        <f>VLOOKUP($A28,'Return Data'!$B$7:$R$1700,3,0)</f>
        <v>44032</v>
      </c>
      <c r="C28" s="65">
        <f>VLOOKUP($A28,'Return Data'!$B$7:$R$1700,4,0)</f>
        <v>1041.4579000000001</v>
      </c>
      <c r="D28" s="65">
        <f>VLOOKUP($A28,'Return Data'!$B$7:$R$1700,5,0)</f>
        <v>3.0247999999999999</v>
      </c>
      <c r="E28" s="66">
        <f t="shared" si="0"/>
        <v>9</v>
      </c>
      <c r="F28" s="65">
        <f>VLOOKUP($A28,'Return Data'!$B$7:$R$1700,6,0)</f>
        <v>3.0756000000000001</v>
      </c>
      <c r="G28" s="66">
        <f t="shared" si="1"/>
        <v>5</v>
      </c>
      <c r="H28" s="65">
        <f>VLOOKUP($A28,'Return Data'!$B$7:$R$1700,7,0)</f>
        <v>3.0905</v>
      </c>
      <c r="I28" s="66">
        <f t="shared" si="2"/>
        <v>3</v>
      </c>
      <c r="J28" s="65">
        <f>VLOOKUP($A28,'Return Data'!$B$7:$R$1700,8,0)</f>
        <v>3.0798000000000001</v>
      </c>
      <c r="K28" s="66">
        <f t="shared" si="3"/>
        <v>3</v>
      </c>
      <c r="L28" s="65">
        <f>VLOOKUP($A28,'Return Data'!$B$7:$R$1700,9,0)</f>
        <v>2.9438</v>
      </c>
      <c r="M28" s="66">
        <f t="shared" si="4"/>
        <v>6</v>
      </c>
      <c r="N28" s="65">
        <f>VLOOKUP($A28,'Return Data'!$B$7:$R$1700,10,0)</f>
        <v>2.9207999999999998</v>
      </c>
      <c r="O28" s="66">
        <f t="shared" si="5"/>
        <v>12</v>
      </c>
      <c r="P28" s="65">
        <f>VLOOKUP($A28,'Return Data'!$B$7:$R$1700,11,0)</f>
        <v>3.3993000000000002</v>
      </c>
      <c r="Q28" s="66">
        <f t="shared" si="9"/>
        <v>18</v>
      </c>
      <c r="R28" s="65">
        <f>VLOOKUP($A28,'Return Data'!$B$7:$R$1700,12,0)</f>
        <v>3.8176999999999999</v>
      </c>
      <c r="S28" s="66">
        <f>RANK(R28,R$8:R$37,0)</f>
        <v>19</v>
      </c>
      <c r="T28" s="65"/>
      <c r="U28" s="66"/>
      <c r="V28" s="65"/>
      <c r="W28" s="66"/>
      <c r="X28" s="65"/>
      <c r="Y28" s="66"/>
      <c r="Z28" s="65">
        <f>VLOOKUP($A28,'Return Data'!$B$7:$R$1700,16,0)</f>
        <v>4.1685999999999996</v>
      </c>
      <c r="AA28" s="67">
        <f t="shared" si="6"/>
        <v>24</v>
      </c>
    </row>
    <row r="29" spans="1:27" x14ac:dyDescent="0.3">
      <c r="A29" s="63" t="s">
        <v>1416</v>
      </c>
      <c r="B29" s="64">
        <f>VLOOKUP($A29,'Return Data'!$B$7:$R$1700,3,0)</f>
        <v>44032</v>
      </c>
      <c r="C29" s="65">
        <f>VLOOKUP($A29,'Return Data'!$B$7:$R$1700,4,0)</f>
        <v>1031.0007000000001</v>
      </c>
      <c r="D29" s="65">
        <f>VLOOKUP($A29,'Return Data'!$B$7:$R$1700,5,0)</f>
        <v>3.0661</v>
      </c>
      <c r="E29" s="66">
        <f t="shared" si="0"/>
        <v>5</v>
      </c>
      <c r="F29" s="65">
        <f>VLOOKUP($A29,'Return Data'!$B$7:$R$1700,6,0)</f>
        <v>3.0535999999999999</v>
      </c>
      <c r="G29" s="66">
        <f t="shared" si="1"/>
        <v>9</v>
      </c>
      <c r="H29" s="65">
        <f>VLOOKUP($A29,'Return Data'!$B$7:$R$1700,7,0)</f>
        <v>3.0449000000000002</v>
      </c>
      <c r="I29" s="66">
        <f t="shared" si="2"/>
        <v>4</v>
      </c>
      <c r="J29" s="65">
        <f>VLOOKUP($A29,'Return Data'!$B$7:$R$1700,8,0)</f>
        <v>3.0600999999999998</v>
      </c>
      <c r="K29" s="66">
        <f t="shared" si="3"/>
        <v>4</v>
      </c>
      <c r="L29" s="65">
        <f>VLOOKUP($A29,'Return Data'!$B$7:$R$1700,9,0)</f>
        <v>2.9354</v>
      </c>
      <c r="M29" s="66">
        <f t="shared" si="4"/>
        <v>8</v>
      </c>
      <c r="N29" s="65">
        <f>VLOOKUP($A29,'Return Data'!$B$7:$R$1700,10,0)</f>
        <v>3.0611999999999999</v>
      </c>
      <c r="O29" s="66">
        <f t="shared" si="5"/>
        <v>6</v>
      </c>
      <c r="P29" s="65">
        <f>VLOOKUP($A29,'Return Data'!$B$7:$R$1700,11,0)</f>
        <v>3.6269</v>
      </c>
      <c r="Q29" s="66">
        <f t="shared" si="9"/>
        <v>5</v>
      </c>
      <c r="R29" s="65"/>
      <c r="S29" s="66"/>
      <c r="T29" s="65"/>
      <c r="U29" s="66"/>
      <c r="V29" s="65"/>
      <c r="W29" s="66"/>
      <c r="X29" s="65"/>
      <c r="Y29" s="66"/>
      <c r="Z29" s="65">
        <f>VLOOKUP($A29,'Return Data'!$B$7:$R$1700,16,0)</f>
        <v>4.0556000000000001</v>
      </c>
      <c r="AA29" s="67">
        <f t="shared" si="6"/>
        <v>26</v>
      </c>
    </row>
    <row r="30" spans="1:27" x14ac:dyDescent="0.3">
      <c r="A30" s="63" t="s">
        <v>1418</v>
      </c>
      <c r="B30" s="64">
        <f>VLOOKUP($A30,'Return Data'!$B$7:$R$1700,3,0)</f>
        <v>44032</v>
      </c>
      <c r="C30" s="65">
        <f>VLOOKUP($A30,'Return Data'!$B$7:$R$1700,4,0)</f>
        <v>108.0085</v>
      </c>
      <c r="D30" s="65">
        <f>VLOOKUP($A30,'Return Data'!$B$7:$R$1700,5,0)</f>
        <v>3.0078999999999998</v>
      </c>
      <c r="E30" s="66">
        <f t="shared" si="0"/>
        <v>12</v>
      </c>
      <c r="F30" s="65">
        <f>VLOOKUP($A30,'Return Data'!$B$7:$R$1700,6,0)</f>
        <v>3.0084</v>
      </c>
      <c r="G30" s="66">
        <f t="shared" si="1"/>
        <v>15</v>
      </c>
      <c r="H30" s="65">
        <f>VLOOKUP($A30,'Return Data'!$B$7:$R$1700,7,0)</f>
        <v>2.99</v>
      </c>
      <c r="I30" s="66">
        <f t="shared" si="2"/>
        <v>13</v>
      </c>
      <c r="J30" s="65">
        <f>VLOOKUP($A30,'Return Data'!$B$7:$R$1700,8,0)</f>
        <v>2.9918</v>
      </c>
      <c r="K30" s="66">
        <f t="shared" si="3"/>
        <v>11</v>
      </c>
      <c r="L30" s="65">
        <f>VLOOKUP($A30,'Return Data'!$B$7:$R$1700,9,0)</f>
        <v>2.8795000000000002</v>
      </c>
      <c r="M30" s="66">
        <f t="shared" si="4"/>
        <v>12</v>
      </c>
      <c r="N30" s="65">
        <f>VLOOKUP($A30,'Return Data'!$B$7:$R$1700,10,0)</f>
        <v>2.9580000000000002</v>
      </c>
      <c r="O30" s="66">
        <f t="shared" si="5"/>
        <v>10</v>
      </c>
      <c r="P30" s="65">
        <f>VLOOKUP($A30,'Return Data'!$B$7:$R$1700,11,0)</f>
        <v>3.4944999999999999</v>
      </c>
      <c r="Q30" s="66">
        <f t="shared" si="9"/>
        <v>12</v>
      </c>
      <c r="R30" s="65">
        <f>VLOOKUP($A30,'Return Data'!$B$7:$R$1700,12,0)</f>
        <v>3.9447000000000001</v>
      </c>
      <c r="S30" s="66">
        <f t="shared" ref="S30:S37" si="12">RANK(R30,R$8:R$37,0)</f>
        <v>7</v>
      </c>
      <c r="T30" s="65">
        <f>VLOOKUP($A30,'Return Data'!$B$7:$R$1700,13,0)</f>
        <v>4.2843</v>
      </c>
      <c r="U30" s="66">
        <f>RANK(T30,T$8:T$37,0)</f>
        <v>5</v>
      </c>
      <c r="V30" s="65"/>
      <c r="W30" s="66"/>
      <c r="X30" s="65"/>
      <c r="Y30" s="66"/>
      <c r="Z30" s="65">
        <f>VLOOKUP($A30,'Return Data'!$B$7:$R$1700,16,0)</f>
        <v>4.9676</v>
      </c>
      <c r="AA30" s="67">
        <f t="shared" si="6"/>
        <v>9</v>
      </c>
    </row>
    <row r="31" spans="1:27" x14ac:dyDescent="0.3">
      <c r="A31" s="63" t="s">
        <v>1420</v>
      </c>
      <c r="B31" s="64">
        <f>VLOOKUP($A31,'Return Data'!$B$7:$R$1700,3,0)</f>
        <v>44032</v>
      </c>
      <c r="C31" s="65">
        <f>VLOOKUP($A31,'Return Data'!$B$7:$R$1700,4,0)</f>
        <v>1038.5408</v>
      </c>
      <c r="D31" s="65">
        <f>VLOOKUP($A31,'Return Data'!$B$7:$R$1700,5,0)</f>
        <v>2.9735</v>
      </c>
      <c r="E31" s="66">
        <f t="shared" si="0"/>
        <v>18</v>
      </c>
      <c r="F31" s="65">
        <f>VLOOKUP($A31,'Return Data'!$B$7:$R$1700,6,0)</f>
        <v>3.0583999999999998</v>
      </c>
      <c r="G31" s="66">
        <f t="shared" si="1"/>
        <v>8</v>
      </c>
      <c r="H31" s="65">
        <f>VLOOKUP($A31,'Return Data'!$B$7:$R$1700,7,0)</f>
        <v>2.9975999999999998</v>
      </c>
      <c r="I31" s="66">
        <f t="shared" si="2"/>
        <v>10</v>
      </c>
      <c r="J31" s="65">
        <f>VLOOKUP($A31,'Return Data'!$B$7:$R$1700,8,0)</f>
        <v>2.988</v>
      </c>
      <c r="K31" s="66">
        <f t="shared" si="3"/>
        <v>12</v>
      </c>
      <c r="L31" s="65">
        <f>VLOOKUP($A31,'Return Data'!$B$7:$R$1700,9,0)</f>
        <v>2.9390000000000001</v>
      </c>
      <c r="M31" s="66">
        <f t="shared" si="4"/>
        <v>7</v>
      </c>
      <c r="N31" s="65">
        <f>VLOOKUP($A31,'Return Data'!$B$7:$R$1700,10,0)</f>
        <v>3.0951</v>
      </c>
      <c r="O31" s="66">
        <f t="shared" si="5"/>
        <v>3</v>
      </c>
      <c r="P31" s="65">
        <f>VLOOKUP($A31,'Return Data'!$B$7:$R$1700,11,0)</f>
        <v>3.6968999999999999</v>
      </c>
      <c r="Q31" s="66">
        <f t="shared" si="9"/>
        <v>2</v>
      </c>
      <c r="R31" s="65">
        <f>VLOOKUP($A31,'Return Data'!$B$7:$R$1700,12,0)</f>
        <v>4.0876000000000001</v>
      </c>
      <c r="S31" s="66">
        <f t="shared" si="12"/>
        <v>2</v>
      </c>
      <c r="T31" s="65"/>
      <c r="U31" s="66"/>
      <c r="V31" s="65"/>
      <c r="W31" s="66"/>
      <c r="X31" s="65"/>
      <c r="Y31" s="66"/>
      <c r="Z31" s="65">
        <f>VLOOKUP($A31,'Return Data'!$B$7:$R$1700,16,0)</f>
        <v>4.2888000000000002</v>
      </c>
      <c r="AA31" s="67">
        <f t="shared" si="6"/>
        <v>21</v>
      </c>
    </row>
    <row r="32" spans="1:27" x14ac:dyDescent="0.3">
      <c r="A32" s="63" t="s">
        <v>1422</v>
      </c>
      <c r="B32" s="64">
        <f>VLOOKUP($A32,'Return Data'!$B$7:$R$1700,3,0)</f>
        <v>44032</v>
      </c>
      <c r="C32" s="65">
        <f>VLOOKUP($A32,'Return Data'!$B$7:$R$1700,4,0)</f>
        <v>3252.4767999999999</v>
      </c>
      <c r="D32" s="65">
        <f>VLOOKUP($A32,'Return Data'!$B$7:$R$1700,5,0)</f>
        <v>2.9876</v>
      </c>
      <c r="E32" s="66">
        <f t="shared" si="0"/>
        <v>14</v>
      </c>
      <c r="F32" s="65">
        <f>VLOOKUP($A32,'Return Data'!$B$7:$R$1700,6,0)</f>
        <v>3.0184000000000002</v>
      </c>
      <c r="G32" s="66">
        <f t="shared" si="1"/>
        <v>13</v>
      </c>
      <c r="H32" s="65">
        <f>VLOOKUP($A32,'Return Data'!$B$7:$R$1700,7,0)</f>
        <v>2.9826000000000001</v>
      </c>
      <c r="I32" s="66">
        <f t="shared" si="2"/>
        <v>15</v>
      </c>
      <c r="J32" s="65">
        <f>VLOOKUP($A32,'Return Data'!$B$7:$R$1700,8,0)</f>
        <v>2.9876999999999998</v>
      </c>
      <c r="K32" s="66">
        <f t="shared" si="3"/>
        <v>13</v>
      </c>
      <c r="L32" s="65">
        <f>VLOOKUP($A32,'Return Data'!$B$7:$R$1700,9,0)</f>
        <v>2.8702999999999999</v>
      </c>
      <c r="M32" s="66">
        <f t="shared" si="4"/>
        <v>15</v>
      </c>
      <c r="N32" s="65">
        <f>VLOOKUP($A32,'Return Data'!$B$7:$R$1700,10,0)</f>
        <v>2.9079000000000002</v>
      </c>
      <c r="O32" s="66">
        <f t="shared" si="5"/>
        <v>15</v>
      </c>
      <c r="P32" s="65">
        <f>VLOOKUP($A32,'Return Data'!$B$7:$R$1700,11,0)</f>
        <v>3.4398</v>
      </c>
      <c r="Q32" s="66">
        <f t="shared" si="9"/>
        <v>13</v>
      </c>
      <c r="R32" s="65">
        <f>VLOOKUP($A32,'Return Data'!$B$7:$R$1700,12,0)</f>
        <v>3.8843999999999999</v>
      </c>
      <c r="S32" s="66">
        <f t="shared" si="12"/>
        <v>11</v>
      </c>
      <c r="T32" s="65">
        <f>VLOOKUP($A32,'Return Data'!$B$7:$R$1700,13,0)</f>
        <v>4.2336</v>
      </c>
      <c r="U32" s="66">
        <f>RANK(T32,T$8:T$37,0)</f>
        <v>9</v>
      </c>
      <c r="V32" s="65">
        <f>VLOOKUP($A32,'Return Data'!$B$7:$R$1700,17,0)</f>
        <v>5.2098000000000004</v>
      </c>
      <c r="W32" s="66">
        <f t="shared" si="10"/>
        <v>2</v>
      </c>
      <c r="X32" s="65">
        <f>VLOOKUP($A32,'Return Data'!$B$7:$R$1700,14,0)</f>
        <v>5.4488000000000003</v>
      </c>
      <c r="Y32" s="66">
        <f t="shared" si="11"/>
        <v>1</v>
      </c>
      <c r="Z32" s="65">
        <f>VLOOKUP($A32,'Return Data'!$B$7:$R$1700,16,0)</f>
        <v>6.8372999999999999</v>
      </c>
      <c r="AA32" s="67">
        <f t="shared" si="6"/>
        <v>2</v>
      </c>
    </row>
    <row r="33" spans="1:27" x14ac:dyDescent="0.3">
      <c r="A33" s="63" t="s">
        <v>1424</v>
      </c>
      <c r="B33" s="64">
        <f>VLOOKUP($A33,'Return Data'!$B$7:$R$1700,3,0)</f>
        <v>44032</v>
      </c>
      <c r="C33" s="65">
        <f>VLOOKUP($A33,'Return Data'!$B$7:$R$1700,4,0)</f>
        <v>1070.5028</v>
      </c>
      <c r="D33" s="65">
        <f>VLOOKUP($A33,'Return Data'!$B$7:$R$1700,5,0)</f>
        <v>2.8744999999999998</v>
      </c>
      <c r="E33" s="66">
        <f t="shared" si="0"/>
        <v>30</v>
      </c>
      <c r="F33" s="65">
        <f>VLOOKUP($A33,'Return Data'!$B$7:$R$1700,6,0)</f>
        <v>2.9182000000000001</v>
      </c>
      <c r="G33" s="66">
        <f t="shared" si="1"/>
        <v>30</v>
      </c>
      <c r="H33" s="65">
        <f>VLOOKUP($A33,'Return Data'!$B$7:$R$1700,7,0)</f>
        <v>2.8895</v>
      </c>
      <c r="I33" s="66">
        <f t="shared" si="2"/>
        <v>30</v>
      </c>
      <c r="J33" s="65">
        <f>VLOOKUP($A33,'Return Data'!$B$7:$R$1700,8,0)</f>
        <v>2.9550999999999998</v>
      </c>
      <c r="K33" s="66">
        <f t="shared" si="3"/>
        <v>19</v>
      </c>
      <c r="L33" s="65">
        <f>VLOOKUP($A33,'Return Data'!$B$7:$R$1700,9,0)</f>
        <v>2.7804000000000002</v>
      </c>
      <c r="M33" s="66">
        <f t="shared" si="4"/>
        <v>27</v>
      </c>
      <c r="N33" s="65">
        <f>VLOOKUP($A33,'Return Data'!$B$7:$R$1700,10,0)</f>
        <v>2.9058000000000002</v>
      </c>
      <c r="O33" s="66">
        <f t="shared" si="5"/>
        <v>16</v>
      </c>
      <c r="P33" s="65">
        <f>VLOOKUP($A33,'Return Data'!$B$7:$R$1700,11,0)</f>
        <v>3.5017</v>
      </c>
      <c r="Q33" s="66">
        <f t="shared" si="9"/>
        <v>8</v>
      </c>
      <c r="R33" s="65">
        <f>VLOOKUP($A33,'Return Data'!$B$7:$R$1700,12,0)</f>
        <v>3.9540000000000002</v>
      </c>
      <c r="S33" s="66">
        <f t="shared" si="12"/>
        <v>6</v>
      </c>
      <c r="T33" s="65">
        <f>VLOOKUP($A33,'Return Data'!$B$7:$R$1700,13,0)</f>
        <v>4.3281000000000001</v>
      </c>
      <c r="U33" s="66">
        <f>RANK(T33,T$8:T$37,0)</f>
        <v>2</v>
      </c>
      <c r="V33" s="65"/>
      <c r="W33" s="66"/>
      <c r="X33" s="65"/>
      <c r="Y33" s="66"/>
      <c r="Z33" s="65">
        <f>VLOOKUP($A33,'Return Data'!$B$7:$R$1700,16,0)</f>
        <v>5.2276999999999996</v>
      </c>
      <c r="AA33" s="67">
        <f t="shared" si="6"/>
        <v>5</v>
      </c>
    </row>
    <row r="34" spans="1:27" x14ac:dyDescent="0.3">
      <c r="A34" s="63" t="s">
        <v>1426</v>
      </c>
      <c r="B34" s="64">
        <f>VLOOKUP($A34,'Return Data'!$B$7:$R$1700,3,0)</f>
        <v>44032</v>
      </c>
      <c r="C34" s="65">
        <f>VLOOKUP($A34,'Return Data'!$B$7:$R$1700,4,0)</f>
        <v>1061.7012</v>
      </c>
      <c r="D34" s="65">
        <f>VLOOKUP($A34,'Return Data'!$B$7:$R$1700,5,0)</f>
        <v>3.1183999999999998</v>
      </c>
      <c r="E34" s="66">
        <f t="shared" si="0"/>
        <v>3</v>
      </c>
      <c r="F34" s="65">
        <f>VLOOKUP($A34,'Return Data'!$B$7:$R$1700,6,0)</f>
        <v>3.0352999999999999</v>
      </c>
      <c r="G34" s="66">
        <f t="shared" si="1"/>
        <v>11</v>
      </c>
      <c r="H34" s="65">
        <f>VLOOKUP($A34,'Return Data'!$B$7:$R$1700,7,0)</f>
        <v>2.9941</v>
      </c>
      <c r="I34" s="66">
        <f t="shared" si="2"/>
        <v>12</v>
      </c>
      <c r="J34" s="65">
        <f>VLOOKUP($A34,'Return Data'!$B$7:$R$1700,8,0)</f>
        <v>3.0013000000000001</v>
      </c>
      <c r="K34" s="66">
        <f t="shared" si="3"/>
        <v>10</v>
      </c>
      <c r="L34" s="65">
        <f>VLOOKUP($A34,'Return Data'!$B$7:$R$1700,9,0)</f>
        <v>2.8687999999999998</v>
      </c>
      <c r="M34" s="66">
        <f t="shared" si="4"/>
        <v>16</v>
      </c>
      <c r="N34" s="65">
        <f>VLOOKUP($A34,'Return Data'!$B$7:$R$1700,10,0)</f>
        <v>2.9123999999999999</v>
      </c>
      <c r="O34" s="66">
        <f t="shared" si="5"/>
        <v>13</v>
      </c>
      <c r="P34" s="65">
        <f>VLOOKUP($A34,'Return Data'!$B$7:$R$1700,11,0)</f>
        <v>3.4177</v>
      </c>
      <c r="Q34" s="66">
        <f t="shared" si="9"/>
        <v>15</v>
      </c>
      <c r="R34" s="65">
        <f>VLOOKUP($A34,'Return Data'!$B$7:$R$1700,12,0)</f>
        <v>3.8736000000000002</v>
      </c>
      <c r="S34" s="66">
        <f t="shared" si="12"/>
        <v>14</v>
      </c>
      <c r="T34" s="65">
        <f>VLOOKUP($A34,'Return Data'!$B$7:$R$1700,13,0)</f>
        <v>4.2302</v>
      </c>
      <c r="U34" s="66">
        <f>RANK(T34,T$8:T$37,0)</f>
        <v>10</v>
      </c>
      <c r="V34" s="65"/>
      <c r="W34" s="66"/>
      <c r="X34" s="65"/>
      <c r="Y34" s="66"/>
      <c r="Z34" s="65">
        <f>VLOOKUP($A34,'Return Data'!$B$7:$R$1700,16,0)</f>
        <v>4.6218000000000004</v>
      </c>
      <c r="AA34" s="67">
        <f t="shared" si="6"/>
        <v>13</v>
      </c>
    </row>
    <row r="35" spans="1:27" x14ac:dyDescent="0.3">
      <c r="A35" s="63" t="s">
        <v>1428</v>
      </c>
      <c r="B35" s="64">
        <f>VLOOKUP($A35,'Return Data'!$B$7:$R$1700,3,0)</f>
        <v>44032</v>
      </c>
      <c r="C35" s="65">
        <f>VLOOKUP($A35,'Return Data'!$B$7:$R$1700,4,0)</f>
        <v>1059.9648999999999</v>
      </c>
      <c r="D35" s="65">
        <f>VLOOKUP($A35,'Return Data'!$B$7:$R$1700,5,0)</f>
        <v>3.3715000000000002</v>
      </c>
      <c r="E35" s="66">
        <f t="shared" si="0"/>
        <v>1</v>
      </c>
      <c r="F35" s="65">
        <f>VLOOKUP($A35,'Return Data'!$B$7:$R$1700,6,0)</f>
        <v>3.1206</v>
      </c>
      <c r="G35" s="66">
        <f t="shared" si="1"/>
        <v>2</v>
      </c>
      <c r="H35" s="65">
        <f>VLOOKUP($A35,'Return Data'!$B$7:$R$1700,7,0)</f>
        <v>3.0045000000000002</v>
      </c>
      <c r="I35" s="66">
        <f t="shared" si="2"/>
        <v>9</v>
      </c>
      <c r="J35" s="65">
        <f>VLOOKUP($A35,'Return Data'!$B$7:$R$1700,8,0)</f>
        <v>2.9681999999999999</v>
      </c>
      <c r="K35" s="66">
        <f t="shared" si="3"/>
        <v>16</v>
      </c>
      <c r="L35" s="65">
        <f>VLOOKUP($A35,'Return Data'!$B$7:$R$1700,9,0)</f>
        <v>2.8214000000000001</v>
      </c>
      <c r="M35" s="66">
        <f t="shared" si="4"/>
        <v>22</v>
      </c>
      <c r="N35" s="65">
        <f>VLOOKUP($A35,'Return Data'!$B$7:$R$1700,10,0)</f>
        <v>2.8483999999999998</v>
      </c>
      <c r="O35" s="66">
        <f t="shared" si="5"/>
        <v>22</v>
      </c>
      <c r="P35" s="65">
        <f>VLOOKUP($A35,'Return Data'!$B$7:$R$1700,11,0)</f>
        <v>3.3167</v>
      </c>
      <c r="Q35" s="66">
        <f t="shared" si="9"/>
        <v>25</v>
      </c>
      <c r="R35" s="65">
        <f>VLOOKUP($A35,'Return Data'!$B$7:$R$1700,12,0)</f>
        <v>3.7936000000000001</v>
      </c>
      <c r="S35" s="66">
        <f t="shared" si="12"/>
        <v>22</v>
      </c>
      <c r="T35" s="65">
        <f>VLOOKUP($A35,'Return Data'!$B$7:$R$1700,13,0)</f>
        <v>4.1138000000000003</v>
      </c>
      <c r="U35" s="66">
        <f>RANK(T35,T$8:T$37,0)</f>
        <v>16</v>
      </c>
      <c r="V35" s="65"/>
      <c r="W35" s="66"/>
      <c r="X35" s="65"/>
      <c r="Y35" s="66"/>
      <c r="Z35" s="65">
        <f>VLOOKUP($A35,'Return Data'!$B$7:$R$1700,16,0)</f>
        <v>4.5056000000000003</v>
      </c>
      <c r="AA35" s="67">
        <f t="shared" si="6"/>
        <v>16</v>
      </c>
    </row>
    <row r="36" spans="1:27" x14ac:dyDescent="0.3">
      <c r="A36" s="63" t="s">
        <v>1430</v>
      </c>
      <c r="B36" s="64">
        <f>VLOOKUP($A36,'Return Data'!$B$7:$R$1700,3,0)</f>
        <v>44032</v>
      </c>
      <c r="C36" s="65">
        <f>VLOOKUP($A36,'Return Data'!$B$7:$R$1700,4,0)</f>
        <v>2736.6408000000001</v>
      </c>
      <c r="D36" s="65">
        <f>VLOOKUP($A36,'Return Data'!$B$7:$R$1700,5,0)</f>
        <v>3.0451999999999999</v>
      </c>
      <c r="E36" s="66">
        <f t="shared" si="0"/>
        <v>7</v>
      </c>
      <c r="F36" s="65">
        <f>VLOOKUP($A36,'Return Data'!$B$7:$R$1700,6,0)</f>
        <v>3.0777000000000001</v>
      </c>
      <c r="G36" s="66">
        <f t="shared" si="1"/>
        <v>4</v>
      </c>
      <c r="H36" s="65">
        <f>VLOOKUP($A36,'Return Data'!$B$7:$R$1700,7,0)</f>
        <v>3.0390999999999999</v>
      </c>
      <c r="I36" s="66">
        <f t="shared" si="2"/>
        <v>6</v>
      </c>
      <c r="J36" s="65">
        <f>VLOOKUP($A36,'Return Data'!$B$7:$R$1700,8,0)</f>
        <v>3.0344000000000002</v>
      </c>
      <c r="K36" s="66">
        <f t="shared" si="3"/>
        <v>6</v>
      </c>
      <c r="L36" s="65">
        <f>VLOOKUP($A36,'Return Data'!$B$7:$R$1700,9,0)</f>
        <v>2.9148999999999998</v>
      </c>
      <c r="M36" s="66">
        <f t="shared" si="4"/>
        <v>9</v>
      </c>
      <c r="N36" s="65">
        <f>VLOOKUP($A36,'Return Data'!$B$7:$R$1700,10,0)</f>
        <v>2.9695</v>
      </c>
      <c r="O36" s="66">
        <f t="shared" si="5"/>
        <v>9</v>
      </c>
      <c r="P36" s="65">
        <f>VLOOKUP($A36,'Return Data'!$B$7:$R$1700,11,0)</f>
        <v>3.5001000000000002</v>
      </c>
      <c r="Q36" s="66">
        <f t="shared" si="9"/>
        <v>9</v>
      </c>
      <c r="R36" s="65">
        <f>VLOOKUP($A36,'Return Data'!$B$7:$R$1700,12,0)</f>
        <v>3.9390000000000001</v>
      </c>
      <c r="S36" s="66">
        <f t="shared" si="12"/>
        <v>9</v>
      </c>
      <c r="T36" s="65">
        <f>VLOOKUP($A36,'Return Data'!$B$7:$R$1700,13,0)</f>
        <v>4.2777000000000003</v>
      </c>
      <c r="U36" s="66">
        <f>RANK(T36,T$8:T$37,0)</f>
        <v>6</v>
      </c>
      <c r="V36" s="65">
        <f>VLOOKUP($A36,'Return Data'!$B$7:$R$1700,17,0)</f>
        <v>5.2582000000000004</v>
      </c>
      <c r="W36" s="66">
        <f t="shared" si="10"/>
        <v>1</v>
      </c>
      <c r="X36" s="65">
        <f>VLOOKUP($A36,'Return Data'!$B$7:$R$1700,14,0)</f>
        <v>5.1033999999999997</v>
      </c>
      <c r="Y36" s="66">
        <f t="shared" si="11"/>
        <v>3</v>
      </c>
      <c r="Z36" s="65">
        <f>VLOOKUP($A36,'Return Data'!$B$7:$R$1700,16,0)</f>
        <v>6.2427999999999999</v>
      </c>
      <c r="AA36" s="67">
        <f t="shared" si="6"/>
        <v>3</v>
      </c>
    </row>
    <row r="37" spans="1:27" x14ac:dyDescent="0.3">
      <c r="A37" s="63" t="s">
        <v>1432</v>
      </c>
      <c r="B37" s="64">
        <f>VLOOKUP($A37,'Return Data'!$B$7:$R$1700,3,0)</f>
        <v>44032</v>
      </c>
      <c r="C37" s="65">
        <f>VLOOKUP($A37,'Return Data'!$B$7:$R$1700,4,0)</f>
        <v>1037.3416</v>
      </c>
      <c r="D37" s="65">
        <f>VLOOKUP($A37,'Return Data'!$B$7:$R$1700,5,0)</f>
        <v>2.9100999999999999</v>
      </c>
      <c r="E37" s="66">
        <f t="shared" si="0"/>
        <v>26</v>
      </c>
      <c r="F37" s="65">
        <f>VLOOKUP($A37,'Return Data'!$B$7:$R$1700,6,0)</f>
        <v>2.9363999999999999</v>
      </c>
      <c r="G37" s="66">
        <f t="shared" si="1"/>
        <v>27</v>
      </c>
      <c r="H37" s="65">
        <f>VLOOKUP($A37,'Return Data'!$B$7:$R$1700,7,0)</f>
        <v>2.903</v>
      </c>
      <c r="I37" s="66">
        <f t="shared" si="2"/>
        <v>28</v>
      </c>
      <c r="J37" s="65">
        <f>VLOOKUP($A37,'Return Data'!$B$7:$R$1700,8,0)</f>
        <v>2.8650000000000002</v>
      </c>
      <c r="K37" s="66">
        <f t="shared" si="3"/>
        <v>30</v>
      </c>
      <c r="L37" s="65">
        <f>VLOOKUP($A37,'Return Data'!$B$7:$R$1700,9,0)</f>
        <v>2.6720999999999999</v>
      </c>
      <c r="M37" s="66">
        <f t="shared" si="4"/>
        <v>30</v>
      </c>
      <c r="N37" s="65">
        <f>VLOOKUP($A37,'Return Data'!$B$7:$R$1700,10,0)</f>
        <v>2.7014999999999998</v>
      </c>
      <c r="O37" s="66">
        <f t="shared" si="5"/>
        <v>30</v>
      </c>
      <c r="P37" s="65">
        <f>VLOOKUP($A37,'Return Data'!$B$7:$R$1700,11,0)</f>
        <v>3.3111999999999999</v>
      </c>
      <c r="Q37" s="66">
        <f t="shared" si="9"/>
        <v>26</v>
      </c>
      <c r="R37" s="65">
        <f>VLOOKUP($A37,'Return Data'!$B$7:$R$1700,12,0)</f>
        <v>3.7686000000000002</v>
      </c>
      <c r="S37" s="66">
        <f t="shared" si="12"/>
        <v>23</v>
      </c>
      <c r="T37" s="65"/>
      <c r="U37" s="66"/>
      <c r="V37" s="65"/>
      <c r="W37" s="66"/>
      <c r="X37" s="65"/>
      <c r="Y37" s="66"/>
      <c r="Z37" s="65">
        <f>VLOOKUP($A37,'Return Data'!$B$7:$R$1700,16,0)</f>
        <v>4.1052999999999997</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3.0009133333333327</v>
      </c>
      <c r="E39" s="74"/>
      <c r="F39" s="75">
        <f>AVERAGE(F8:F37)</f>
        <v>3.0106799999999998</v>
      </c>
      <c r="G39" s="74"/>
      <c r="H39" s="75">
        <f>AVERAGE(H8:H37)</f>
        <v>2.9810933333333347</v>
      </c>
      <c r="I39" s="74"/>
      <c r="J39" s="75">
        <f>AVERAGE(J8:J37)</f>
        <v>2.9832799999999997</v>
      </c>
      <c r="K39" s="74"/>
      <c r="L39" s="75">
        <f>AVERAGE(L8:L37)</f>
        <v>2.8709399999999996</v>
      </c>
      <c r="M39" s="74"/>
      <c r="N39" s="75">
        <f>AVERAGE(N8:N37)</f>
        <v>2.929523333333333</v>
      </c>
      <c r="O39" s="74"/>
      <c r="P39" s="75">
        <f>AVERAGE(P8:P37)</f>
        <v>3.4523928571428573</v>
      </c>
      <c r="Q39" s="74"/>
      <c r="R39" s="75">
        <f>AVERAGE(R8:R37)</f>
        <v>3.8872679999999984</v>
      </c>
      <c r="S39" s="74"/>
      <c r="T39" s="75">
        <f>AVERAGE(T8:T37)</f>
        <v>4.2109277777777772</v>
      </c>
      <c r="U39" s="74"/>
      <c r="V39" s="75">
        <f>AVERAGE(V8:V37)</f>
        <v>5.0586500000000001</v>
      </c>
      <c r="W39" s="74"/>
      <c r="X39" s="75">
        <f>AVERAGE(X8:X37)</f>
        <v>5.2109499999999995</v>
      </c>
      <c r="Y39" s="74"/>
      <c r="Z39" s="75">
        <f>AVERAGE(Z8:Z37)</f>
        <v>4.7171066666666661</v>
      </c>
      <c r="AA39" s="76"/>
    </row>
    <row r="40" spans="1:27" x14ac:dyDescent="0.3">
      <c r="A40" s="73" t="s">
        <v>28</v>
      </c>
      <c r="B40" s="74"/>
      <c r="C40" s="74"/>
      <c r="D40" s="75">
        <f>MIN(D8:D37)</f>
        <v>2.8744999999999998</v>
      </c>
      <c r="E40" s="74"/>
      <c r="F40" s="75">
        <f>MIN(F8:F37)</f>
        <v>2.9182000000000001</v>
      </c>
      <c r="G40" s="74"/>
      <c r="H40" s="75">
        <f>MIN(H8:H37)</f>
        <v>2.8895</v>
      </c>
      <c r="I40" s="74"/>
      <c r="J40" s="75">
        <f>MIN(J8:J37)</f>
        <v>2.8650000000000002</v>
      </c>
      <c r="K40" s="74"/>
      <c r="L40" s="75">
        <f>MIN(L8:L37)</f>
        <v>2.6720999999999999</v>
      </c>
      <c r="M40" s="74"/>
      <c r="N40" s="75">
        <f>MIN(N8:N37)</f>
        <v>2.7014999999999998</v>
      </c>
      <c r="O40" s="74"/>
      <c r="P40" s="75">
        <f>MIN(P8:P37)</f>
        <v>3.1741000000000001</v>
      </c>
      <c r="Q40" s="74"/>
      <c r="R40" s="75">
        <f>MIN(R8:R37)</f>
        <v>3.5023</v>
      </c>
      <c r="S40" s="74"/>
      <c r="T40" s="75">
        <f>MIN(T8:T37)</f>
        <v>3.7755999999999998</v>
      </c>
      <c r="U40" s="74"/>
      <c r="V40" s="75">
        <f>MIN(V8:V37)</f>
        <v>4.6212999999999997</v>
      </c>
      <c r="W40" s="74"/>
      <c r="X40" s="75">
        <f>MIN(X8:X37)</f>
        <v>4.8887</v>
      </c>
      <c r="Y40" s="74"/>
      <c r="Z40" s="75">
        <f>MIN(Z8:Z37)</f>
        <v>3.5097999999999998</v>
      </c>
      <c r="AA40" s="76"/>
    </row>
    <row r="41" spans="1:27" ht="15" thickBot="1" x14ac:dyDescent="0.35">
      <c r="A41" s="77" t="s">
        <v>29</v>
      </c>
      <c r="B41" s="78"/>
      <c r="C41" s="78"/>
      <c r="D41" s="79">
        <f>MAX(D8:D37)</f>
        <v>3.3715000000000002</v>
      </c>
      <c r="E41" s="78"/>
      <c r="F41" s="79">
        <f>MAX(F8:F37)</f>
        <v>3.1583000000000001</v>
      </c>
      <c r="G41" s="78"/>
      <c r="H41" s="79">
        <f>MAX(H8:H37)</f>
        <v>3.1211000000000002</v>
      </c>
      <c r="I41" s="78"/>
      <c r="J41" s="79">
        <f>MAX(J8:J37)</f>
        <v>3.1656</v>
      </c>
      <c r="K41" s="78"/>
      <c r="L41" s="79">
        <f>MAX(L8:L37)</f>
        <v>3.0478999999999998</v>
      </c>
      <c r="M41" s="78"/>
      <c r="N41" s="79">
        <f>MAX(N8:N37)</f>
        <v>3.2099000000000002</v>
      </c>
      <c r="O41" s="78"/>
      <c r="P41" s="79">
        <f>MAX(P8:P37)</f>
        <v>3.7395</v>
      </c>
      <c r="Q41" s="78"/>
      <c r="R41" s="79">
        <f>MAX(R8:R37)</f>
        <v>4.1464999999999996</v>
      </c>
      <c r="S41" s="78"/>
      <c r="T41" s="79">
        <f>MAX(T8:T37)</f>
        <v>4.4012000000000002</v>
      </c>
      <c r="U41" s="78"/>
      <c r="V41" s="79">
        <f>MAX(V8:V37)</f>
        <v>5.2582000000000004</v>
      </c>
      <c r="W41" s="78"/>
      <c r="X41" s="79">
        <f>MAX(X8:X37)</f>
        <v>5.4488000000000003</v>
      </c>
      <c r="Y41" s="78"/>
      <c r="Z41" s="79">
        <f>MAX(Z8:Z37)</f>
        <v>6.9328000000000003</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44032</v>
      </c>
      <c r="C8" s="65">
        <f>VLOOKUP($A8,'Return Data'!$B$7:$R$1700,4,0)</f>
        <v>532.62879999999996</v>
      </c>
      <c r="D8" s="65">
        <f>VLOOKUP($A8,'Return Data'!$B$7:$R$1700,5,0)</f>
        <v>5.1143000000000001</v>
      </c>
      <c r="E8" s="66">
        <f t="shared" ref="E8:E34" si="0">RANK(D8,D$8:D$34,0)</f>
        <v>9</v>
      </c>
      <c r="F8" s="65">
        <f>VLOOKUP($A8,'Return Data'!$B$7:$R$1700,6,0)</f>
        <v>5.1143000000000001</v>
      </c>
      <c r="G8" s="66">
        <f t="shared" ref="G8:G34" si="1">RANK(F8,F$8:F$34,0)</f>
        <v>9</v>
      </c>
      <c r="H8" s="65">
        <f>VLOOKUP($A8,'Return Data'!$B$7:$R$1700,7,0)</f>
        <v>9.8229000000000006</v>
      </c>
      <c r="I8" s="66">
        <f t="shared" ref="I8:I34" si="2">RANK(H8,H$8:H$34,0)</f>
        <v>4</v>
      </c>
      <c r="J8" s="65">
        <f>VLOOKUP($A8,'Return Data'!$B$7:$R$1700,8,0)</f>
        <v>10.8597</v>
      </c>
      <c r="K8" s="66">
        <f t="shared" ref="K8:K34" si="3">RANK(J8,J$8:J$34,0)</f>
        <v>10</v>
      </c>
      <c r="L8" s="65">
        <f>VLOOKUP($A8,'Return Data'!$B$7:$R$1700,9,0)</f>
        <v>13.012</v>
      </c>
      <c r="M8" s="66">
        <f t="shared" ref="M8:M34" si="4">RANK(L8,L$8:L$34,0)</f>
        <v>11</v>
      </c>
      <c r="N8" s="65">
        <f>VLOOKUP($A8,'Return Data'!$B$7:$R$1700,10,0)</f>
        <v>12.908899999999999</v>
      </c>
      <c r="O8" s="66">
        <f t="shared" ref="O8:O34" si="5">RANK(N8,N$8:N$34,0)</f>
        <v>7</v>
      </c>
      <c r="P8" s="65">
        <f>VLOOKUP($A8,'Return Data'!$B$7:$R$1700,11,0)</f>
        <v>10.4476</v>
      </c>
      <c r="Q8" s="66">
        <f t="shared" ref="Q8:Q34" si="6">RANK(P8,P$8:P$34,0)</f>
        <v>4</v>
      </c>
      <c r="R8" s="65">
        <f>VLOOKUP($A8,'Return Data'!$B$7:$R$1700,12,0)</f>
        <v>9.3653999999999993</v>
      </c>
      <c r="S8" s="66">
        <f t="shared" ref="S8:S34" si="7">RANK(R8,R$8:R$34,0)</f>
        <v>4</v>
      </c>
      <c r="T8" s="65">
        <f>VLOOKUP($A8,'Return Data'!$B$7:$R$1700,13,0)</f>
        <v>9.5507000000000009</v>
      </c>
      <c r="U8" s="66">
        <f t="shared" ref="U8:U34" si="8">RANK(T8,T$8:T$34,0)</f>
        <v>4</v>
      </c>
      <c r="V8" s="65">
        <f>VLOOKUP($A8,'Return Data'!$B$7:$R$1700,17,0)</f>
        <v>9.3818000000000001</v>
      </c>
      <c r="W8" s="66">
        <f t="shared" ref="W8:W32" si="9">RANK(V8,V$8:V$34,0)</f>
        <v>1</v>
      </c>
      <c r="X8" s="65">
        <f>VLOOKUP($A8,'Return Data'!$B$7:$R$1700,14,0)</f>
        <v>8.5334000000000003</v>
      </c>
      <c r="Y8" s="66">
        <f t="shared" ref="Y8:Y32" si="10">RANK(X8,X$8:X$34,0)</f>
        <v>2</v>
      </c>
      <c r="Z8" s="65">
        <f>VLOOKUP($A8,'Return Data'!$B$7:$R$1700,16,0)</f>
        <v>9.0170999999999992</v>
      </c>
      <c r="AA8" s="67">
        <f t="shared" ref="AA8:AA34" si="11">RANK(Z8,Z$8:Z$34,0)</f>
        <v>1</v>
      </c>
    </row>
    <row r="9" spans="1:27" x14ac:dyDescent="0.3">
      <c r="A9" s="63" t="s">
        <v>1047</v>
      </c>
      <c r="B9" s="64">
        <f>VLOOKUP($A9,'Return Data'!$B$7:$R$1700,3,0)</f>
        <v>44032</v>
      </c>
      <c r="C9" s="65">
        <f>VLOOKUP($A9,'Return Data'!$B$7:$R$1700,4,0)</f>
        <v>2406.0045</v>
      </c>
      <c r="D9" s="65">
        <f>VLOOKUP($A9,'Return Data'!$B$7:$R$1700,5,0)</f>
        <v>4.9405000000000001</v>
      </c>
      <c r="E9" s="66">
        <f t="shared" si="0"/>
        <v>11</v>
      </c>
      <c r="F9" s="65">
        <f>VLOOKUP($A9,'Return Data'!$B$7:$R$1700,6,0)</f>
        <v>4.9405000000000001</v>
      </c>
      <c r="G9" s="66">
        <f t="shared" si="1"/>
        <v>11</v>
      </c>
      <c r="H9" s="65">
        <f>VLOOKUP($A9,'Return Data'!$B$7:$R$1700,7,0)</f>
        <v>7.5769000000000002</v>
      </c>
      <c r="I9" s="66">
        <f t="shared" si="2"/>
        <v>12</v>
      </c>
      <c r="J9" s="65">
        <f>VLOOKUP($A9,'Return Data'!$B$7:$R$1700,8,0)</f>
        <v>10.4436</v>
      </c>
      <c r="K9" s="66">
        <f t="shared" si="3"/>
        <v>11</v>
      </c>
      <c r="L9" s="65">
        <f>VLOOKUP($A9,'Return Data'!$B$7:$R$1700,9,0)</f>
        <v>11.7805</v>
      </c>
      <c r="M9" s="66">
        <f t="shared" si="4"/>
        <v>14</v>
      </c>
      <c r="N9" s="65">
        <f>VLOOKUP($A9,'Return Data'!$B$7:$R$1700,10,0)</f>
        <v>12.211</v>
      </c>
      <c r="O9" s="66">
        <f t="shared" si="5"/>
        <v>9</v>
      </c>
      <c r="P9" s="65">
        <f>VLOOKUP($A9,'Return Data'!$B$7:$R$1700,11,0)</f>
        <v>9.7294</v>
      </c>
      <c r="Q9" s="66">
        <f t="shared" si="6"/>
        <v>8</v>
      </c>
      <c r="R9" s="65">
        <f>VLOOKUP($A9,'Return Data'!$B$7:$R$1700,12,0)</f>
        <v>8.8224999999999998</v>
      </c>
      <c r="S9" s="66">
        <f t="shared" si="7"/>
        <v>9</v>
      </c>
      <c r="T9" s="65">
        <f>VLOOKUP($A9,'Return Data'!$B$7:$R$1700,13,0)</f>
        <v>9.0295000000000005</v>
      </c>
      <c r="U9" s="66">
        <f t="shared" si="8"/>
        <v>9</v>
      </c>
      <c r="V9" s="65">
        <f>VLOOKUP($A9,'Return Data'!$B$7:$R$1700,17,0)</f>
        <v>9.0748999999999995</v>
      </c>
      <c r="W9" s="66">
        <f t="shared" si="9"/>
        <v>4</v>
      </c>
      <c r="X9" s="65">
        <f>VLOOKUP($A9,'Return Data'!$B$7:$R$1700,14,0)</f>
        <v>8.4009</v>
      </c>
      <c r="Y9" s="66">
        <f t="shared" si="10"/>
        <v>3</v>
      </c>
      <c r="Z9" s="65">
        <f>VLOOKUP($A9,'Return Data'!$B$7:$R$1700,16,0)</f>
        <v>8.7395999999999994</v>
      </c>
      <c r="AA9" s="67">
        <f t="shared" si="11"/>
        <v>4</v>
      </c>
    </row>
    <row r="10" spans="1:27" x14ac:dyDescent="0.3">
      <c r="A10" s="63" t="s">
        <v>1050</v>
      </c>
      <c r="B10" s="64">
        <f>VLOOKUP($A10,'Return Data'!$B$7:$R$1700,3,0)</f>
        <v>44032</v>
      </c>
      <c r="C10" s="65">
        <f>VLOOKUP($A10,'Return Data'!$B$7:$R$1700,4,0)</f>
        <v>1490.2592</v>
      </c>
      <c r="D10" s="65">
        <f>VLOOKUP($A10,'Return Data'!$B$7:$R$1700,5,0)</f>
        <v>4.4420999999999999</v>
      </c>
      <c r="E10" s="66">
        <f t="shared" si="0"/>
        <v>16</v>
      </c>
      <c r="F10" s="65">
        <f>VLOOKUP($A10,'Return Data'!$B$7:$R$1700,6,0)</f>
        <v>4.4420999999999999</v>
      </c>
      <c r="G10" s="66">
        <f t="shared" si="1"/>
        <v>16</v>
      </c>
      <c r="H10" s="65">
        <f>VLOOKUP($A10,'Return Data'!$B$7:$R$1700,7,0)</f>
        <v>1335.2755999999999</v>
      </c>
      <c r="I10" s="66">
        <f t="shared" si="2"/>
        <v>1</v>
      </c>
      <c r="J10" s="65">
        <f>VLOOKUP($A10,'Return Data'!$B$7:$R$1700,8,0)</f>
        <v>675.47749999999996</v>
      </c>
      <c r="K10" s="66">
        <f t="shared" si="3"/>
        <v>1</v>
      </c>
      <c r="L10" s="65">
        <f>VLOOKUP($A10,'Return Data'!$B$7:$R$1700,9,0)</f>
        <v>311.39729999999997</v>
      </c>
      <c r="M10" s="66">
        <f t="shared" si="4"/>
        <v>1</v>
      </c>
      <c r="N10" s="65">
        <f>VLOOKUP($A10,'Return Data'!$B$7:$R$1700,10,0)</f>
        <v>73.852699999999999</v>
      </c>
      <c r="O10" s="66">
        <f t="shared" si="5"/>
        <v>2</v>
      </c>
      <c r="P10" s="65">
        <f>VLOOKUP($A10,'Return Data'!$B$7:$R$1700,11,0)</f>
        <v>-31.411000000000001</v>
      </c>
      <c r="Q10" s="66">
        <f t="shared" si="6"/>
        <v>26</v>
      </c>
      <c r="R10" s="65">
        <f>VLOOKUP($A10,'Return Data'!$B$7:$R$1700,12,0)</f>
        <v>-22.173999999999999</v>
      </c>
      <c r="S10" s="66">
        <f t="shared" si="7"/>
        <v>26</v>
      </c>
      <c r="T10" s="65">
        <f>VLOOKUP($A10,'Return Data'!$B$7:$R$1700,13,0)</f>
        <v>-19.322399999999998</v>
      </c>
      <c r="U10" s="66">
        <f t="shared" si="8"/>
        <v>26</v>
      </c>
      <c r="V10" s="65">
        <f>VLOOKUP($A10,'Return Data'!$B$7:$R$1700,17,0)</f>
        <v>-15.905200000000001</v>
      </c>
      <c r="W10" s="66">
        <f t="shared" si="9"/>
        <v>26</v>
      </c>
      <c r="X10" s="65">
        <f>VLOOKUP($A10,'Return Data'!$B$7:$R$1700,14,0)</f>
        <v>-8.8740000000000006</v>
      </c>
      <c r="Y10" s="66">
        <f t="shared" si="10"/>
        <v>26</v>
      </c>
      <c r="Z10" s="65">
        <f>VLOOKUP($A10,'Return Data'!$B$7:$R$1700,16,0)</f>
        <v>1.7857000000000001</v>
      </c>
      <c r="AA10" s="67">
        <f t="shared" si="11"/>
        <v>26</v>
      </c>
    </row>
    <row r="11" spans="1:27" x14ac:dyDescent="0.3">
      <c r="A11" s="63" t="s">
        <v>1054</v>
      </c>
      <c r="B11" s="64">
        <f>VLOOKUP($A11,'Return Data'!$B$7:$R$1700,3,0)</f>
        <v>44032</v>
      </c>
      <c r="C11" s="65">
        <f>VLOOKUP($A11,'Return Data'!$B$7:$R$1700,4,0)</f>
        <v>32.600700000000003</v>
      </c>
      <c r="D11" s="65">
        <f>VLOOKUP($A11,'Return Data'!$B$7:$R$1700,5,0)</f>
        <v>4.9656000000000002</v>
      </c>
      <c r="E11" s="66">
        <f t="shared" si="0"/>
        <v>10</v>
      </c>
      <c r="F11" s="65">
        <f>VLOOKUP($A11,'Return Data'!$B$7:$R$1700,6,0)</f>
        <v>4.9656000000000002</v>
      </c>
      <c r="G11" s="66">
        <f t="shared" si="1"/>
        <v>10</v>
      </c>
      <c r="H11" s="65">
        <f>VLOOKUP($A11,'Return Data'!$B$7:$R$1700,7,0)</f>
        <v>9.7428000000000008</v>
      </c>
      <c r="I11" s="66">
        <f t="shared" si="2"/>
        <v>5</v>
      </c>
      <c r="J11" s="65">
        <f>VLOOKUP($A11,'Return Data'!$B$7:$R$1700,8,0)</f>
        <v>11.558999999999999</v>
      </c>
      <c r="K11" s="66">
        <f t="shared" si="3"/>
        <v>6</v>
      </c>
      <c r="L11" s="65">
        <f>VLOOKUP($A11,'Return Data'!$B$7:$R$1700,9,0)</f>
        <v>10.979699999999999</v>
      </c>
      <c r="M11" s="66">
        <f t="shared" si="4"/>
        <v>17</v>
      </c>
      <c r="N11" s="65">
        <f>VLOOKUP($A11,'Return Data'!$B$7:$R$1700,10,0)</f>
        <v>11.484999999999999</v>
      </c>
      <c r="O11" s="66">
        <f t="shared" si="5"/>
        <v>12</v>
      </c>
      <c r="P11" s="65">
        <f>VLOOKUP($A11,'Return Data'!$B$7:$R$1700,11,0)</f>
        <v>10.636799999999999</v>
      </c>
      <c r="Q11" s="66">
        <f t="shared" si="6"/>
        <v>2</v>
      </c>
      <c r="R11" s="65">
        <f>VLOOKUP($A11,'Return Data'!$B$7:$R$1700,12,0)</f>
        <v>9.5385000000000009</v>
      </c>
      <c r="S11" s="66">
        <f t="shared" si="7"/>
        <v>3</v>
      </c>
      <c r="T11" s="65">
        <f>VLOOKUP($A11,'Return Data'!$B$7:$R$1700,13,0)</f>
        <v>9.5388000000000002</v>
      </c>
      <c r="U11" s="66">
        <f t="shared" si="8"/>
        <v>5</v>
      </c>
      <c r="V11" s="65">
        <f>VLOOKUP($A11,'Return Data'!$B$7:$R$1700,17,0)</f>
        <v>8.7542000000000009</v>
      </c>
      <c r="W11" s="66">
        <f t="shared" si="9"/>
        <v>8</v>
      </c>
      <c r="X11" s="65">
        <f>VLOOKUP($A11,'Return Data'!$B$7:$R$1700,14,0)</f>
        <v>8.1165000000000003</v>
      </c>
      <c r="Y11" s="66">
        <f t="shared" si="10"/>
        <v>6</v>
      </c>
      <c r="Z11" s="65">
        <f>VLOOKUP($A11,'Return Data'!$B$7:$R$1700,16,0)</f>
        <v>8.6243999999999996</v>
      </c>
      <c r="AA11" s="67">
        <f t="shared" si="11"/>
        <v>6</v>
      </c>
    </row>
    <row r="12" spans="1:27" x14ac:dyDescent="0.3">
      <c r="A12" s="63" t="s">
        <v>1055</v>
      </c>
      <c r="B12" s="64">
        <f>VLOOKUP($A12,'Return Data'!$B$7:$R$1700,3,0)</f>
        <v>44032</v>
      </c>
      <c r="C12" s="65">
        <f>VLOOKUP($A12,'Return Data'!$B$7:$R$1700,4,0)</f>
        <v>32.777700000000003</v>
      </c>
      <c r="D12" s="65">
        <f>VLOOKUP($A12,'Return Data'!$B$7:$R$1700,5,0)</f>
        <v>3.1558999999999999</v>
      </c>
      <c r="E12" s="66">
        <f t="shared" si="0"/>
        <v>22</v>
      </c>
      <c r="F12" s="65">
        <f>VLOOKUP($A12,'Return Data'!$B$7:$R$1700,6,0)</f>
        <v>3.1558999999999999</v>
      </c>
      <c r="G12" s="66">
        <f t="shared" si="1"/>
        <v>22</v>
      </c>
      <c r="H12" s="65">
        <f>VLOOKUP($A12,'Return Data'!$B$7:$R$1700,7,0)</f>
        <v>6.7537000000000003</v>
      </c>
      <c r="I12" s="66">
        <f t="shared" si="2"/>
        <v>14</v>
      </c>
      <c r="J12" s="65">
        <f>VLOOKUP($A12,'Return Data'!$B$7:$R$1700,8,0)</f>
        <v>8.4505999999999997</v>
      </c>
      <c r="K12" s="66">
        <f t="shared" si="3"/>
        <v>20</v>
      </c>
      <c r="L12" s="65">
        <f>VLOOKUP($A12,'Return Data'!$B$7:$R$1700,9,0)</f>
        <v>9.0858000000000008</v>
      </c>
      <c r="M12" s="66">
        <f t="shared" si="4"/>
        <v>23</v>
      </c>
      <c r="N12" s="65">
        <f>VLOOKUP($A12,'Return Data'!$B$7:$R$1700,10,0)</f>
        <v>10.4308</v>
      </c>
      <c r="O12" s="66">
        <f t="shared" si="5"/>
        <v>18</v>
      </c>
      <c r="P12" s="65">
        <f>VLOOKUP($A12,'Return Data'!$B$7:$R$1700,11,0)</f>
        <v>8.7325999999999997</v>
      </c>
      <c r="Q12" s="66">
        <f t="shared" si="6"/>
        <v>18</v>
      </c>
      <c r="R12" s="65">
        <f>VLOOKUP($A12,'Return Data'!$B$7:$R$1700,12,0)</f>
        <v>7.9245999999999999</v>
      </c>
      <c r="S12" s="66">
        <f t="shared" si="7"/>
        <v>19</v>
      </c>
      <c r="T12" s="65">
        <f>VLOOKUP($A12,'Return Data'!$B$7:$R$1700,13,0)</f>
        <v>8.0421999999999993</v>
      </c>
      <c r="U12" s="66">
        <f t="shared" si="8"/>
        <v>17</v>
      </c>
      <c r="V12" s="65">
        <f>VLOOKUP($A12,'Return Data'!$B$7:$R$1700,17,0)</f>
        <v>8.2619000000000007</v>
      </c>
      <c r="W12" s="66">
        <f t="shared" si="9"/>
        <v>12</v>
      </c>
      <c r="X12" s="65">
        <f>VLOOKUP($A12,'Return Data'!$B$7:$R$1700,14,0)</f>
        <v>7.6542000000000003</v>
      </c>
      <c r="Y12" s="66">
        <f t="shared" si="10"/>
        <v>12</v>
      </c>
      <c r="Z12" s="65">
        <f>VLOOKUP($A12,'Return Data'!$B$7:$R$1700,16,0)</f>
        <v>8.3111999999999995</v>
      </c>
      <c r="AA12" s="67">
        <f t="shared" si="11"/>
        <v>13</v>
      </c>
    </row>
    <row r="13" spans="1:27" x14ac:dyDescent="0.3">
      <c r="A13" s="63" t="s">
        <v>1057</v>
      </c>
      <c r="B13" s="64">
        <f>VLOOKUP($A13,'Return Data'!$B$7:$R$1700,3,0)</f>
        <v>44032</v>
      </c>
      <c r="C13" s="65">
        <f>VLOOKUP($A13,'Return Data'!$B$7:$R$1700,4,0)</f>
        <v>15.375500000000001</v>
      </c>
      <c r="D13" s="65">
        <f>VLOOKUP($A13,'Return Data'!$B$7:$R$1700,5,0)</f>
        <v>2.4535</v>
      </c>
      <c r="E13" s="66">
        <f t="shared" si="0"/>
        <v>24</v>
      </c>
      <c r="F13" s="65">
        <f>VLOOKUP($A13,'Return Data'!$B$7:$R$1700,6,0)</f>
        <v>2.4535</v>
      </c>
      <c r="G13" s="66">
        <f t="shared" si="1"/>
        <v>24</v>
      </c>
      <c r="H13" s="65">
        <f>VLOOKUP($A13,'Return Data'!$B$7:$R$1700,7,0)</f>
        <v>5.3977000000000004</v>
      </c>
      <c r="I13" s="66">
        <f t="shared" si="2"/>
        <v>22</v>
      </c>
      <c r="J13" s="65">
        <f>VLOOKUP($A13,'Return Data'!$B$7:$R$1700,8,0)</f>
        <v>7.1412000000000004</v>
      </c>
      <c r="K13" s="66">
        <f t="shared" si="3"/>
        <v>24</v>
      </c>
      <c r="L13" s="65">
        <f>VLOOKUP($A13,'Return Data'!$B$7:$R$1700,9,0)</f>
        <v>8.5464000000000002</v>
      </c>
      <c r="M13" s="66">
        <f t="shared" si="4"/>
        <v>24</v>
      </c>
      <c r="N13" s="65">
        <f>VLOOKUP($A13,'Return Data'!$B$7:$R$1700,10,0)</f>
        <v>10.977600000000001</v>
      </c>
      <c r="O13" s="66">
        <f t="shared" si="5"/>
        <v>17</v>
      </c>
      <c r="P13" s="65">
        <f>VLOOKUP($A13,'Return Data'!$B$7:$R$1700,11,0)</f>
        <v>8.7658000000000005</v>
      </c>
      <c r="Q13" s="66">
        <f t="shared" si="6"/>
        <v>17</v>
      </c>
      <c r="R13" s="65">
        <f>VLOOKUP($A13,'Return Data'!$B$7:$R$1700,12,0)</f>
        <v>8.0914000000000001</v>
      </c>
      <c r="S13" s="66">
        <f t="shared" si="7"/>
        <v>17</v>
      </c>
      <c r="T13" s="65">
        <f>VLOOKUP($A13,'Return Data'!$B$7:$R$1700,13,0)</f>
        <v>9.7208000000000006</v>
      </c>
      <c r="U13" s="66">
        <f t="shared" si="8"/>
        <v>3</v>
      </c>
      <c r="V13" s="65">
        <f>VLOOKUP($A13,'Return Data'!$B$7:$R$1700,17,0)</f>
        <v>8.7886000000000006</v>
      </c>
      <c r="W13" s="66">
        <f t="shared" si="9"/>
        <v>7</v>
      </c>
      <c r="X13" s="65">
        <f>VLOOKUP($A13,'Return Data'!$B$7:$R$1700,14,0)</f>
        <v>8.0465999999999998</v>
      </c>
      <c r="Y13" s="66">
        <f t="shared" si="10"/>
        <v>7</v>
      </c>
      <c r="Z13" s="65">
        <f>VLOOKUP($A13,'Return Data'!$B$7:$R$1700,16,0)</f>
        <v>8.3452999999999999</v>
      </c>
      <c r="AA13" s="67">
        <f t="shared" si="11"/>
        <v>12</v>
      </c>
    </row>
    <row r="14" spans="1:27" x14ac:dyDescent="0.3">
      <c r="A14" s="63" t="s">
        <v>1059</v>
      </c>
      <c r="B14" s="64">
        <f>VLOOKUP($A14,'Return Data'!$B$7:$R$1700,3,0)</f>
        <v>44032</v>
      </c>
      <c r="C14" s="65">
        <f>VLOOKUP($A14,'Return Data'!$B$7:$R$1700,4,0)</f>
        <v>2027.0259000000001</v>
      </c>
      <c r="D14" s="65">
        <f>VLOOKUP($A14,'Return Data'!$B$7:$R$1700,5,0)</f>
        <v>-42.127299999999998</v>
      </c>
      <c r="E14" s="66">
        <f t="shared" si="0"/>
        <v>27</v>
      </c>
      <c r="F14" s="65">
        <f>VLOOKUP($A14,'Return Data'!$B$7:$R$1700,6,0)</f>
        <v>-42.127299999999998</v>
      </c>
      <c r="G14" s="66">
        <f t="shared" si="1"/>
        <v>27</v>
      </c>
      <c r="H14" s="65">
        <f>VLOOKUP($A14,'Return Data'!$B$7:$R$1700,7,0)</f>
        <v>-13.338100000000001</v>
      </c>
      <c r="I14" s="66">
        <f t="shared" si="2"/>
        <v>27</v>
      </c>
      <c r="J14" s="65">
        <f>VLOOKUP($A14,'Return Data'!$B$7:$R$1700,8,0)</f>
        <v>-55.058500000000002</v>
      </c>
      <c r="K14" s="66">
        <f t="shared" si="3"/>
        <v>27</v>
      </c>
      <c r="L14" s="65">
        <f>VLOOKUP($A14,'Return Data'!$B$7:$R$1700,9,0)</f>
        <v>-76.201700000000002</v>
      </c>
      <c r="M14" s="66">
        <f t="shared" si="4"/>
        <v>26</v>
      </c>
      <c r="N14" s="65">
        <f>VLOOKUP($A14,'Return Data'!$B$7:$R$1700,10,0)</f>
        <v>-26.785799999999998</v>
      </c>
      <c r="O14" s="66">
        <f t="shared" si="5"/>
        <v>26</v>
      </c>
      <c r="P14" s="65">
        <f>VLOOKUP($A14,'Return Data'!$B$7:$R$1700,11,0)</f>
        <v>-9.8808000000000007</v>
      </c>
      <c r="Q14" s="66">
        <f t="shared" si="6"/>
        <v>25</v>
      </c>
      <c r="R14" s="65">
        <f>VLOOKUP($A14,'Return Data'!$B$7:$R$1700,12,0)</f>
        <v>-4.3140000000000001</v>
      </c>
      <c r="S14" s="66">
        <f t="shared" si="7"/>
        <v>24</v>
      </c>
      <c r="T14" s="65">
        <f>VLOOKUP($A14,'Return Data'!$B$7:$R$1700,13,0)</f>
        <v>-1.2995000000000001</v>
      </c>
      <c r="U14" s="66">
        <f t="shared" si="8"/>
        <v>24</v>
      </c>
      <c r="V14" s="65">
        <f>VLOOKUP($A14,'Return Data'!$B$7:$R$1700,17,0)</f>
        <v>-2.8687</v>
      </c>
      <c r="W14" s="66">
        <f t="shared" si="9"/>
        <v>25</v>
      </c>
      <c r="X14" s="65">
        <f>VLOOKUP($A14,'Return Data'!$B$7:$R$1700,14,0)</f>
        <v>0.47449999999999998</v>
      </c>
      <c r="Y14" s="66">
        <f t="shared" si="10"/>
        <v>25</v>
      </c>
      <c r="Z14" s="65">
        <f>VLOOKUP($A14,'Return Data'!$B$7:$R$1700,16,0)</f>
        <v>4.0106000000000002</v>
      </c>
      <c r="AA14" s="67">
        <f t="shared" si="11"/>
        <v>25</v>
      </c>
    </row>
    <row r="15" spans="1:27" x14ac:dyDescent="0.3">
      <c r="A15" s="63" t="s">
        <v>1062</v>
      </c>
      <c r="B15" s="64">
        <f>VLOOKUP($A15,'Return Data'!$B$7:$R$1700,3,0)</f>
        <v>44032</v>
      </c>
      <c r="C15" s="65">
        <f>VLOOKUP($A15,'Return Data'!$B$7:$R$1700,4,0)</f>
        <v>15.5115028052049</v>
      </c>
      <c r="D15" s="65">
        <f>VLOOKUP($A15,'Return Data'!$B$7:$R$1700,5,0)</f>
        <v>-13.9786</v>
      </c>
      <c r="E15" s="66">
        <f t="shared" si="0"/>
        <v>26</v>
      </c>
      <c r="F15" s="65">
        <f>VLOOKUP($A15,'Return Data'!$B$7:$R$1700,6,0)</f>
        <v>-13.9786</v>
      </c>
      <c r="G15" s="66">
        <f t="shared" si="1"/>
        <v>26</v>
      </c>
      <c r="H15" s="65">
        <f>VLOOKUP($A15,'Return Data'!$B$7:$R$1700,7,0)</f>
        <v>3.7254</v>
      </c>
      <c r="I15" s="66">
        <f t="shared" si="2"/>
        <v>25</v>
      </c>
      <c r="J15" s="65">
        <f>VLOOKUP($A15,'Return Data'!$B$7:$R$1700,8,0)</f>
        <v>11.320499999999999</v>
      </c>
      <c r="K15" s="66">
        <f t="shared" si="3"/>
        <v>8</v>
      </c>
      <c r="L15" s="65">
        <f>VLOOKUP($A15,'Return Data'!$B$7:$R$1700,9,0)</f>
        <v>12.698</v>
      </c>
      <c r="M15" s="66">
        <f t="shared" si="4"/>
        <v>12</v>
      </c>
      <c r="N15" s="65">
        <f>VLOOKUP($A15,'Return Data'!$B$7:$R$1700,10,0)</f>
        <v>9.532</v>
      </c>
      <c r="O15" s="66">
        <f t="shared" si="5"/>
        <v>22</v>
      </c>
      <c r="P15" s="65">
        <f>VLOOKUP($A15,'Return Data'!$B$7:$R$1700,11,0)</f>
        <v>2.9113000000000002</v>
      </c>
      <c r="Q15" s="66">
        <f t="shared" si="6"/>
        <v>23</v>
      </c>
      <c r="R15" s="65">
        <f>VLOOKUP($A15,'Return Data'!$B$7:$R$1700,12,0)</f>
        <v>-7.5856000000000003</v>
      </c>
      <c r="S15" s="66">
        <f t="shared" si="7"/>
        <v>25</v>
      </c>
      <c r="T15" s="65">
        <f>VLOOKUP($A15,'Return Data'!$B$7:$R$1700,13,0)</f>
        <v>-4.7846000000000002</v>
      </c>
      <c r="U15" s="66">
        <f t="shared" si="8"/>
        <v>25</v>
      </c>
      <c r="V15" s="65">
        <f>VLOOKUP($A15,'Return Data'!$B$7:$R$1700,17,0)</f>
        <v>0.60729999999999995</v>
      </c>
      <c r="W15" s="66">
        <f t="shared" si="9"/>
        <v>22</v>
      </c>
      <c r="X15" s="65">
        <f>VLOOKUP($A15,'Return Data'!$B$7:$R$1700,14,0)</f>
        <v>2.1945000000000001</v>
      </c>
      <c r="Y15" s="66">
        <f t="shared" si="10"/>
        <v>22</v>
      </c>
      <c r="Z15" s="65">
        <f>VLOOKUP($A15,'Return Data'!$B$7:$R$1700,16,0)</f>
        <v>5.4810999999999996</v>
      </c>
      <c r="AA15" s="67">
        <f t="shared" si="11"/>
        <v>24</v>
      </c>
    </row>
    <row r="16" spans="1:27" x14ac:dyDescent="0.3">
      <c r="A16" s="63" t="s">
        <v>1068</v>
      </c>
      <c r="B16" s="64">
        <f>VLOOKUP($A16,'Return Data'!$B$7:$R$1700,3,0)</f>
        <v>44032</v>
      </c>
      <c r="C16" s="65">
        <f>VLOOKUP($A16,'Return Data'!$B$7:$R$1700,4,0)</f>
        <v>45.740900000000003</v>
      </c>
      <c r="D16" s="65">
        <f>VLOOKUP($A16,'Return Data'!$B$7:$R$1700,5,0)</f>
        <v>5.6416000000000004</v>
      </c>
      <c r="E16" s="66">
        <f t="shared" si="0"/>
        <v>7</v>
      </c>
      <c r="F16" s="65">
        <f>VLOOKUP($A16,'Return Data'!$B$7:$R$1700,6,0)</f>
        <v>5.6416000000000004</v>
      </c>
      <c r="G16" s="66">
        <f t="shared" si="1"/>
        <v>7</v>
      </c>
      <c r="H16" s="65">
        <f>VLOOKUP($A16,'Return Data'!$B$7:$R$1700,7,0)</f>
        <v>9.9366000000000003</v>
      </c>
      <c r="I16" s="66">
        <f t="shared" si="2"/>
        <v>3</v>
      </c>
      <c r="J16" s="65">
        <f>VLOOKUP($A16,'Return Data'!$B$7:$R$1700,8,0)</f>
        <v>13.711399999999999</v>
      </c>
      <c r="K16" s="66">
        <f t="shared" si="3"/>
        <v>5</v>
      </c>
      <c r="L16" s="65">
        <f>VLOOKUP($A16,'Return Data'!$B$7:$R$1700,9,0)</f>
        <v>14.628</v>
      </c>
      <c r="M16" s="66">
        <f t="shared" si="4"/>
        <v>9</v>
      </c>
      <c r="N16" s="65">
        <f>VLOOKUP($A16,'Return Data'!$B$7:$R$1700,10,0)</f>
        <v>13.0854</v>
      </c>
      <c r="O16" s="66">
        <f t="shared" si="5"/>
        <v>6</v>
      </c>
      <c r="P16" s="65">
        <f>VLOOKUP($A16,'Return Data'!$B$7:$R$1700,11,0)</f>
        <v>9.9774999999999991</v>
      </c>
      <c r="Q16" s="66">
        <f t="shared" si="6"/>
        <v>7</v>
      </c>
      <c r="R16" s="65">
        <f>VLOOKUP($A16,'Return Data'!$B$7:$R$1700,12,0)</f>
        <v>9.0022000000000002</v>
      </c>
      <c r="S16" s="66">
        <f t="shared" si="7"/>
        <v>7</v>
      </c>
      <c r="T16" s="65">
        <f>VLOOKUP($A16,'Return Data'!$B$7:$R$1700,13,0)</f>
        <v>8.9308999999999994</v>
      </c>
      <c r="U16" s="66">
        <f t="shared" si="8"/>
        <v>11</v>
      </c>
      <c r="V16" s="65">
        <f>VLOOKUP($A16,'Return Data'!$B$7:$R$1700,17,0)</f>
        <v>8.7950999999999997</v>
      </c>
      <c r="W16" s="66">
        <f t="shared" si="9"/>
        <v>6</v>
      </c>
      <c r="X16" s="65">
        <f>VLOOKUP($A16,'Return Data'!$B$7:$R$1700,14,0)</f>
        <v>7.9694000000000003</v>
      </c>
      <c r="Y16" s="66">
        <f t="shared" si="10"/>
        <v>10</v>
      </c>
      <c r="Z16" s="65">
        <f>VLOOKUP($A16,'Return Data'!$B$7:$R$1700,16,0)</f>
        <v>8.5267999999999997</v>
      </c>
      <c r="AA16" s="67">
        <f t="shared" si="11"/>
        <v>8</v>
      </c>
    </row>
    <row r="17" spans="1:27" x14ac:dyDescent="0.3">
      <c r="A17" s="63" t="s">
        <v>1070</v>
      </c>
      <c r="B17" s="64">
        <f>VLOOKUP($A17,'Return Data'!$B$7:$R$1700,3,0)</f>
        <v>44032</v>
      </c>
      <c r="C17" s="65">
        <f>VLOOKUP($A17,'Return Data'!$B$7:$R$1700,4,0)</f>
        <v>16.6906</v>
      </c>
      <c r="D17" s="65">
        <f>VLOOKUP($A17,'Return Data'!$B$7:$R$1700,5,0)</f>
        <v>5.7614999999999998</v>
      </c>
      <c r="E17" s="66">
        <f t="shared" si="0"/>
        <v>6</v>
      </c>
      <c r="F17" s="65">
        <f>VLOOKUP($A17,'Return Data'!$B$7:$R$1700,6,0)</f>
        <v>5.7614999999999998</v>
      </c>
      <c r="G17" s="66">
        <f t="shared" si="1"/>
        <v>6</v>
      </c>
      <c r="H17" s="65">
        <f>VLOOKUP($A17,'Return Data'!$B$7:$R$1700,7,0)</f>
        <v>7.3520000000000003</v>
      </c>
      <c r="I17" s="66">
        <f t="shared" si="2"/>
        <v>13</v>
      </c>
      <c r="J17" s="65">
        <f>VLOOKUP($A17,'Return Data'!$B$7:$R$1700,8,0)</f>
        <v>8.8240999999999996</v>
      </c>
      <c r="K17" s="66">
        <f t="shared" si="3"/>
        <v>18</v>
      </c>
      <c r="L17" s="65">
        <f>VLOOKUP($A17,'Return Data'!$B$7:$R$1700,9,0)</f>
        <v>101.7056</v>
      </c>
      <c r="M17" s="66">
        <f t="shared" si="4"/>
        <v>3</v>
      </c>
      <c r="N17" s="65">
        <f>VLOOKUP($A17,'Return Data'!$B$7:$R$1700,10,0)</f>
        <v>0.59199999999999997</v>
      </c>
      <c r="O17" s="66">
        <f t="shared" si="5"/>
        <v>24</v>
      </c>
      <c r="P17" s="65">
        <f>VLOOKUP($A17,'Return Data'!$B$7:$R$1700,11,0)</f>
        <v>2.984</v>
      </c>
      <c r="Q17" s="66">
        <f t="shared" si="6"/>
        <v>22</v>
      </c>
      <c r="R17" s="65">
        <f>VLOOKUP($A17,'Return Data'!$B$7:$R$1700,12,0)</f>
        <v>4.0671999999999997</v>
      </c>
      <c r="S17" s="66">
        <f t="shared" si="7"/>
        <v>22</v>
      </c>
      <c r="T17" s="65">
        <f>VLOOKUP($A17,'Return Data'!$B$7:$R$1700,13,0)</f>
        <v>5.0971000000000002</v>
      </c>
      <c r="U17" s="66">
        <f t="shared" si="8"/>
        <v>21</v>
      </c>
      <c r="V17" s="65">
        <f>VLOOKUP($A17,'Return Data'!$B$7:$R$1700,17,0)</f>
        <v>1.6943999999999999</v>
      </c>
      <c r="W17" s="66">
        <f t="shared" si="9"/>
        <v>21</v>
      </c>
      <c r="X17" s="65">
        <f>VLOOKUP($A17,'Return Data'!$B$7:$R$1700,14,0)</f>
        <v>3.3281999999999998</v>
      </c>
      <c r="Y17" s="66">
        <f t="shared" si="10"/>
        <v>21</v>
      </c>
      <c r="Z17" s="65">
        <f>VLOOKUP($A17,'Return Data'!$B$7:$R$1700,16,0)</f>
        <v>6.6963999999999997</v>
      </c>
      <c r="AA17" s="67">
        <f t="shared" si="11"/>
        <v>21</v>
      </c>
    </row>
    <row r="18" spans="1:27" x14ac:dyDescent="0.3">
      <c r="A18" s="63" t="s">
        <v>1072</v>
      </c>
      <c r="B18" s="64">
        <f>VLOOKUP($A18,'Return Data'!$B$7:$R$1700,3,0)</f>
        <v>44032</v>
      </c>
      <c r="C18" s="65">
        <f>VLOOKUP($A18,'Return Data'!$B$7:$R$1700,4,0)</f>
        <v>405.56349999999998</v>
      </c>
      <c r="D18" s="65">
        <f>VLOOKUP($A18,'Return Data'!$B$7:$R$1700,5,0)</f>
        <v>6.1349999999999998</v>
      </c>
      <c r="E18" s="66">
        <f t="shared" si="0"/>
        <v>3</v>
      </c>
      <c r="F18" s="65">
        <f>VLOOKUP($A18,'Return Data'!$B$7:$R$1700,6,0)</f>
        <v>6.1349999999999998</v>
      </c>
      <c r="G18" s="66">
        <f t="shared" si="1"/>
        <v>3</v>
      </c>
      <c r="H18" s="65">
        <f>VLOOKUP($A18,'Return Data'!$B$7:$R$1700,7,0)</f>
        <v>8.8424999999999994</v>
      </c>
      <c r="I18" s="66">
        <f t="shared" si="2"/>
        <v>9</v>
      </c>
      <c r="J18" s="65">
        <f>VLOOKUP($A18,'Return Data'!$B$7:$R$1700,8,0)</f>
        <v>13.9994</v>
      </c>
      <c r="K18" s="66">
        <f t="shared" si="3"/>
        <v>4</v>
      </c>
      <c r="L18" s="65">
        <f>VLOOKUP($A18,'Return Data'!$B$7:$R$1700,9,0)</f>
        <v>16.026499999999999</v>
      </c>
      <c r="M18" s="66">
        <f t="shared" si="4"/>
        <v>7</v>
      </c>
      <c r="N18" s="65">
        <f>VLOOKUP($A18,'Return Data'!$B$7:$R$1700,10,0)</f>
        <v>14.5191</v>
      </c>
      <c r="O18" s="66">
        <f t="shared" si="5"/>
        <v>4</v>
      </c>
      <c r="P18" s="65">
        <f>VLOOKUP($A18,'Return Data'!$B$7:$R$1700,11,0)</f>
        <v>10.100099999999999</v>
      </c>
      <c r="Q18" s="66">
        <f t="shared" si="6"/>
        <v>6</v>
      </c>
      <c r="R18" s="65">
        <f>VLOOKUP($A18,'Return Data'!$B$7:$R$1700,12,0)</f>
        <v>9.3135999999999992</v>
      </c>
      <c r="S18" s="66">
        <f t="shared" si="7"/>
        <v>5</v>
      </c>
      <c r="T18" s="65">
        <f>VLOOKUP($A18,'Return Data'!$B$7:$R$1700,13,0)</f>
        <v>9.2157</v>
      </c>
      <c r="U18" s="66">
        <f t="shared" si="8"/>
        <v>7</v>
      </c>
      <c r="V18" s="65">
        <f>VLOOKUP($A18,'Return Data'!$B$7:$R$1700,17,0)</f>
        <v>9.0152999999999999</v>
      </c>
      <c r="W18" s="66">
        <f t="shared" si="9"/>
        <v>5</v>
      </c>
      <c r="X18" s="65">
        <f>VLOOKUP($A18,'Return Data'!$B$7:$R$1700,14,0)</f>
        <v>8.1766000000000005</v>
      </c>
      <c r="Y18" s="66">
        <f t="shared" si="10"/>
        <v>4</v>
      </c>
      <c r="Z18" s="65">
        <f>VLOOKUP($A18,'Return Data'!$B$7:$R$1700,16,0)</f>
        <v>8.7995999999999999</v>
      </c>
      <c r="AA18" s="67">
        <f t="shared" si="11"/>
        <v>3</v>
      </c>
    </row>
    <row r="19" spans="1:27" x14ac:dyDescent="0.3">
      <c r="A19" s="63" t="s">
        <v>1073</v>
      </c>
      <c r="B19" s="64">
        <f>VLOOKUP($A19,'Return Data'!$B$7:$R$1700,3,0)</f>
        <v>44032</v>
      </c>
      <c r="C19" s="65">
        <f>VLOOKUP($A19,'Return Data'!$B$7:$R$1700,4,0)</f>
        <v>29.8263</v>
      </c>
      <c r="D19" s="65">
        <f>VLOOKUP($A19,'Return Data'!$B$7:$R$1700,5,0)</f>
        <v>3.9173</v>
      </c>
      <c r="E19" s="66">
        <f t="shared" si="0"/>
        <v>18</v>
      </c>
      <c r="F19" s="65">
        <f>VLOOKUP($A19,'Return Data'!$B$7:$R$1700,6,0)</f>
        <v>3.9173</v>
      </c>
      <c r="G19" s="66">
        <f t="shared" si="1"/>
        <v>18</v>
      </c>
      <c r="H19" s="65">
        <f>VLOOKUP($A19,'Return Data'!$B$7:$R$1700,7,0)</f>
        <v>6.0208000000000004</v>
      </c>
      <c r="I19" s="66">
        <f t="shared" si="2"/>
        <v>19</v>
      </c>
      <c r="J19" s="65">
        <f>VLOOKUP($A19,'Return Data'!$B$7:$R$1700,8,0)</f>
        <v>8.1019000000000005</v>
      </c>
      <c r="K19" s="66">
        <f t="shared" si="3"/>
        <v>22</v>
      </c>
      <c r="L19" s="65">
        <f>VLOOKUP($A19,'Return Data'!$B$7:$R$1700,9,0)</f>
        <v>10.7277</v>
      </c>
      <c r="M19" s="66">
        <f t="shared" si="4"/>
        <v>18</v>
      </c>
      <c r="N19" s="65">
        <f>VLOOKUP($A19,'Return Data'!$B$7:$R$1700,10,0)</f>
        <v>11.1244</v>
      </c>
      <c r="O19" s="66">
        <f t="shared" si="5"/>
        <v>16</v>
      </c>
      <c r="P19" s="65">
        <f>VLOOKUP($A19,'Return Data'!$B$7:$R$1700,11,0)</f>
        <v>9.4457000000000004</v>
      </c>
      <c r="Q19" s="66">
        <f t="shared" si="6"/>
        <v>12</v>
      </c>
      <c r="R19" s="65">
        <f>VLOOKUP($A19,'Return Data'!$B$7:$R$1700,12,0)</f>
        <v>8.5176999999999996</v>
      </c>
      <c r="S19" s="66">
        <f t="shared" si="7"/>
        <v>15</v>
      </c>
      <c r="T19" s="65">
        <f>VLOOKUP($A19,'Return Data'!$B$7:$R$1700,13,0)</f>
        <v>8.6541999999999994</v>
      </c>
      <c r="U19" s="66">
        <f t="shared" si="8"/>
        <v>15</v>
      </c>
      <c r="V19" s="65">
        <f>VLOOKUP($A19,'Return Data'!$B$7:$R$1700,17,0)</f>
        <v>8.7004000000000001</v>
      </c>
      <c r="W19" s="66">
        <f t="shared" si="9"/>
        <v>10</v>
      </c>
      <c r="X19" s="65">
        <f>VLOOKUP($A19,'Return Data'!$B$7:$R$1700,14,0)</f>
        <v>7.9484000000000004</v>
      </c>
      <c r="Y19" s="66">
        <f t="shared" si="10"/>
        <v>11</v>
      </c>
      <c r="Z19" s="65">
        <f>VLOOKUP($A19,'Return Data'!$B$7:$R$1700,16,0)</f>
        <v>8.6298999999999992</v>
      </c>
      <c r="AA19" s="67">
        <f t="shared" si="11"/>
        <v>5</v>
      </c>
    </row>
    <row r="20" spans="1:27" x14ac:dyDescent="0.3">
      <c r="A20" s="63" t="s">
        <v>1076</v>
      </c>
      <c r="B20" s="64">
        <f>VLOOKUP($A20,'Return Data'!$B$7:$R$1700,3,0)</f>
        <v>44032</v>
      </c>
      <c r="C20" s="65">
        <f>VLOOKUP($A20,'Return Data'!$B$7:$R$1700,4,0)</f>
        <v>2962.9378000000002</v>
      </c>
      <c r="D20" s="65">
        <f>VLOOKUP($A20,'Return Data'!$B$7:$R$1700,5,0)</f>
        <v>3.7776999999999998</v>
      </c>
      <c r="E20" s="66">
        <f t="shared" si="0"/>
        <v>19</v>
      </c>
      <c r="F20" s="65">
        <f>VLOOKUP($A20,'Return Data'!$B$7:$R$1700,6,0)</f>
        <v>3.7776999999999998</v>
      </c>
      <c r="G20" s="66">
        <f t="shared" si="1"/>
        <v>19</v>
      </c>
      <c r="H20" s="65">
        <f>VLOOKUP($A20,'Return Data'!$B$7:$R$1700,7,0)</f>
        <v>8.6609999999999996</v>
      </c>
      <c r="I20" s="66">
        <f t="shared" si="2"/>
        <v>10</v>
      </c>
      <c r="J20" s="65">
        <f>VLOOKUP($A20,'Return Data'!$B$7:$R$1700,8,0)</f>
        <v>9.3092000000000006</v>
      </c>
      <c r="K20" s="66">
        <f t="shared" si="3"/>
        <v>16</v>
      </c>
      <c r="L20" s="65">
        <f>VLOOKUP($A20,'Return Data'!$B$7:$R$1700,9,0)</f>
        <v>10.531000000000001</v>
      </c>
      <c r="M20" s="66">
        <f t="shared" si="4"/>
        <v>19</v>
      </c>
      <c r="N20" s="65">
        <f>VLOOKUP($A20,'Return Data'!$B$7:$R$1700,10,0)</f>
        <v>12.4095</v>
      </c>
      <c r="O20" s="66">
        <f t="shared" si="5"/>
        <v>8</v>
      </c>
      <c r="P20" s="65">
        <f>VLOOKUP($A20,'Return Data'!$B$7:$R$1700,11,0)</f>
        <v>9.6029999999999998</v>
      </c>
      <c r="Q20" s="66">
        <f t="shared" si="6"/>
        <v>10</v>
      </c>
      <c r="R20" s="65">
        <f>VLOOKUP($A20,'Return Data'!$B$7:$R$1700,12,0)</f>
        <v>8.7576000000000001</v>
      </c>
      <c r="S20" s="66">
        <f t="shared" si="7"/>
        <v>11</v>
      </c>
      <c r="T20" s="65">
        <f>VLOOKUP($A20,'Return Data'!$B$7:$R$1700,13,0)</f>
        <v>9.0762</v>
      </c>
      <c r="U20" s="66">
        <f t="shared" si="8"/>
        <v>8</v>
      </c>
      <c r="V20" s="65">
        <f>VLOOKUP($A20,'Return Data'!$B$7:$R$1700,17,0)</f>
        <v>9.0757999999999992</v>
      </c>
      <c r="W20" s="66">
        <f t="shared" si="9"/>
        <v>3</v>
      </c>
      <c r="X20" s="65">
        <f>VLOOKUP($A20,'Return Data'!$B$7:$R$1700,14,0)</f>
        <v>8.1722000000000001</v>
      </c>
      <c r="Y20" s="66">
        <f t="shared" si="10"/>
        <v>5</v>
      </c>
      <c r="Z20" s="65">
        <f>VLOOKUP($A20,'Return Data'!$B$7:$R$1700,16,0)</f>
        <v>8.5969999999999995</v>
      </c>
      <c r="AA20" s="67">
        <f t="shared" si="11"/>
        <v>7</v>
      </c>
    </row>
    <row r="21" spans="1:27" x14ac:dyDescent="0.3">
      <c r="A21" s="63" t="s">
        <v>1078</v>
      </c>
      <c r="B21" s="64">
        <f>VLOOKUP($A21,'Return Data'!$B$7:$R$1700,3,0)</f>
        <v>44032</v>
      </c>
      <c r="C21" s="65">
        <f>VLOOKUP($A21,'Return Data'!$B$7:$R$1700,4,0)</f>
        <v>28.7728</v>
      </c>
      <c r="D21" s="65">
        <f>VLOOKUP($A21,'Return Data'!$B$7:$R$1700,5,0)</f>
        <v>7.7431000000000001</v>
      </c>
      <c r="E21" s="66">
        <f t="shared" si="0"/>
        <v>1</v>
      </c>
      <c r="F21" s="65">
        <f>VLOOKUP($A21,'Return Data'!$B$7:$R$1700,6,0)</f>
        <v>7.7431000000000001</v>
      </c>
      <c r="G21" s="66">
        <f t="shared" si="1"/>
        <v>1</v>
      </c>
      <c r="H21" s="65">
        <f>VLOOKUP($A21,'Return Data'!$B$7:$R$1700,7,0)</f>
        <v>10.8597</v>
      </c>
      <c r="I21" s="66">
        <f t="shared" si="2"/>
        <v>2</v>
      </c>
      <c r="J21" s="65">
        <f>VLOOKUP($A21,'Return Data'!$B$7:$R$1700,8,0)</f>
        <v>8.7825000000000006</v>
      </c>
      <c r="K21" s="66">
        <f t="shared" si="3"/>
        <v>19</v>
      </c>
      <c r="L21" s="65">
        <f>VLOOKUP($A21,'Return Data'!$B$7:$R$1700,9,0)</f>
        <v>244.464</v>
      </c>
      <c r="M21" s="66">
        <f t="shared" si="4"/>
        <v>2</v>
      </c>
      <c r="N21" s="65">
        <f>VLOOKUP($A21,'Return Data'!$B$7:$R$1700,10,0)</f>
        <v>90.611500000000007</v>
      </c>
      <c r="O21" s="66">
        <f t="shared" si="5"/>
        <v>1</v>
      </c>
      <c r="P21" s="65">
        <f>VLOOKUP($A21,'Return Data'!$B$7:$R$1700,11,0)</f>
        <v>48.798900000000003</v>
      </c>
      <c r="Q21" s="66">
        <f t="shared" si="6"/>
        <v>1</v>
      </c>
      <c r="R21" s="65">
        <f>VLOOKUP($A21,'Return Data'!$B$7:$R$1700,12,0)</f>
        <v>27.539100000000001</v>
      </c>
      <c r="S21" s="66">
        <f t="shared" si="7"/>
        <v>1</v>
      </c>
      <c r="T21" s="65">
        <f>VLOOKUP($A21,'Return Data'!$B$7:$R$1700,13,0)</f>
        <v>18.346499999999999</v>
      </c>
      <c r="U21" s="66">
        <f t="shared" si="8"/>
        <v>1</v>
      </c>
      <c r="V21" s="65">
        <f>VLOOKUP($A21,'Return Data'!$B$7:$R$1700,17,0)</f>
        <v>6.5418000000000003</v>
      </c>
      <c r="W21" s="66">
        <f t="shared" si="9"/>
        <v>17</v>
      </c>
      <c r="X21" s="65">
        <f>VLOOKUP($A21,'Return Data'!$B$7:$R$1700,14,0)</f>
        <v>6.4763999999999999</v>
      </c>
      <c r="Y21" s="66">
        <f t="shared" si="10"/>
        <v>17</v>
      </c>
      <c r="Z21" s="65">
        <f>VLOOKUP($A21,'Return Data'!$B$7:$R$1700,16,0)</f>
        <v>7.8276000000000003</v>
      </c>
      <c r="AA21" s="67">
        <f t="shared" si="11"/>
        <v>16</v>
      </c>
    </row>
    <row r="22" spans="1:27" x14ac:dyDescent="0.3">
      <c r="A22" s="63" t="s">
        <v>1080</v>
      </c>
      <c r="B22" s="64">
        <f>VLOOKUP($A22,'Return Data'!$B$7:$R$1700,3,0)</f>
        <v>44032</v>
      </c>
      <c r="C22" s="65">
        <f>VLOOKUP($A22,'Return Data'!$B$7:$R$1700,4,0)</f>
        <v>2677.7779999999998</v>
      </c>
      <c r="D22" s="65">
        <f>VLOOKUP($A22,'Return Data'!$B$7:$R$1700,5,0)</f>
        <v>6.0232000000000001</v>
      </c>
      <c r="E22" s="66">
        <f t="shared" si="0"/>
        <v>5</v>
      </c>
      <c r="F22" s="65">
        <f>VLOOKUP($A22,'Return Data'!$B$7:$R$1700,6,0)</f>
        <v>6.0232000000000001</v>
      </c>
      <c r="G22" s="66">
        <f t="shared" si="1"/>
        <v>5</v>
      </c>
      <c r="H22" s="65">
        <f>VLOOKUP($A22,'Return Data'!$B$7:$R$1700,7,0)</f>
        <v>7.7988999999999997</v>
      </c>
      <c r="I22" s="66">
        <f t="shared" si="2"/>
        <v>11</v>
      </c>
      <c r="J22" s="65">
        <f>VLOOKUP($A22,'Return Data'!$B$7:$R$1700,8,0)</f>
        <v>11.384</v>
      </c>
      <c r="K22" s="66">
        <f t="shared" si="3"/>
        <v>7</v>
      </c>
      <c r="L22" s="65">
        <f>VLOOKUP($A22,'Return Data'!$B$7:$R$1700,9,0)</f>
        <v>13.166399999999999</v>
      </c>
      <c r="M22" s="66">
        <f t="shared" si="4"/>
        <v>10</v>
      </c>
      <c r="N22" s="65">
        <f>VLOOKUP($A22,'Return Data'!$B$7:$R$1700,10,0)</f>
        <v>14.1554</v>
      </c>
      <c r="O22" s="66">
        <f t="shared" si="5"/>
        <v>5</v>
      </c>
      <c r="P22" s="65">
        <f>VLOOKUP($A22,'Return Data'!$B$7:$R$1700,11,0)</f>
        <v>10.5189</v>
      </c>
      <c r="Q22" s="66">
        <f t="shared" si="6"/>
        <v>3</v>
      </c>
      <c r="R22" s="65">
        <f>VLOOKUP($A22,'Return Data'!$B$7:$R$1700,12,0)</f>
        <v>9.8890999999999991</v>
      </c>
      <c r="S22" s="66">
        <f t="shared" si="7"/>
        <v>2</v>
      </c>
      <c r="T22" s="65">
        <f>VLOOKUP($A22,'Return Data'!$B$7:$R$1700,13,0)</f>
        <v>10.091900000000001</v>
      </c>
      <c r="U22" s="66">
        <f t="shared" si="8"/>
        <v>2</v>
      </c>
      <c r="V22" s="65">
        <f>VLOOKUP($A22,'Return Data'!$B$7:$R$1700,17,0)</f>
        <v>9.3818000000000001</v>
      </c>
      <c r="W22" s="66">
        <f t="shared" si="9"/>
        <v>1</v>
      </c>
      <c r="X22" s="65">
        <f>VLOOKUP($A22,'Return Data'!$B$7:$R$1700,14,0)</f>
        <v>8.7058</v>
      </c>
      <c r="Y22" s="66">
        <f t="shared" si="10"/>
        <v>1</v>
      </c>
      <c r="Z22" s="65">
        <f>VLOOKUP($A22,'Return Data'!$B$7:$R$1700,16,0)</f>
        <v>9.0151000000000003</v>
      </c>
      <c r="AA22" s="67">
        <f t="shared" si="11"/>
        <v>2</v>
      </c>
    </row>
    <row r="23" spans="1:27" x14ac:dyDescent="0.3">
      <c r="A23" s="63" t="s">
        <v>1081</v>
      </c>
      <c r="B23" s="64">
        <f>VLOOKUP($A23,'Return Data'!$B$7:$R$1700,3,0)</f>
        <v>44032</v>
      </c>
      <c r="C23" s="65">
        <f>VLOOKUP($A23,'Return Data'!$B$7:$R$1700,4,0)</f>
        <v>22.115500000000001</v>
      </c>
      <c r="D23" s="65">
        <f>VLOOKUP($A23,'Return Data'!$B$7:$R$1700,5,0)</f>
        <v>4.1275000000000004</v>
      </c>
      <c r="E23" s="66">
        <f t="shared" si="0"/>
        <v>17</v>
      </c>
      <c r="F23" s="65">
        <f>VLOOKUP($A23,'Return Data'!$B$7:$R$1700,6,0)</f>
        <v>4.1275000000000004</v>
      </c>
      <c r="G23" s="66">
        <f t="shared" si="1"/>
        <v>17</v>
      </c>
      <c r="H23" s="65">
        <f>VLOOKUP($A23,'Return Data'!$B$7:$R$1700,7,0)</f>
        <v>5.1685999999999996</v>
      </c>
      <c r="I23" s="66">
        <f t="shared" si="2"/>
        <v>23</v>
      </c>
      <c r="J23" s="65">
        <f>VLOOKUP($A23,'Return Data'!$B$7:$R$1700,8,0)</f>
        <v>10.403700000000001</v>
      </c>
      <c r="K23" s="66">
        <f t="shared" si="3"/>
        <v>12</v>
      </c>
      <c r="L23" s="65">
        <f>VLOOKUP($A23,'Return Data'!$B$7:$R$1700,9,0)</f>
        <v>34.383400000000002</v>
      </c>
      <c r="M23" s="66">
        <f t="shared" si="4"/>
        <v>5</v>
      </c>
      <c r="N23" s="65">
        <f>VLOOKUP($A23,'Return Data'!$B$7:$R$1700,10,0)</f>
        <v>11.1317</v>
      </c>
      <c r="O23" s="66">
        <f t="shared" si="5"/>
        <v>15</v>
      </c>
      <c r="P23" s="65">
        <f>VLOOKUP($A23,'Return Data'!$B$7:$R$1700,11,0)</f>
        <v>8.6091999999999995</v>
      </c>
      <c r="Q23" s="66">
        <f t="shared" si="6"/>
        <v>19</v>
      </c>
      <c r="R23" s="65">
        <f>VLOOKUP($A23,'Return Data'!$B$7:$R$1700,12,0)</f>
        <v>8.6198999999999995</v>
      </c>
      <c r="S23" s="66">
        <f t="shared" si="7"/>
        <v>14</v>
      </c>
      <c r="T23" s="65">
        <f>VLOOKUP($A23,'Return Data'!$B$7:$R$1700,13,0)</f>
        <v>8.02</v>
      </c>
      <c r="U23" s="66">
        <f t="shared" si="8"/>
        <v>18</v>
      </c>
      <c r="V23" s="65">
        <f>VLOOKUP($A23,'Return Data'!$B$7:$R$1700,17,0)</f>
        <v>7.0666000000000002</v>
      </c>
      <c r="W23" s="66">
        <f t="shared" si="9"/>
        <v>15</v>
      </c>
      <c r="X23" s="65">
        <f>VLOOKUP($A23,'Return Data'!$B$7:$R$1700,14,0)</f>
        <v>6.8299000000000003</v>
      </c>
      <c r="Y23" s="66">
        <f t="shared" si="10"/>
        <v>15</v>
      </c>
      <c r="Z23" s="65">
        <f>VLOOKUP($A23,'Return Data'!$B$7:$R$1700,16,0)</f>
        <v>8.4695</v>
      </c>
      <c r="AA23" s="67">
        <f t="shared" si="11"/>
        <v>10</v>
      </c>
    </row>
    <row r="24" spans="1:27" x14ac:dyDescent="0.3">
      <c r="A24" s="63" t="s">
        <v>1084</v>
      </c>
      <c r="B24" s="64">
        <f>VLOOKUP($A24,'Return Data'!$B$7:$R$1700,3,0)</f>
        <v>44032</v>
      </c>
      <c r="C24" s="65">
        <f>VLOOKUP($A24,'Return Data'!$B$7:$R$1700,4,0)</f>
        <v>32.035899999999998</v>
      </c>
      <c r="D24" s="65">
        <f>VLOOKUP($A24,'Return Data'!$B$7:$R$1700,5,0)</f>
        <v>4.4451000000000001</v>
      </c>
      <c r="E24" s="66">
        <f t="shared" si="0"/>
        <v>15</v>
      </c>
      <c r="F24" s="65">
        <f>VLOOKUP($A24,'Return Data'!$B$7:$R$1700,6,0)</f>
        <v>4.4451000000000001</v>
      </c>
      <c r="G24" s="66">
        <f t="shared" si="1"/>
        <v>15</v>
      </c>
      <c r="H24" s="65">
        <f>VLOOKUP($A24,'Return Data'!$B$7:$R$1700,7,0)</f>
        <v>9.3757000000000001</v>
      </c>
      <c r="I24" s="66">
        <f t="shared" si="2"/>
        <v>6</v>
      </c>
      <c r="J24" s="65">
        <f>VLOOKUP($A24,'Return Data'!$B$7:$R$1700,8,0)</f>
        <v>34.124899999999997</v>
      </c>
      <c r="K24" s="66">
        <f t="shared" si="3"/>
        <v>2</v>
      </c>
      <c r="L24" s="65">
        <f>VLOOKUP($A24,'Return Data'!$B$7:$R$1700,9,0)</f>
        <v>21.881399999999999</v>
      </c>
      <c r="M24" s="66">
        <f t="shared" si="4"/>
        <v>6</v>
      </c>
      <c r="N24" s="65">
        <f>VLOOKUP($A24,'Return Data'!$B$7:$R$1700,10,0)</f>
        <v>14.6168</v>
      </c>
      <c r="O24" s="66">
        <f t="shared" si="5"/>
        <v>3</v>
      </c>
      <c r="P24" s="65">
        <f>VLOOKUP($A24,'Return Data'!$B$7:$R$1700,11,0)</f>
        <v>10.132999999999999</v>
      </c>
      <c r="Q24" s="66">
        <f t="shared" si="6"/>
        <v>5</v>
      </c>
      <c r="R24" s="65">
        <f>VLOOKUP($A24,'Return Data'!$B$7:$R$1700,12,0)</f>
        <v>9.0891999999999999</v>
      </c>
      <c r="S24" s="66">
        <f t="shared" si="7"/>
        <v>6</v>
      </c>
      <c r="T24" s="65">
        <f>VLOOKUP($A24,'Return Data'!$B$7:$R$1700,13,0)</f>
        <v>8.9786999999999999</v>
      </c>
      <c r="U24" s="66">
        <f t="shared" si="8"/>
        <v>10</v>
      </c>
      <c r="V24" s="65">
        <f>VLOOKUP($A24,'Return Data'!$B$7:$R$1700,17,0)</f>
        <v>6.5799000000000003</v>
      </c>
      <c r="W24" s="66">
        <f t="shared" si="9"/>
        <v>16</v>
      </c>
      <c r="X24" s="65">
        <f>VLOOKUP($A24,'Return Data'!$B$7:$R$1700,14,0)</f>
        <v>6.7462</v>
      </c>
      <c r="Y24" s="66">
        <f t="shared" si="10"/>
        <v>16</v>
      </c>
      <c r="Z24" s="65">
        <f>VLOOKUP($A24,'Return Data'!$B$7:$R$1700,16,0)</f>
        <v>8.0223999999999993</v>
      </c>
      <c r="AA24" s="67">
        <f t="shared" si="11"/>
        <v>14</v>
      </c>
    </row>
    <row r="25" spans="1:27" x14ac:dyDescent="0.3">
      <c r="A25" s="63" t="s">
        <v>1085</v>
      </c>
      <c r="B25" s="64">
        <f>VLOOKUP($A25,'Return Data'!$B$7:$R$1700,3,0)</f>
        <v>44032</v>
      </c>
      <c r="C25" s="65">
        <f>VLOOKUP($A25,'Return Data'!$B$7:$R$1700,4,0)</f>
        <v>1302.5243</v>
      </c>
      <c r="D25" s="65">
        <f>VLOOKUP($A25,'Return Data'!$B$7:$R$1700,5,0)</f>
        <v>2.8879000000000001</v>
      </c>
      <c r="E25" s="66">
        <f t="shared" si="0"/>
        <v>23</v>
      </c>
      <c r="F25" s="65">
        <f>VLOOKUP($A25,'Return Data'!$B$7:$R$1700,6,0)</f>
        <v>2.8879000000000001</v>
      </c>
      <c r="G25" s="66">
        <f t="shared" si="1"/>
        <v>23</v>
      </c>
      <c r="H25" s="65">
        <f>VLOOKUP($A25,'Return Data'!$B$7:$R$1700,7,0)</f>
        <v>6.5358000000000001</v>
      </c>
      <c r="I25" s="66">
        <f t="shared" si="2"/>
        <v>15</v>
      </c>
      <c r="J25" s="65">
        <f>VLOOKUP($A25,'Return Data'!$B$7:$R$1700,8,0)</f>
        <v>7.9837999999999996</v>
      </c>
      <c r="K25" s="66">
        <f t="shared" si="3"/>
        <v>23</v>
      </c>
      <c r="L25" s="65">
        <f>VLOOKUP($A25,'Return Data'!$B$7:$R$1700,9,0)</f>
        <v>10.0245</v>
      </c>
      <c r="M25" s="66">
        <f t="shared" si="4"/>
        <v>22</v>
      </c>
      <c r="N25" s="65">
        <f>VLOOKUP($A25,'Return Data'!$B$7:$R$1700,10,0)</f>
        <v>10.324400000000001</v>
      </c>
      <c r="O25" s="66">
        <f t="shared" si="5"/>
        <v>20</v>
      </c>
      <c r="P25" s="65">
        <f>VLOOKUP($A25,'Return Data'!$B$7:$R$1700,11,0)</f>
        <v>8.8117000000000001</v>
      </c>
      <c r="Q25" s="66">
        <f t="shared" si="6"/>
        <v>16</v>
      </c>
      <c r="R25" s="65">
        <f>VLOOKUP($A25,'Return Data'!$B$7:$R$1700,12,0)</f>
        <v>8.3125</v>
      </c>
      <c r="S25" s="66">
        <f t="shared" si="7"/>
        <v>16</v>
      </c>
      <c r="T25" s="65">
        <f>VLOOKUP($A25,'Return Data'!$B$7:$R$1700,13,0)</f>
        <v>8.4291999999999998</v>
      </c>
      <c r="U25" s="66">
        <f t="shared" si="8"/>
        <v>16</v>
      </c>
      <c r="V25" s="65">
        <f>VLOOKUP($A25,'Return Data'!$B$7:$R$1700,17,0)</f>
        <v>8.6250999999999998</v>
      </c>
      <c r="W25" s="66">
        <f t="shared" si="9"/>
        <v>11</v>
      </c>
      <c r="X25" s="65">
        <f>VLOOKUP($A25,'Return Data'!$B$7:$R$1700,14,0)</f>
        <v>8.0158000000000005</v>
      </c>
      <c r="Y25" s="66">
        <f t="shared" si="10"/>
        <v>9</v>
      </c>
      <c r="Z25" s="65">
        <f>VLOOKUP($A25,'Return Data'!$B$7:$R$1700,16,0)</f>
        <v>8.0166000000000004</v>
      </c>
      <c r="AA25" s="67">
        <f t="shared" si="11"/>
        <v>15</v>
      </c>
    </row>
    <row r="26" spans="1:27" x14ac:dyDescent="0.3">
      <c r="A26" s="63" t="s">
        <v>1087</v>
      </c>
      <c r="B26" s="64">
        <f>VLOOKUP($A26,'Return Data'!$B$7:$R$1700,3,0)</f>
        <v>44032</v>
      </c>
      <c r="C26" s="65">
        <f>VLOOKUP($A26,'Return Data'!$B$7:$R$1700,4,0)</f>
        <v>1834.5329999999999</v>
      </c>
      <c r="D26" s="65">
        <f>VLOOKUP($A26,'Return Data'!$B$7:$R$1700,5,0)</f>
        <v>6.2572000000000001</v>
      </c>
      <c r="E26" s="66">
        <f t="shared" si="0"/>
        <v>2</v>
      </c>
      <c r="F26" s="65">
        <f>VLOOKUP($A26,'Return Data'!$B$7:$R$1700,6,0)</f>
        <v>6.2572000000000001</v>
      </c>
      <c r="G26" s="66">
        <f t="shared" si="1"/>
        <v>2</v>
      </c>
      <c r="H26" s="65">
        <f>VLOOKUP($A26,'Return Data'!$B$7:$R$1700,7,0)</f>
        <v>9.0977999999999994</v>
      </c>
      <c r="I26" s="66">
        <f t="shared" si="2"/>
        <v>7</v>
      </c>
      <c r="J26" s="65">
        <f>VLOOKUP($A26,'Return Data'!$B$7:$R$1700,8,0)</f>
        <v>22.120699999999999</v>
      </c>
      <c r="K26" s="66">
        <f t="shared" si="3"/>
        <v>3</v>
      </c>
      <c r="L26" s="65">
        <f>VLOOKUP($A26,'Return Data'!$B$7:$R$1700,9,0)</f>
        <v>15.8323</v>
      </c>
      <c r="M26" s="66">
        <f t="shared" si="4"/>
        <v>8</v>
      </c>
      <c r="N26" s="65">
        <f>VLOOKUP($A26,'Return Data'!$B$7:$R$1700,10,0)</f>
        <v>11.372999999999999</v>
      </c>
      <c r="O26" s="66">
        <f t="shared" si="5"/>
        <v>13</v>
      </c>
      <c r="P26" s="65">
        <f>VLOOKUP($A26,'Return Data'!$B$7:$R$1700,11,0)</f>
        <v>9.0726999999999993</v>
      </c>
      <c r="Q26" s="66">
        <f t="shared" si="6"/>
        <v>15</v>
      </c>
      <c r="R26" s="65">
        <f>VLOOKUP($A26,'Return Data'!$B$7:$R$1700,12,0)</f>
        <v>7.6407999999999996</v>
      </c>
      <c r="S26" s="66">
        <f t="shared" si="7"/>
        <v>20</v>
      </c>
      <c r="T26" s="65">
        <f>VLOOKUP($A26,'Return Data'!$B$7:$R$1700,13,0)</f>
        <v>7.7423999999999999</v>
      </c>
      <c r="U26" s="66">
        <f t="shared" si="8"/>
        <v>19</v>
      </c>
      <c r="V26" s="65">
        <f>VLOOKUP($A26,'Return Data'!$B$7:$R$1700,17,0)</f>
        <v>7.4809000000000001</v>
      </c>
      <c r="W26" s="66">
        <f t="shared" si="9"/>
        <v>14</v>
      </c>
      <c r="X26" s="65">
        <f>VLOOKUP($A26,'Return Data'!$B$7:$R$1700,14,0)</f>
        <v>7.1124999999999998</v>
      </c>
      <c r="Y26" s="66">
        <f t="shared" si="10"/>
        <v>14</v>
      </c>
      <c r="Z26" s="65">
        <f>VLOOKUP($A26,'Return Data'!$B$7:$R$1700,16,0)</f>
        <v>7.7386999999999997</v>
      </c>
      <c r="AA26" s="67">
        <f t="shared" si="11"/>
        <v>18</v>
      </c>
    </row>
    <row r="27" spans="1:27" x14ac:dyDescent="0.3">
      <c r="A27" s="63" t="s">
        <v>1090</v>
      </c>
      <c r="B27" s="64">
        <f>VLOOKUP($A27,'Return Data'!$B$7:$R$1700,3,0)</f>
        <v>44032</v>
      </c>
      <c r="C27" s="65">
        <f>VLOOKUP($A27,'Return Data'!$B$7:$R$1700,4,0)</f>
        <v>2905.9526000000001</v>
      </c>
      <c r="D27" s="65">
        <f>VLOOKUP($A27,'Return Data'!$B$7:$R$1700,5,0)</f>
        <v>5.4964000000000004</v>
      </c>
      <c r="E27" s="66">
        <f t="shared" si="0"/>
        <v>8</v>
      </c>
      <c r="F27" s="65">
        <f>VLOOKUP($A27,'Return Data'!$B$7:$R$1700,6,0)</f>
        <v>5.4964000000000004</v>
      </c>
      <c r="G27" s="66">
        <f t="shared" si="1"/>
        <v>8</v>
      </c>
      <c r="H27" s="65">
        <f>VLOOKUP($A27,'Return Data'!$B$7:$R$1700,7,0)</f>
        <v>6.3560999999999996</v>
      </c>
      <c r="I27" s="66">
        <f t="shared" si="2"/>
        <v>16</v>
      </c>
      <c r="J27" s="65">
        <f>VLOOKUP($A27,'Return Data'!$B$7:$R$1700,8,0)</f>
        <v>10.234999999999999</v>
      </c>
      <c r="K27" s="66">
        <f t="shared" si="3"/>
        <v>13</v>
      </c>
      <c r="L27" s="65">
        <f>VLOOKUP($A27,'Return Data'!$B$7:$R$1700,9,0)</f>
        <v>12.276</v>
      </c>
      <c r="M27" s="66">
        <f t="shared" si="4"/>
        <v>13</v>
      </c>
      <c r="N27" s="65">
        <f>VLOOKUP($A27,'Return Data'!$B$7:$R$1700,10,0)</f>
        <v>10.4114</v>
      </c>
      <c r="O27" s="66">
        <f t="shared" si="5"/>
        <v>19</v>
      </c>
      <c r="P27" s="65">
        <f>VLOOKUP($A27,'Return Data'!$B$7:$R$1700,11,0)</f>
        <v>9.1527999999999992</v>
      </c>
      <c r="Q27" s="66">
        <f t="shared" si="6"/>
        <v>14</v>
      </c>
      <c r="R27" s="65">
        <f>VLOOKUP($A27,'Return Data'!$B$7:$R$1700,12,0)</f>
        <v>8.8612000000000002</v>
      </c>
      <c r="S27" s="66">
        <f t="shared" si="7"/>
        <v>8</v>
      </c>
      <c r="T27" s="65">
        <f>VLOOKUP($A27,'Return Data'!$B$7:$R$1700,13,0)</f>
        <v>9.2317</v>
      </c>
      <c r="U27" s="66">
        <f t="shared" si="8"/>
        <v>6</v>
      </c>
      <c r="V27" s="65">
        <f>VLOOKUP($A27,'Return Data'!$B$7:$R$1700,17,0)</f>
        <v>8.0977999999999994</v>
      </c>
      <c r="W27" s="66">
        <f t="shared" si="9"/>
        <v>13</v>
      </c>
      <c r="X27" s="65">
        <f>VLOOKUP($A27,'Return Data'!$B$7:$R$1700,14,0)</f>
        <v>7.6212</v>
      </c>
      <c r="Y27" s="66">
        <f t="shared" si="10"/>
        <v>13</v>
      </c>
      <c r="Z27" s="65">
        <f>VLOOKUP($A27,'Return Data'!$B$7:$R$1700,16,0)</f>
        <v>8.4888999999999992</v>
      </c>
      <c r="AA27" s="67">
        <f t="shared" si="11"/>
        <v>9</v>
      </c>
    </row>
    <row r="28" spans="1:27" x14ac:dyDescent="0.3">
      <c r="A28" s="63" t="s">
        <v>1092</v>
      </c>
      <c r="B28" s="64">
        <f>VLOOKUP($A28,'Return Data'!$B$7:$R$1700,3,0)</f>
        <v>44032</v>
      </c>
      <c r="C28" s="65">
        <f>VLOOKUP($A28,'Return Data'!$B$7:$R$1700,4,0)</f>
        <v>23.665700000000001</v>
      </c>
      <c r="D28" s="65">
        <f>VLOOKUP($A28,'Return Data'!$B$7:$R$1700,5,0)</f>
        <v>4.7831000000000001</v>
      </c>
      <c r="E28" s="66">
        <f t="shared" si="0"/>
        <v>12</v>
      </c>
      <c r="F28" s="65">
        <f>VLOOKUP($A28,'Return Data'!$B$7:$R$1700,6,0)</f>
        <v>4.7831000000000001</v>
      </c>
      <c r="G28" s="66">
        <f t="shared" si="1"/>
        <v>12</v>
      </c>
      <c r="H28" s="65">
        <f>VLOOKUP($A28,'Return Data'!$B$7:$R$1700,7,0)</f>
        <v>5.4257999999999997</v>
      </c>
      <c r="I28" s="66">
        <f t="shared" si="2"/>
        <v>21</v>
      </c>
      <c r="J28" s="65">
        <f>VLOOKUP($A28,'Return Data'!$B$7:$R$1700,8,0)</f>
        <v>8.1889000000000003</v>
      </c>
      <c r="K28" s="66">
        <f t="shared" si="3"/>
        <v>21</v>
      </c>
      <c r="L28" s="65">
        <f>VLOOKUP($A28,'Return Data'!$B$7:$R$1700,9,0)</f>
        <v>-20.454699999999999</v>
      </c>
      <c r="M28" s="66">
        <f t="shared" si="4"/>
        <v>25</v>
      </c>
      <c r="N28" s="65">
        <f>VLOOKUP($A28,'Return Data'!$B$7:$R$1700,10,0)</f>
        <v>-6.4519000000000002</v>
      </c>
      <c r="O28" s="66">
        <f t="shared" si="5"/>
        <v>25</v>
      </c>
      <c r="P28" s="65">
        <f>VLOOKUP($A28,'Return Data'!$B$7:$R$1700,11,0)</f>
        <v>-0.1008</v>
      </c>
      <c r="Q28" s="66">
        <f t="shared" si="6"/>
        <v>24</v>
      </c>
      <c r="R28" s="65">
        <f>VLOOKUP($A28,'Return Data'!$B$7:$R$1700,12,0)</f>
        <v>2.5872000000000002</v>
      </c>
      <c r="S28" s="66">
        <f t="shared" si="7"/>
        <v>23</v>
      </c>
      <c r="T28" s="65">
        <f>VLOOKUP($A28,'Return Data'!$B$7:$R$1700,13,0)</f>
        <v>4.6451000000000002</v>
      </c>
      <c r="U28" s="66">
        <f t="shared" si="8"/>
        <v>22</v>
      </c>
      <c r="V28" s="65">
        <f>VLOOKUP($A28,'Return Data'!$B$7:$R$1700,17,0)</f>
        <v>-2.5566</v>
      </c>
      <c r="W28" s="66">
        <f t="shared" si="9"/>
        <v>24</v>
      </c>
      <c r="X28" s="65">
        <f>VLOOKUP($A28,'Return Data'!$B$7:$R$1700,14,0)</f>
        <v>0.56079999999999997</v>
      </c>
      <c r="Y28" s="66">
        <f t="shared" si="10"/>
        <v>24</v>
      </c>
      <c r="Z28" s="65">
        <f>VLOOKUP($A28,'Return Data'!$B$7:$R$1700,16,0)</f>
        <v>5.9321999999999999</v>
      </c>
      <c r="AA28" s="67">
        <f t="shared" si="11"/>
        <v>22</v>
      </c>
    </row>
    <row r="29" spans="1:27" x14ac:dyDescent="0.3">
      <c r="A29" s="63" t="s">
        <v>1094</v>
      </c>
      <c r="B29" s="64">
        <f>VLOOKUP($A29,'Return Data'!$B$7:$R$1700,3,0)</f>
        <v>44032</v>
      </c>
      <c r="C29" s="65">
        <f>VLOOKUP($A29,'Return Data'!$B$7:$R$1700,4,0)</f>
        <v>2773.5819999999999</v>
      </c>
      <c r="D29" s="65">
        <f>VLOOKUP($A29,'Return Data'!$B$7:$R$1700,5,0)</f>
        <v>3.7639999999999998</v>
      </c>
      <c r="E29" s="66">
        <f t="shared" si="0"/>
        <v>20</v>
      </c>
      <c r="F29" s="65">
        <f>VLOOKUP($A29,'Return Data'!$B$7:$R$1700,6,0)</f>
        <v>3.7639999999999998</v>
      </c>
      <c r="G29" s="66">
        <f t="shared" si="1"/>
        <v>20</v>
      </c>
      <c r="H29" s="65">
        <f>VLOOKUP($A29,'Return Data'!$B$7:$R$1700,7,0)</f>
        <v>5.1536</v>
      </c>
      <c r="I29" s="66">
        <f t="shared" si="2"/>
        <v>24</v>
      </c>
      <c r="J29" s="65">
        <f>VLOOKUP($A29,'Return Data'!$B$7:$R$1700,8,0)</f>
        <v>5.9924999999999997</v>
      </c>
      <c r="K29" s="66">
        <f t="shared" si="3"/>
        <v>25</v>
      </c>
      <c r="L29" s="65">
        <f>VLOOKUP($A29,'Return Data'!$B$7:$R$1700,9,0)</f>
        <v>72.186199999999999</v>
      </c>
      <c r="M29" s="66">
        <f t="shared" si="4"/>
        <v>4</v>
      </c>
      <c r="N29" s="65">
        <f>VLOOKUP($A29,'Return Data'!$B$7:$R$1700,10,0)</f>
        <v>5.2343000000000002</v>
      </c>
      <c r="O29" s="66">
        <f t="shared" si="5"/>
        <v>23</v>
      </c>
      <c r="P29" s="65">
        <f>VLOOKUP($A29,'Return Data'!$B$7:$R$1700,11,0)</f>
        <v>5.9905999999999997</v>
      </c>
      <c r="Q29" s="66">
        <f t="shared" si="6"/>
        <v>21</v>
      </c>
      <c r="R29" s="65">
        <f>VLOOKUP($A29,'Return Data'!$B$7:$R$1700,12,0)</f>
        <v>6.2278000000000002</v>
      </c>
      <c r="S29" s="66">
        <f t="shared" si="7"/>
        <v>21</v>
      </c>
      <c r="T29" s="65">
        <f>VLOOKUP($A29,'Return Data'!$B$7:$R$1700,13,0)</f>
        <v>6.4909999999999997</v>
      </c>
      <c r="U29" s="66">
        <f t="shared" si="8"/>
        <v>20</v>
      </c>
      <c r="V29" s="65">
        <f>VLOOKUP($A29,'Return Data'!$B$7:$R$1700,17,0)</f>
        <v>-2.5310999999999999</v>
      </c>
      <c r="W29" s="66">
        <f t="shared" si="9"/>
        <v>23</v>
      </c>
      <c r="X29" s="65">
        <f>VLOOKUP($A29,'Return Data'!$B$7:$R$1700,14,0)</f>
        <v>0.59660000000000002</v>
      </c>
      <c r="Y29" s="66">
        <f t="shared" si="10"/>
        <v>23</v>
      </c>
      <c r="Z29" s="65">
        <f>VLOOKUP($A29,'Return Data'!$B$7:$R$1700,16,0)</f>
        <v>5.7005999999999997</v>
      </c>
      <c r="AA29" s="67">
        <f t="shared" si="11"/>
        <v>23</v>
      </c>
    </row>
    <row r="30" spans="1:27" x14ac:dyDescent="0.3">
      <c r="A30" s="63" t="s">
        <v>1096</v>
      </c>
      <c r="B30" s="64">
        <f>VLOOKUP($A30,'Return Data'!$B$7:$R$1700,3,0)</f>
        <v>44032</v>
      </c>
      <c r="C30" s="65">
        <f>VLOOKUP($A30,'Return Data'!$B$7:$R$1700,4,0)</f>
        <v>2716.4973</v>
      </c>
      <c r="D30" s="65">
        <f>VLOOKUP($A30,'Return Data'!$B$7:$R$1700,5,0)</f>
        <v>3.5070000000000001</v>
      </c>
      <c r="E30" s="66">
        <f t="shared" si="0"/>
        <v>21</v>
      </c>
      <c r="F30" s="65">
        <f>VLOOKUP($A30,'Return Data'!$B$7:$R$1700,6,0)</f>
        <v>3.5070000000000001</v>
      </c>
      <c r="G30" s="66">
        <f t="shared" si="1"/>
        <v>21</v>
      </c>
      <c r="H30" s="65">
        <f>VLOOKUP($A30,'Return Data'!$B$7:$R$1700,7,0)</f>
        <v>6.1189999999999998</v>
      </c>
      <c r="I30" s="66">
        <f t="shared" si="2"/>
        <v>18</v>
      </c>
      <c r="J30" s="65">
        <f>VLOOKUP($A30,'Return Data'!$B$7:$R$1700,8,0)</f>
        <v>8.8834999999999997</v>
      </c>
      <c r="K30" s="66">
        <f t="shared" si="3"/>
        <v>17</v>
      </c>
      <c r="L30" s="65">
        <f>VLOOKUP($A30,'Return Data'!$B$7:$R$1700,9,0)</f>
        <v>10.1241</v>
      </c>
      <c r="M30" s="66">
        <f t="shared" si="4"/>
        <v>21</v>
      </c>
      <c r="N30" s="65">
        <f>VLOOKUP($A30,'Return Data'!$B$7:$R$1700,10,0)</f>
        <v>11.3432</v>
      </c>
      <c r="O30" s="66">
        <f t="shared" si="5"/>
        <v>14</v>
      </c>
      <c r="P30" s="65">
        <f>VLOOKUP($A30,'Return Data'!$B$7:$R$1700,11,0)</f>
        <v>9.3638999999999992</v>
      </c>
      <c r="Q30" s="66">
        <f t="shared" si="6"/>
        <v>13</v>
      </c>
      <c r="R30" s="65">
        <f>VLOOKUP($A30,'Return Data'!$B$7:$R$1700,12,0)</f>
        <v>8.6521000000000008</v>
      </c>
      <c r="S30" s="66">
        <f t="shared" si="7"/>
        <v>13</v>
      </c>
      <c r="T30" s="65">
        <f>VLOOKUP($A30,'Return Data'!$B$7:$R$1700,13,0)</f>
        <v>8.8094999999999999</v>
      </c>
      <c r="U30" s="66">
        <f t="shared" si="8"/>
        <v>12</v>
      </c>
      <c r="V30" s="65">
        <f>VLOOKUP($A30,'Return Data'!$B$7:$R$1700,17,0)</f>
        <v>8.7297999999999991</v>
      </c>
      <c r="W30" s="66">
        <f t="shared" si="9"/>
        <v>9</v>
      </c>
      <c r="X30" s="65">
        <f>VLOOKUP($A30,'Return Data'!$B$7:$R$1700,14,0)</f>
        <v>8.0221999999999998</v>
      </c>
      <c r="Y30" s="66">
        <f t="shared" si="10"/>
        <v>8</v>
      </c>
      <c r="Z30" s="65">
        <f>VLOOKUP($A30,'Return Data'!$B$7:$R$1700,16,0)</f>
        <v>8.4183000000000003</v>
      </c>
      <c r="AA30" s="67">
        <f t="shared" si="11"/>
        <v>11</v>
      </c>
    </row>
    <row r="31" spans="1:27" x14ac:dyDescent="0.3">
      <c r="A31" s="63" t="s">
        <v>1097</v>
      </c>
      <c r="B31" s="64">
        <f>VLOOKUP($A31,'Return Data'!$B$7:$R$1700,3,0)</f>
        <v>44032</v>
      </c>
      <c r="C31" s="65">
        <f>VLOOKUP($A31,'Return Data'!$B$7:$R$1700,4,0)</f>
        <v>26.395</v>
      </c>
      <c r="D31" s="65">
        <f>VLOOKUP($A31,'Return Data'!$B$7:$R$1700,5,0)</f>
        <v>4.6573000000000002</v>
      </c>
      <c r="E31" s="66">
        <f t="shared" si="0"/>
        <v>14</v>
      </c>
      <c r="F31" s="65">
        <f>VLOOKUP($A31,'Return Data'!$B$7:$R$1700,6,0)</f>
        <v>4.6573000000000002</v>
      </c>
      <c r="G31" s="66">
        <f t="shared" si="1"/>
        <v>14</v>
      </c>
      <c r="H31" s="65">
        <f>VLOOKUP($A31,'Return Data'!$B$7:$R$1700,7,0)</f>
        <v>6.2698</v>
      </c>
      <c r="I31" s="66">
        <f t="shared" si="2"/>
        <v>17</v>
      </c>
      <c r="J31" s="65">
        <f>VLOOKUP($A31,'Return Data'!$B$7:$R$1700,8,0)</f>
        <v>9.6463000000000001</v>
      </c>
      <c r="K31" s="66">
        <f t="shared" si="3"/>
        <v>15</v>
      </c>
      <c r="L31" s="65">
        <f>VLOOKUP($A31,'Return Data'!$B$7:$R$1700,9,0)</f>
        <v>10.3863</v>
      </c>
      <c r="M31" s="66">
        <f t="shared" si="4"/>
        <v>20</v>
      </c>
      <c r="N31" s="65">
        <f>VLOOKUP($A31,'Return Data'!$B$7:$R$1700,10,0)</f>
        <v>10.042199999999999</v>
      </c>
      <c r="O31" s="66">
        <f t="shared" si="5"/>
        <v>21</v>
      </c>
      <c r="P31" s="65">
        <f>VLOOKUP($A31,'Return Data'!$B$7:$R$1700,11,0)</f>
        <v>8.3363999999999994</v>
      </c>
      <c r="Q31" s="66">
        <f t="shared" si="6"/>
        <v>20</v>
      </c>
      <c r="R31" s="65">
        <f>VLOOKUP($A31,'Return Data'!$B$7:$R$1700,12,0)</f>
        <v>8.0319000000000003</v>
      </c>
      <c r="S31" s="66">
        <f t="shared" si="7"/>
        <v>18</v>
      </c>
      <c r="T31" s="65">
        <f>VLOOKUP($A31,'Return Data'!$B$7:$R$1700,13,0)</f>
        <v>3.597</v>
      </c>
      <c r="U31" s="66">
        <f t="shared" si="8"/>
        <v>23</v>
      </c>
      <c r="V31" s="65">
        <f>VLOOKUP($A31,'Return Data'!$B$7:$R$1700,17,0)</f>
        <v>3.0470000000000002</v>
      </c>
      <c r="W31" s="66">
        <f t="shared" si="9"/>
        <v>19</v>
      </c>
      <c r="X31" s="65">
        <f>VLOOKUP($A31,'Return Data'!$B$7:$R$1700,14,0)</f>
        <v>4.3436000000000003</v>
      </c>
      <c r="Y31" s="66">
        <f t="shared" si="10"/>
        <v>19</v>
      </c>
      <c r="Z31" s="65">
        <f>VLOOKUP($A31,'Return Data'!$B$7:$R$1700,16,0)</f>
        <v>7.1699000000000002</v>
      </c>
      <c r="AA31" s="67">
        <f t="shared" si="11"/>
        <v>19</v>
      </c>
    </row>
    <row r="32" spans="1:27" x14ac:dyDescent="0.3">
      <c r="A32" s="63" t="s">
        <v>1101</v>
      </c>
      <c r="B32" s="64">
        <f>VLOOKUP($A32,'Return Data'!$B$7:$R$1700,3,0)</f>
        <v>44032</v>
      </c>
      <c r="C32" s="65">
        <f>VLOOKUP($A32,'Return Data'!$B$7:$R$1700,4,0)</f>
        <v>3024.6268</v>
      </c>
      <c r="D32" s="65">
        <f>VLOOKUP($A32,'Return Data'!$B$7:$R$1700,5,0)</f>
        <v>6.0795000000000003</v>
      </c>
      <c r="E32" s="66">
        <f t="shared" si="0"/>
        <v>4</v>
      </c>
      <c r="F32" s="65">
        <f>VLOOKUP($A32,'Return Data'!$B$7:$R$1700,6,0)</f>
        <v>6.0795000000000003</v>
      </c>
      <c r="G32" s="66">
        <f t="shared" si="1"/>
        <v>4</v>
      </c>
      <c r="H32" s="65">
        <f>VLOOKUP($A32,'Return Data'!$B$7:$R$1700,7,0)</f>
        <v>9.0324000000000009</v>
      </c>
      <c r="I32" s="66">
        <f t="shared" si="2"/>
        <v>8</v>
      </c>
      <c r="J32" s="65">
        <f>VLOOKUP($A32,'Return Data'!$B$7:$R$1700,8,0)</f>
        <v>10.9529</v>
      </c>
      <c r="K32" s="66">
        <f t="shared" si="3"/>
        <v>9</v>
      </c>
      <c r="L32" s="65">
        <f>VLOOKUP($A32,'Return Data'!$B$7:$R$1700,9,0)</f>
        <v>11.6112</v>
      </c>
      <c r="M32" s="66">
        <f t="shared" si="4"/>
        <v>15</v>
      </c>
      <c r="N32" s="65">
        <f>VLOOKUP($A32,'Return Data'!$B$7:$R$1700,10,0)</f>
        <v>12.1157</v>
      </c>
      <c r="O32" s="66">
        <f t="shared" si="5"/>
        <v>10</v>
      </c>
      <c r="P32" s="65">
        <f>VLOOKUP($A32,'Return Data'!$B$7:$R$1700,11,0)</f>
        <v>9.5869</v>
      </c>
      <c r="Q32" s="66">
        <f t="shared" si="6"/>
        <v>11</v>
      </c>
      <c r="R32" s="65">
        <f>VLOOKUP($A32,'Return Data'!$B$7:$R$1700,12,0)</f>
        <v>8.6578999999999997</v>
      </c>
      <c r="S32" s="66">
        <f t="shared" si="7"/>
        <v>12</v>
      </c>
      <c r="T32" s="65">
        <f>VLOOKUP($A32,'Return Data'!$B$7:$R$1700,13,0)</f>
        <v>8.6853999999999996</v>
      </c>
      <c r="U32" s="66">
        <f t="shared" si="8"/>
        <v>14</v>
      </c>
      <c r="V32" s="65">
        <f>VLOOKUP($A32,'Return Data'!$B$7:$R$1700,17,0)</f>
        <v>5.5738000000000003</v>
      </c>
      <c r="W32" s="66">
        <f t="shared" si="9"/>
        <v>18</v>
      </c>
      <c r="X32" s="65">
        <f>VLOOKUP($A32,'Return Data'!$B$7:$R$1700,14,0)</f>
        <v>5.9965000000000002</v>
      </c>
      <c r="Y32" s="66">
        <f t="shared" si="10"/>
        <v>18</v>
      </c>
      <c r="Z32" s="65">
        <f>VLOOKUP($A32,'Return Data'!$B$7:$R$1700,16,0)</f>
        <v>7.7511999999999999</v>
      </c>
      <c r="AA32" s="67">
        <f t="shared" si="11"/>
        <v>17</v>
      </c>
    </row>
    <row r="33" spans="1:27" x14ac:dyDescent="0.3">
      <c r="A33" s="63" t="s">
        <v>1102</v>
      </c>
      <c r="B33" s="64">
        <f>VLOOKUP($A33,'Return Data'!$B$7:$R$1700,3,0)</f>
        <v>44032</v>
      </c>
      <c r="C33" s="65">
        <f>VLOOKUP($A33,'Return Data'!$B$7:$R$1700,4,0)</f>
        <v>31.5182</v>
      </c>
      <c r="D33" s="65">
        <f>VLOOKUP($A33,'Return Data'!$B$7:$R$1700,5,0)</f>
        <v>0</v>
      </c>
      <c r="E33" s="66">
        <f t="shared" si="0"/>
        <v>25</v>
      </c>
      <c r="F33" s="65">
        <f>VLOOKUP($A33,'Return Data'!$B$7:$R$1700,6,0)</f>
        <v>0</v>
      </c>
      <c r="G33" s="66">
        <f t="shared" si="1"/>
        <v>25</v>
      </c>
      <c r="H33" s="65">
        <f>VLOOKUP($A33,'Return Data'!$B$7:$R$1700,7,0)</f>
        <v>0</v>
      </c>
      <c r="I33" s="66">
        <f t="shared" si="2"/>
        <v>26</v>
      </c>
      <c r="J33" s="65">
        <f>VLOOKUP($A33,'Return Data'!$B$7:$R$1700,8,0)</f>
        <v>-40.304600000000001</v>
      </c>
      <c r="K33" s="66">
        <f t="shared" si="3"/>
        <v>26</v>
      </c>
      <c r="L33" s="65">
        <f>VLOOKUP($A33,'Return Data'!$B$7:$R$1700,9,0)</f>
        <v>-80.878</v>
      </c>
      <c r="M33" s="66">
        <f t="shared" si="4"/>
        <v>27</v>
      </c>
      <c r="N33" s="65">
        <f>VLOOKUP($A33,'Return Data'!$B$7:$R$1700,10,0)</f>
        <v>-82.118799999999993</v>
      </c>
      <c r="O33" s="66">
        <f t="shared" si="5"/>
        <v>27</v>
      </c>
      <c r="P33" s="65">
        <f>VLOOKUP($A33,'Return Data'!$B$7:$R$1700,11,0)</f>
        <v>-41.059399999999997</v>
      </c>
      <c r="Q33" s="66">
        <f t="shared" si="6"/>
        <v>27</v>
      </c>
      <c r="R33" s="65">
        <f>VLOOKUP($A33,'Return Data'!$B$7:$R$1700,12,0)</f>
        <v>-40.447400000000002</v>
      </c>
      <c r="S33" s="66">
        <f t="shared" si="7"/>
        <v>27</v>
      </c>
      <c r="T33" s="65">
        <f>VLOOKUP($A33,'Return Data'!$B$7:$R$1700,13,0)</f>
        <v>-32.7699</v>
      </c>
      <c r="U33" s="66">
        <f t="shared" si="8"/>
        <v>27</v>
      </c>
      <c r="V33" s="65"/>
      <c r="W33" s="66"/>
      <c r="X33" s="65"/>
      <c r="Y33" s="66"/>
      <c r="Z33" s="65">
        <f>VLOOKUP($A33,'Return Data'!$B$7:$R$1700,16,0)</f>
        <v>-30.1448</v>
      </c>
      <c r="AA33" s="67">
        <f t="shared" si="11"/>
        <v>27</v>
      </c>
    </row>
    <row r="34" spans="1:27" x14ac:dyDescent="0.3">
      <c r="A34" s="63" t="s">
        <v>1103</v>
      </c>
      <c r="B34" s="64">
        <f>VLOOKUP($A34,'Return Data'!$B$7:$R$1700,3,0)</f>
        <v>44032</v>
      </c>
      <c r="C34" s="65">
        <f>VLOOKUP($A34,'Return Data'!$B$7:$R$1700,4,0)</f>
        <v>2571.0906</v>
      </c>
      <c r="D34" s="65">
        <f>VLOOKUP($A34,'Return Data'!$B$7:$R$1700,5,0)</f>
        <v>4.7263999999999999</v>
      </c>
      <c r="E34" s="66">
        <f t="shared" si="0"/>
        <v>13</v>
      </c>
      <c r="F34" s="65">
        <f>VLOOKUP($A34,'Return Data'!$B$7:$R$1700,6,0)</f>
        <v>4.7263999999999999</v>
      </c>
      <c r="G34" s="66">
        <f t="shared" si="1"/>
        <v>13</v>
      </c>
      <c r="H34" s="65">
        <f>VLOOKUP($A34,'Return Data'!$B$7:$R$1700,7,0)</f>
        <v>5.7645999999999997</v>
      </c>
      <c r="I34" s="66">
        <f t="shared" si="2"/>
        <v>20</v>
      </c>
      <c r="J34" s="65">
        <f>VLOOKUP($A34,'Return Data'!$B$7:$R$1700,8,0)</f>
        <v>10.002800000000001</v>
      </c>
      <c r="K34" s="66">
        <f t="shared" si="3"/>
        <v>14</v>
      </c>
      <c r="L34" s="65">
        <f>VLOOKUP($A34,'Return Data'!$B$7:$R$1700,9,0)</f>
        <v>11.2561</v>
      </c>
      <c r="M34" s="66">
        <f t="shared" si="4"/>
        <v>16</v>
      </c>
      <c r="N34" s="65">
        <f>VLOOKUP($A34,'Return Data'!$B$7:$R$1700,10,0)</f>
        <v>11.613099999999999</v>
      </c>
      <c r="O34" s="66">
        <f t="shared" si="5"/>
        <v>11</v>
      </c>
      <c r="P34" s="65">
        <f>VLOOKUP($A34,'Return Data'!$B$7:$R$1700,11,0)</f>
        <v>9.6976999999999993</v>
      </c>
      <c r="Q34" s="66">
        <f t="shared" si="6"/>
        <v>9</v>
      </c>
      <c r="R34" s="65">
        <f>VLOOKUP($A34,'Return Data'!$B$7:$R$1700,12,0)</f>
        <v>8.7791999999999994</v>
      </c>
      <c r="S34" s="66">
        <f t="shared" si="7"/>
        <v>10</v>
      </c>
      <c r="T34" s="65">
        <f>VLOOKUP($A34,'Return Data'!$B$7:$R$1700,13,0)</f>
        <v>8.7563999999999993</v>
      </c>
      <c r="U34" s="66">
        <f t="shared" si="8"/>
        <v>13</v>
      </c>
      <c r="V34" s="65">
        <f>VLOOKUP($A34,'Return Data'!$B$7:$R$1700,17,0)</f>
        <v>2.1873999999999998</v>
      </c>
      <c r="W34" s="66">
        <f>RANK(V34,V$8:V$34,0)</f>
        <v>20</v>
      </c>
      <c r="X34" s="65">
        <f>VLOOKUP($A34,'Return Data'!$B$7:$R$1700,14,0)</f>
        <v>3.6678000000000002</v>
      </c>
      <c r="Y34" s="66">
        <f>RANK(X34,X$8:X$34,0)</f>
        <v>20</v>
      </c>
      <c r="Z34" s="65">
        <f>VLOOKUP($A34,'Return Data'!$B$7:$R$1700,16,0)</f>
        <v>6.9196999999999997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2.1739555555555561</v>
      </c>
      <c r="E36" s="74"/>
      <c r="F36" s="75">
        <f>AVERAGE(F8:F34)</f>
        <v>2.1739555555555561</v>
      </c>
      <c r="G36" s="74"/>
      <c r="H36" s="75">
        <f>AVERAGE(H8:H34)</f>
        <v>55.508429629629639</v>
      </c>
      <c r="I36" s="74"/>
      <c r="J36" s="75">
        <f>AVERAGE(J8:J34)</f>
        <v>31.575425925925931</v>
      </c>
      <c r="K36" s="74"/>
      <c r="L36" s="75">
        <f>AVERAGE(L8:L34)</f>
        <v>30.41392592592592</v>
      </c>
      <c r="M36" s="74"/>
      <c r="N36" s="75">
        <f>AVERAGE(N8:N34)</f>
        <v>10.76831851851852</v>
      </c>
      <c r="O36" s="74"/>
      <c r="P36" s="75">
        <f>AVERAGE(P8:P34)</f>
        <v>5.8872037037037055</v>
      </c>
      <c r="Q36" s="74"/>
      <c r="R36" s="75">
        <f>AVERAGE(R8:R34)</f>
        <v>4.8802814814814823</v>
      </c>
      <c r="S36" s="74"/>
      <c r="T36" s="75">
        <f>AVERAGE(T8:T34)</f>
        <v>5.203870370370371</v>
      </c>
      <c r="U36" s="74"/>
      <c r="V36" s="75">
        <f>AVERAGE(V8:V34)</f>
        <v>5.0615384615384613</v>
      </c>
      <c r="W36" s="74"/>
      <c r="X36" s="75">
        <f>AVERAGE(X8:X34)</f>
        <v>5.5706423076923084</v>
      </c>
      <c r="Y36" s="74"/>
      <c r="Z36" s="75">
        <f>AVERAGE(Z8:Z34)</f>
        <v>6.1070592592592607</v>
      </c>
      <c r="AA36" s="76"/>
    </row>
    <row r="37" spans="1:27" x14ac:dyDescent="0.3">
      <c r="A37" s="73" t="s">
        <v>28</v>
      </c>
      <c r="B37" s="74"/>
      <c r="C37" s="74"/>
      <c r="D37" s="75">
        <f>MIN(D8:D34)</f>
        <v>-42.127299999999998</v>
      </c>
      <c r="E37" s="74"/>
      <c r="F37" s="75">
        <f>MIN(F8:F34)</f>
        <v>-42.127299999999998</v>
      </c>
      <c r="G37" s="74"/>
      <c r="H37" s="75">
        <f>MIN(H8:H34)</f>
        <v>-13.338100000000001</v>
      </c>
      <c r="I37" s="74"/>
      <c r="J37" s="75">
        <f>MIN(J8:J34)</f>
        <v>-55.058500000000002</v>
      </c>
      <c r="K37" s="74"/>
      <c r="L37" s="75">
        <f>MIN(L8:L34)</f>
        <v>-80.878</v>
      </c>
      <c r="M37" s="74"/>
      <c r="N37" s="75">
        <f>MIN(N8:N34)</f>
        <v>-82.118799999999993</v>
      </c>
      <c r="O37" s="74"/>
      <c r="P37" s="75">
        <f>MIN(P8:P34)</f>
        <v>-41.059399999999997</v>
      </c>
      <c r="Q37" s="74"/>
      <c r="R37" s="75">
        <f>MIN(R8:R34)</f>
        <v>-40.447400000000002</v>
      </c>
      <c r="S37" s="74"/>
      <c r="T37" s="75">
        <f>MIN(T8:T34)</f>
        <v>-32.7699</v>
      </c>
      <c r="U37" s="74"/>
      <c r="V37" s="75">
        <f>MIN(V8:V34)</f>
        <v>-15.905200000000001</v>
      </c>
      <c r="W37" s="74"/>
      <c r="X37" s="75">
        <f>MIN(X8:X34)</f>
        <v>-8.8740000000000006</v>
      </c>
      <c r="Y37" s="74"/>
      <c r="Z37" s="75">
        <f>MIN(Z8:Z34)</f>
        <v>-30.1448</v>
      </c>
      <c r="AA37" s="76"/>
    </row>
    <row r="38" spans="1:27" ht="15" thickBot="1" x14ac:dyDescent="0.35">
      <c r="A38" s="77" t="s">
        <v>29</v>
      </c>
      <c r="B38" s="78"/>
      <c r="C38" s="78"/>
      <c r="D38" s="79">
        <f>MAX(D8:D34)</f>
        <v>7.7431000000000001</v>
      </c>
      <c r="E38" s="78"/>
      <c r="F38" s="79">
        <f>MAX(F8:F34)</f>
        <v>7.7431000000000001</v>
      </c>
      <c r="G38" s="78"/>
      <c r="H38" s="79">
        <f>MAX(H8:H34)</f>
        <v>1335.2755999999999</v>
      </c>
      <c r="I38" s="78"/>
      <c r="J38" s="79">
        <f>MAX(J8:J34)</f>
        <v>675.47749999999996</v>
      </c>
      <c r="K38" s="78"/>
      <c r="L38" s="79">
        <f>MAX(L8:L34)</f>
        <v>311.39729999999997</v>
      </c>
      <c r="M38" s="78"/>
      <c r="N38" s="79">
        <f>MAX(N8:N34)</f>
        <v>90.611500000000007</v>
      </c>
      <c r="O38" s="78"/>
      <c r="P38" s="79">
        <f>MAX(P8:P34)</f>
        <v>48.798900000000003</v>
      </c>
      <c r="Q38" s="78"/>
      <c r="R38" s="79">
        <f>MAX(R8:R34)</f>
        <v>27.539100000000001</v>
      </c>
      <c r="S38" s="78"/>
      <c r="T38" s="79">
        <f>MAX(T8:T34)</f>
        <v>18.346499999999999</v>
      </c>
      <c r="U38" s="78"/>
      <c r="V38" s="79">
        <f>MAX(V8:V34)</f>
        <v>9.3818000000000001</v>
      </c>
      <c r="W38" s="78"/>
      <c r="X38" s="79">
        <f>MAX(X8:X34)</f>
        <v>8.7058</v>
      </c>
      <c r="Y38" s="78"/>
      <c r="Z38" s="79">
        <f>MAX(Z8:Z34)</f>
        <v>9.0170999999999992</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44032</v>
      </c>
      <c r="C8" s="65">
        <f>VLOOKUP($A8,'Return Data'!$B$7:$R$1700,4,0)</f>
        <v>500.36950000000002</v>
      </c>
      <c r="D8" s="65">
        <f>VLOOKUP($A8,'Return Data'!$B$7:$R$1700,5,0)</f>
        <v>4.298</v>
      </c>
      <c r="E8" s="66">
        <f t="shared" ref="E8:E34" si="0">RANK(D8,D$8:D$34,0)</f>
        <v>11</v>
      </c>
      <c r="F8" s="65">
        <f>VLOOKUP($A8,'Return Data'!$B$7:$R$1700,6,0)</f>
        <v>4.298</v>
      </c>
      <c r="G8" s="66">
        <f t="shared" ref="G8:G34" si="1">RANK(F8,F$8:F$34,0)</f>
        <v>11</v>
      </c>
      <c r="H8" s="65">
        <f>VLOOKUP($A8,'Return Data'!$B$7:$R$1700,7,0)</f>
        <v>9.0035000000000007</v>
      </c>
      <c r="I8" s="66">
        <f t="shared" ref="I8:I34" si="2">RANK(H8,H$8:H$34,0)</f>
        <v>4</v>
      </c>
      <c r="J8" s="65">
        <f>VLOOKUP($A8,'Return Data'!$B$7:$R$1700,8,0)</f>
        <v>10.0457</v>
      </c>
      <c r="K8" s="66">
        <f t="shared" ref="K8:K34" si="3">RANK(J8,J$8:J$34,0)</f>
        <v>11</v>
      </c>
      <c r="L8" s="65">
        <f>VLOOKUP($A8,'Return Data'!$B$7:$R$1700,9,0)</f>
        <v>12.1873</v>
      </c>
      <c r="M8" s="66">
        <f t="shared" ref="M8:M34" si="4">RANK(L8,L$8:L$34,0)</f>
        <v>12</v>
      </c>
      <c r="N8" s="65">
        <f>VLOOKUP($A8,'Return Data'!$B$7:$R$1700,10,0)</f>
        <v>12.0647</v>
      </c>
      <c r="O8" s="66">
        <f t="shared" ref="O8:O34" si="5">RANK(N8,N$8:N$34,0)</f>
        <v>8</v>
      </c>
      <c r="P8" s="65">
        <f>VLOOKUP($A8,'Return Data'!$B$7:$R$1700,11,0)</f>
        <v>9.5718999999999994</v>
      </c>
      <c r="Q8" s="66">
        <f t="shared" ref="Q8:Q34" si="6">RANK(P8,P$8:P$34,0)</f>
        <v>6</v>
      </c>
      <c r="R8" s="65">
        <f>VLOOKUP($A8,'Return Data'!$B$7:$R$1700,12,0)</f>
        <v>8.4700000000000006</v>
      </c>
      <c r="S8" s="66">
        <f t="shared" ref="S8:S34" si="7">RANK(R8,R$8:R$34,0)</f>
        <v>9</v>
      </c>
      <c r="T8" s="65">
        <f>VLOOKUP($A8,'Return Data'!$B$7:$R$1700,13,0)</f>
        <v>8.6331000000000007</v>
      </c>
      <c r="U8" s="66">
        <f t="shared" ref="U8:U34" si="8">RANK(T8,T$8:T$34,0)</f>
        <v>9</v>
      </c>
      <c r="V8" s="65">
        <f>VLOOKUP($A8,'Return Data'!$B$7:$R$1700,17,0)</f>
        <v>8.4699000000000009</v>
      </c>
      <c r="W8" s="66">
        <f t="shared" ref="W8:W32" si="9">RANK(V8,V$8:V$34,0)</f>
        <v>5</v>
      </c>
      <c r="X8" s="65">
        <f>VLOOKUP($A8,'Return Data'!$B$7:$R$1700,14,0)</f>
        <v>7.6292999999999997</v>
      </c>
      <c r="Y8" s="66">
        <f t="shared" ref="Y8:Y32" si="10">RANK(X8,X$8:X$34,0)</f>
        <v>8</v>
      </c>
      <c r="Z8" s="65">
        <f>VLOOKUP($A8,'Return Data'!$B$7:$R$1700,16,0)</f>
        <v>7.5225999999999997</v>
      </c>
      <c r="AA8" s="67">
        <f t="shared" ref="AA8:AA34" si="11">RANK(Z8,Z$8:Z$34,0)</f>
        <v>14</v>
      </c>
    </row>
    <row r="9" spans="1:27" x14ac:dyDescent="0.3">
      <c r="A9" s="63" t="s">
        <v>1048</v>
      </c>
      <c r="B9" s="64">
        <f>VLOOKUP($A9,'Return Data'!$B$7:$R$1700,3,0)</f>
        <v>44032</v>
      </c>
      <c r="C9" s="65">
        <f>VLOOKUP($A9,'Return Data'!$B$7:$R$1700,4,0)</f>
        <v>2332.0034000000001</v>
      </c>
      <c r="D9" s="65">
        <f>VLOOKUP($A9,'Return Data'!$B$7:$R$1700,5,0)</f>
        <v>4.63</v>
      </c>
      <c r="E9" s="66">
        <f t="shared" si="0"/>
        <v>10</v>
      </c>
      <c r="F9" s="65">
        <f>VLOOKUP($A9,'Return Data'!$B$7:$R$1700,6,0)</f>
        <v>4.63</v>
      </c>
      <c r="G9" s="66">
        <f t="shared" si="1"/>
        <v>10</v>
      </c>
      <c r="H9" s="65">
        <f>VLOOKUP($A9,'Return Data'!$B$7:$R$1700,7,0)</f>
        <v>7.2660999999999998</v>
      </c>
      <c r="I9" s="66">
        <f t="shared" si="2"/>
        <v>11</v>
      </c>
      <c r="J9" s="65">
        <f>VLOOKUP($A9,'Return Data'!$B$7:$R$1700,8,0)</f>
        <v>10.132199999999999</v>
      </c>
      <c r="K9" s="66">
        <f t="shared" si="3"/>
        <v>10</v>
      </c>
      <c r="L9" s="65">
        <f>VLOOKUP($A9,'Return Data'!$B$7:$R$1700,9,0)</f>
        <v>11.4673</v>
      </c>
      <c r="M9" s="66">
        <f t="shared" si="4"/>
        <v>14</v>
      </c>
      <c r="N9" s="65">
        <f>VLOOKUP($A9,'Return Data'!$B$7:$R$1700,10,0)</f>
        <v>11.896800000000001</v>
      </c>
      <c r="O9" s="66">
        <f t="shared" si="5"/>
        <v>10</v>
      </c>
      <c r="P9" s="65">
        <f>VLOOKUP($A9,'Return Data'!$B$7:$R$1700,11,0)</f>
        <v>9.4133999999999993</v>
      </c>
      <c r="Q9" s="66">
        <f t="shared" si="6"/>
        <v>9</v>
      </c>
      <c r="R9" s="65">
        <f>VLOOKUP($A9,'Return Data'!$B$7:$R$1700,12,0)</f>
        <v>8.5020000000000007</v>
      </c>
      <c r="S9" s="66">
        <f t="shared" si="7"/>
        <v>7</v>
      </c>
      <c r="T9" s="65">
        <f>VLOOKUP($A9,'Return Data'!$B$7:$R$1700,13,0)</f>
        <v>8.7027000000000001</v>
      </c>
      <c r="U9" s="66">
        <f t="shared" si="8"/>
        <v>6</v>
      </c>
      <c r="V9" s="65">
        <f>VLOOKUP($A9,'Return Data'!$B$7:$R$1700,17,0)</f>
        <v>8.6966000000000001</v>
      </c>
      <c r="W9" s="66">
        <f t="shared" si="9"/>
        <v>3</v>
      </c>
      <c r="X9" s="65">
        <f>VLOOKUP($A9,'Return Data'!$B$7:$R$1700,14,0)</f>
        <v>7.9493</v>
      </c>
      <c r="Y9" s="66">
        <f t="shared" si="10"/>
        <v>2</v>
      </c>
      <c r="Z9" s="65">
        <f>VLOOKUP($A9,'Return Data'!$B$7:$R$1700,16,0)</f>
        <v>8.1663999999999994</v>
      </c>
      <c r="AA9" s="67">
        <f t="shared" si="11"/>
        <v>2</v>
      </c>
    </row>
    <row r="10" spans="1:27" x14ac:dyDescent="0.3">
      <c r="A10" s="63" t="s">
        <v>1049</v>
      </c>
      <c r="B10" s="64">
        <f>VLOOKUP($A10,'Return Data'!$B$7:$R$1700,3,0)</f>
        <v>44032</v>
      </c>
      <c r="C10" s="65">
        <f>VLOOKUP($A10,'Return Data'!$B$7:$R$1700,4,0)</f>
        <v>1455.3409999999999</v>
      </c>
      <c r="D10" s="65">
        <f>VLOOKUP($A10,'Return Data'!$B$7:$R$1700,5,0)</f>
        <v>4.2316000000000003</v>
      </c>
      <c r="E10" s="66">
        <f t="shared" si="0"/>
        <v>12</v>
      </c>
      <c r="F10" s="65">
        <f>VLOOKUP($A10,'Return Data'!$B$7:$R$1700,6,0)</f>
        <v>4.2316000000000003</v>
      </c>
      <c r="G10" s="66">
        <f t="shared" si="1"/>
        <v>12</v>
      </c>
      <c r="H10" s="65">
        <f>VLOOKUP($A10,'Return Data'!$B$7:$R$1700,7,0)</f>
        <v>1335.0130999999999</v>
      </c>
      <c r="I10" s="66">
        <f t="shared" si="2"/>
        <v>1</v>
      </c>
      <c r="J10" s="65">
        <f>VLOOKUP($A10,'Return Data'!$B$7:$R$1700,8,0)</f>
        <v>675.2124</v>
      </c>
      <c r="K10" s="66">
        <f t="shared" si="3"/>
        <v>1</v>
      </c>
      <c r="L10" s="65">
        <f>VLOOKUP($A10,'Return Data'!$B$7:$R$1700,9,0)</f>
        <v>311.1311</v>
      </c>
      <c r="M10" s="66">
        <f t="shared" si="4"/>
        <v>1</v>
      </c>
      <c r="N10" s="65">
        <f>VLOOKUP($A10,'Return Data'!$B$7:$R$1700,10,0)</f>
        <v>73.545500000000004</v>
      </c>
      <c r="O10" s="66">
        <f t="shared" si="5"/>
        <v>2</v>
      </c>
      <c r="P10" s="65">
        <f>VLOOKUP($A10,'Return Data'!$B$7:$R$1700,11,0)</f>
        <v>-31.651</v>
      </c>
      <c r="Q10" s="66">
        <f t="shared" si="6"/>
        <v>26</v>
      </c>
      <c r="R10" s="65">
        <f>VLOOKUP($A10,'Return Data'!$B$7:$R$1700,12,0)</f>
        <v>-22.4176</v>
      </c>
      <c r="S10" s="66">
        <f t="shared" si="7"/>
        <v>26</v>
      </c>
      <c r="T10" s="65">
        <f>VLOOKUP($A10,'Return Data'!$B$7:$R$1700,13,0)</f>
        <v>-19.561299999999999</v>
      </c>
      <c r="U10" s="66">
        <f t="shared" si="8"/>
        <v>26</v>
      </c>
      <c r="V10" s="65">
        <f>VLOOKUP($A10,'Return Data'!$B$7:$R$1700,17,0)</f>
        <v>-16.154199999999999</v>
      </c>
      <c r="W10" s="66">
        <f t="shared" si="9"/>
        <v>26</v>
      </c>
      <c r="X10" s="65">
        <f>VLOOKUP($A10,'Return Data'!$B$7:$R$1700,14,0)</f>
        <v>-9.1419999999999995</v>
      </c>
      <c r="Y10" s="66">
        <f t="shared" si="10"/>
        <v>26</v>
      </c>
      <c r="Z10" s="65">
        <f>VLOOKUP($A10,'Return Data'!$B$7:$R$1700,16,0)</f>
        <v>3.4447999999999999</v>
      </c>
      <c r="AA10" s="67">
        <f t="shared" si="11"/>
        <v>25</v>
      </c>
    </row>
    <row r="11" spans="1:27" x14ac:dyDescent="0.3">
      <c r="A11" s="63" t="s">
        <v>1053</v>
      </c>
      <c r="B11" s="64">
        <f>VLOOKUP($A11,'Return Data'!$B$7:$R$1700,3,0)</f>
        <v>44032</v>
      </c>
      <c r="C11" s="65">
        <f>VLOOKUP($A11,'Return Data'!$B$7:$R$1700,4,0)</f>
        <v>30.922599999999999</v>
      </c>
      <c r="D11" s="65">
        <f>VLOOKUP($A11,'Return Data'!$B$7:$R$1700,5,0)</f>
        <v>4.0933000000000002</v>
      </c>
      <c r="E11" s="66">
        <f t="shared" si="0"/>
        <v>14</v>
      </c>
      <c r="F11" s="65">
        <f>VLOOKUP($A11,'Return Data'!$B$7:$R$1700,6,0)</f>
        <v>4.0933000000000002</v>
      </c>
      <c r="G11" s="66">
        <f t="shared" si="1"/>
        <v>14</v>
      </c>
      <c r="H11" s="65">
        <f>VLOOKUP($A11,'Return Data'!$B$7:$R$1700,7,0)</f>
        <v>8.8678000000000008</v>
      </c>
      <c r="I11" s="66">
        <f t="shared" si="2"/>
        <v>5</v>
      </c>
      <c r="J11" s="65">
        <f>VLOOKUP($A11,'Return Data'!$B$7:$R$1700,8,0)</f>
        <v>10.6838</v>
      </c>
      <c r="K11" s="66">
        <f t="shared" si="3"/>
        <v>8</v>
      </c>
      <c r="L11" s="65">
        <f>VLOOKUP($A11,'Return Data'!$B$7:$R$1700,9,0)</f>
        <v>10.103899999999999</v>
      </c>
      <c r="M11" s="66">
        <f t="shared" si="4"/>
        <v>19</v>
      </c>
      <c r="N11" s="65">
        <f>VLOOKUP($A11,'Return Data'!$B$7:$R$1700,10,0)</f>
        <v>10.5991</v>
      </c>
      <c r="O11" s="66">
        <f t="shared" si="5"/>
        <v>17</v>
      </c>
      <c r="P11" s="65">
        <f>VLOOKUP($A11,'Return Data'!$B$7:$R$1700,11,0)</f>
        <v>9.7589000000000006</v>
      </c>
      <c r="Q11" s="66">
        <f t="shared" si="6"/>
        <v>3</v>
      </c>
      <c r="R11" s="65">
        <f>VLOOKUP($A11,'Return Data'!$B$7:$R$1700,12,0)</f>
        <v>8.6527999999999992</v>
      </c>
      <c r="S11" s="66">
        <f t="shared" si="7"/>
        <v>5</v>
      </c>
      <c r="T11" s="65">
        <f>VLOOKUP($A11,'Return Data'!$B$7:$R$1700,13,0)</f>
        <v>8.6295999999999999</v>
      </c>
      <c r="U11" s="66">
        <f t="shared" si="8"/>
        <v>10</v>
      </c>
      <c r="V11" s="65">
        <f>VLOOKUP($A11,'Return Data'!$B$7:$R$1700,17,0)</f>
        <v>7.8731999999999998</v>
      </c>
      <c r="W11" s="66">
        <f t="shared" si="9"/>
        <v>11</v>
      </c>
      <c r="X11" s="65">
        <f>VLOOKUP($A11,'Return Data'!$B$7:$R$1700,14,0)</f>
        <v>7.3167</v>
      </c>
      <c r="Y11" s="66">
        <f t="shared" si="10"/>
        <v>10</v>
      </c>
      <c r="Z11" s="65">
        <f>VLOOKUP($A11,'Return Data'!$B$7:$R$1700,16,0)</f>
        <v>7.9505999999999997</v>
      </c>
      <c r="AA11" s="67">
        <f t="shared" si="11"/>
        <v>7</v>
      </c>
    </row>
    <row r="12" spans="1:27" x14ac:dyDescent="0.3">
      <c r="A12" s="63" t="s">
        <v>1056</v>
      </c>
      <c r="B12" s="64">
        <f>VLOOKUP($A12,'Return Data'!$B$7:$R$1700,3,0)</f>
        <v>44032</v>
      </c>
      <c r="C12" s="65">
        <f>VLOOKUP($A12,'Return Data'!$B$7:$R$1700,4,0)</f>
        <v>32.328200000000002</v>
      </c>
      <c r="D12" s="65">
        <f>VLOOKUP($A12,'Return Data'!$B$7:$R$1700,5,0)</f>
        <v>2.9739</v>
      </c>
      <c r="E12" s="66">
        <f t="shared" si="0"/>
        <v>21</v>
      </c>
      <c r="F12" s="65">
        <f>VLOOKUP($A12,'Return Data'!$B$7:$R$1700,6,0)</f>
        <v>2.9739</v>
      </c>
      <c r="G12" s="66">
        <f t="shared" si="1"/>
        <v>21</v>
      </c>
      <c r="H12" s="65">
        <f>VLOOKUP($A12,'Return Data'!$B$7:$R$1700,7,0)</f>
        <v>6.5244</v>
      </c>
      <c r="I12" s="66">
        <f t="shared" si="2"/>
        <v>13</v>
      </c>
      <c r="J12" s="65">
        <f>VLOOKUP($A12,'Return Data'!$B$7:$R$1700,8,0)</f>
        <v>8.2195</v>
      </c>
      <c r="K12" s="66">
        <f t="shared" si="3"/>
        <v>19</v>
      </c>
      <c r="L12" s="65">
        <f>VLOOKUP($A12,'Return Data'!$B$7:$R$1700,9,0)</f>
        <v>8.8359000000000005</v>
      </c>
      <c r="M12" s="66">
        <f t="shared" si="4"/>
        <v>23</v>
      </c>
      <c r="N12" s="65">
        <f>VLOOKUP($A12,'Return Data'!$B$7:$R$1700,10,0)</f>
        <v>10.189299999999999</v>
      </c>
      <c r="O12" s="66">
        <f t="shared" si="5"/>
        <v>18</v>
      </c>
      <c r="P12" s="65">
        <f>VLOOKUP($A12,'Return Data'!$B$7:$R$1700,11,0)</f>
        <v>8.5022000000000002</v>
      </c>
      <c r="Q12" s="66">
        <f t="shared" si="6"/>
        <v>14</v>
      </c>
      <c r="R12" s="65">
        <f>VLOOKUP($A12,'Return Data'!$B$7:$R$1700,12,0)</f>
        <v>7.6860999999999997</v>
      </c>
      <c r="S12" s="66">
        <f t="shared" si="7"/>
        <v>17</v>
      </c>
      <c r="T12" s="65">
        <f>VLOOKUP($A12,'Return Data'!$B$7:$R$1700,13,0)</f>
        <v>7.7938000000000001</v>
      </c>
      <c r="U12" s="66">
        <f t="shared" si="8"/>
        <v>16</v>
      </c>
      <c r="V12" s="65">
        <f>VLOOKUP($A12,'Return Data'!$B$7:$R$1700,17,0)</f>
        <v>8.0075000000000003</v>
      </c>
      <c r="W12" s="66">
        <f t="shared" si="9"/>
        <v>10</v>
      </c>
      <c r="X12" s="65">
        <f>VLOOKUP($A12,'Return Data'!$B$7:$R$1700,14,0)</f>
        <v>7.4231999999999996</v>
      </c>
      <c r="Y12" s="66">
        <f t="shared" si="10"/>
        <v>9</v>
      </c>
      <c r="Z12" s="65">
        <f>VLOOKUP($A12,'Return Data'!$B$7:$R$1700,16,0)</f>
        <v>7.9227999999999996</v>
      </c>
      <c r="AA12" s="67">
        <f t="shared" si="11"/>
        <v>8</v>
      </c>
    </row>
    <row r="13" spans="1:27" x14ac:dyDescent="0.3">
      <c r="A13" s="63" t="s">
        <v>1058</v>
      </c>
      <c r="B13" s="64">
        <f>VLOOKUP($A13,'Return Data'!$B$7:$R$1700,3,0)</f>
        <v>44032</v>
      </c>
      <c r="C13" s="65">
        <f>VLOOKUP($A13,'Return Data'!$B$7:$R$1700,4,0)</f>
        <v>15.112399999999999</v>
      </c>
      <c r="D13" s="65">
        <f>VLOOKUP($A13,'Return Data'!$B$7:$R$1700,5,0)</f>
        <v>2.1741000000000001</v>
      </c>
      <c r="E13" s="66">
        <f t="shared" si="0"/>
        <v>23</v>
      </c>
      <c r="F13" s="65">
        <f>VLOOKUP($A13,'Return Data'!$B$7:$R$1700,6,0)</f>
        <v>2.1741000000000001</v>
      </c>
      <c r="G13" s="66">
        <f t="shared" si="1"/>
        <v>23</v>
      </c>
      <c r="H13" s="65">
        <f>VLOOKUP($A13,'Return Data'!$B$7:$R$1700,7,0)</f>
        <v>5.1460999999999997</v>
      </c>
      <c r="I13" s="66">
        <f t="shared" si="2"/>
        <v>21</v>
      </c>
      <c r="J13" s="65">
        <f>VLOOKUP($A13,'Return Data'!$B$7:$R$1700,8,0)</f>
        <v>6.8495999999999997</v>
      </c>
      <c r="K13" s="66">
        <f t="shared" si="3"/>
        <v>24</v>
      </c>
      <c r="L13" s="65">
        <f>VLOOKUP($A13,'Return Data'!$B$7:$R$1700,9,0)</f>
        <v>8.2615999999999996</v>
      </c>
      <c r="M13" s="66">
        <f t="shared" si="4"/>
        <v>24</v>
      </c>
      <c r="N13" s="65">
        <f>VLOOKUP($A13,'Return Data'!$B$7:$R$1700,10,0)</f>
        <v>10.692299999999999</v>
      </c>
      <c r="O13" s="66">
        <f t="shared" si="5"/>
        <v>14</v>
      </c>
      <c r="P13" s="65">
        <f>VLOOKUP($A13,'Return Data'!$B$7:$R$1700,11,0)</f>
        <v>8.4831000000000003</v>
      </c>
      <c r="Q13" s="66">
        <f t="shared" si="6"/>
        <v>16</v>
      </c>
      <c r="R13" s="65">
        <f>VLOOKUP($A13,'Return Data'!$B$7:$R$1700,12,0)</f>
        <v>7.7853000000000003</v>
      </c>
      <c r="S13" s="66">
        <f t="shared" si="7"/>
        <v>16</v>
      </c>
      <c r="T13" s="65">
        <f>VLOOKUP($A13,'Return Data'!$B$7:$R$1700,13,0)</f>
        <v>9.3976000000000006</v>
      </c>
      <c r="U13" s="66">
        <f t="shared" si="8"/>
        <v>2</v>
      </c>
      <c r="V13" s="65">
        <f>VLOOKUP($A13,'Return Data'!$B$7:$R$1700,17,0)</f>
        <v>8.4664000000000001</v>
      </c>
      <c r="W13" s="66">
        <f t="shared" si="9"/>
        <v>6</v>
      </c>
      <c r="X13" s="65">
        <f>VLOOKUP($A13,'Return Data'!$B$7:$R$1700,14,0)</f>
        <v>7.7222</v>
      </c>
      <c r="Y13" s="66">
        <f t="shared" si="10"/>
        <v>6</v>
      </c>
      <c r="Z13" s="65">
        <f>VLOOKUP($A13,'Return Data'!$B$7:$R$1700,16,0)</f>
        <v>7.9973999999999998</v>
      </c>
      <c r="AA13" s="67">
        <f t="shared" si="11"/>
        <v>6</v>
      </c>
    </row>
    <row r="14" spans="1:27" x14ac:dyDescent="0.3">
      <c r="A14" s="63" t="s">
        <v>1060</v>
      </c>
      <c r="B14" s="64">
        <f>VLOOKUP($A14,'Return Data'!$B$7:$R$1700,3,0)</f>
        <v>44032</v>
      </c>
      <c r="C14" s="65">
        <f>VLOOKUP($A14,'Return Data'!$B$7:$R$1700,4,0)</f>
        <v>1966.0044</v>
      </c>
      <c r="D14" s="65">
        <f>VLOOKUP($A14,'Return Data'!$B$7:$R$1700,5,0)</f>
        <v>-42.924500000000002</v>
      </c>
      <c r="E14" s="66">
        <f t="shared" si="0"/>
        <v>27</v>
      </c>
      <c r="F14" s="65">
        <f>VLOOKUP($A14,'Return Data'!$B$7:$R$1700,6,0)</f>
        <v>-42.924500000000002</v>
      </c>
      <c r="G14" s="66">
        <f t="shared" si="1"/>
        <v>27</v>
      </c>
      <c r="H14" s="65">
        <f>VLOOKUP($A14,'Return Data'!$B$7:$R$1700,7,0)</f>
        <v>-14.135899999999999</v>
      </c>
      <c r="I14" s="66">
        <f t="shared" si="2"/>
        <v>27</v>
      </c>
      <c r="J14" s="65">
        <f>VLOOKUP($A14,'Return Data'!$B$7:$R$1700,8,0)</f>
        <v>-55.841500000000003</v>
      </c>
      <c r="K14" s="66">
        <f t="shared" si="3"/>
        <v>27</v>
      </c>
      <c r="L14" s="65">
        <f>VLOOKUP($A14,'Return Data'!$B$7:$R$1700,9,0)</f>
        <v>-76.949600000000004</v>
      </c>
      <c r="M14" s="66">
        <f t="shared" si="4"/>
        <v>26</v>
      </c>
      <c r="N14" s="65">
        <f>VLOOKUP($A14,'Return Data'!$B$7:$R$1700,10,0)</f>
        <v>-27.531600000000001</v>
      </c>
      <c r="O14" s="66">
        <f t="shared" si="5"/>
        <v>26</v>
      </c>
      <c r="P14" s="65">
        <f>VLOOKUP($A14,'Return Data'!$B$7:$R$1700,11,0)</f>
        <v>-10.6416</v>
      </c>
      <c r="Q14" s="66">
        <f t="shared" si="6"/>
        <v>25</v>
      </c>
      <c r="R14" s="65">
        <f>VLOOKUP($A14,'Return Data'!$B$7:$R$1700,12,0)</f>
        <v>-5.0861000000000001</v>
      </c>
      <c r="S14" s="66">
        <f t="shared" si="7"/>
        <v>24</v>
      </c>
      <c r="T14" s="65">
        <f>VLOOKUP($A14,'Return Data'!$B$7:$R$1700,13,0)</f>
        <v>-2.0857000000000001</v>
      </c>
      <c r="U14" s="66">
        <f t="shared" si="8"/>
        <v>24</v>
      </c>
      <c r="V14" s="65">
        <f>VLOOKUP($A14,'Return Data'!$B$7:$R$1700,17,0)</f>
        <v>-3.6362000000000001</v>
      </c>
      <c r="W14" s="66">
        <f t="shared" si="9"/>
        <v>25</v>
      </c>
      <c r="X14" s="65">
        <f>VLOOKUP($A14,'Return Data'!$B$7:$R$1700,14,0)</f>
        <v>-0.31630000000000003</v>
      </c>
      <c r="Y14" s="66">
        <f t="shared" si="10"/>
        <v>25</v>
      </c>
      <c r="Z14" s="65">
        <f>VLOOKUP($A14,'Return Data'!$B$7:$R$1700,16,0)</f>
        <v>5.1242999999999999</v>
      </c>
      <c r="AA14" s="67">
        <f t="shared" si="11"/>
        <v>23</v>
      </c>
    </row>
    <row r="15" spans="1:27" x14ac:dyDescent="0.3">
      <c r="A15" s="63" t="s">
        <v>1061</v>
      </c>
      <c r="B15" s="64">
        <f>VLOOKUP($A15,'Return Data'!$B$7:$R$1700,3,0)</f>
        <v>44032</v>
      </c>
      <c r="C15" s="65">
        <f>VLOOKUP($A15,'Return Data'!$B$7:$R$1700,4,0)</f>
        <v>39.285055027804702</v>
      </c>
      <c r="D15" s="65">
        <f>VLOOKUP($A15,'Return Data'!$B$7:$R$1700,5,0)</f>
        <v>-14.436</v>
      </c>
      <c r="E15" s="66">
        <f t="shared" si="0"/>
        <v>26</v>
      </c>
      <c r="F15" s="65">
        <f>VLOOKUP($A15,'Return Data'!$B$7:$R$1700,6,0)</f>
        <v>-14.436</v>
      </c>
      <c r="G15" s="66">
        <f t="shared" si="1"/>
        <v>26</v>
      </c>
      <c r="H15" s="65">
        <f>VLOOKUP($A15,'Return Data'!$B$7:$R$1700,7,0)</f>
        <v>3.3662999999999998</v>
      </c>
      <c r="I15" s="66">
        <f t="shared" si="2"/>
        <v>25</v>
      </c>
      <c r="J15" s="65">
        <f>VLOOKUP($A15,'Return Data'!$B$7:$R$1700,8,0)</f>
        <v>10.9659</v>
      </c>
      <c r="K15" s="66">
        <f t="shared" si="3"/>
        <v>6</v>
      </c>
      <c r="L15" s="65">
        <f>VLOOKUP($A15,'Return Data'!$B$7:$R$1700,9,0)</f>
        <v>12.3301</v>
      </c>
      <c r="M15" s="66">
        <f t="shared" si="4"/>
        <v>11</v>
      </c>
      <c r="N15" s="65">
        <f>VLOOKUP($A15,'Return Data'!$B$7:$R$1700,10,0)</f>
        <v>9.1631999999999998</v>
      </c>
      <c r="O15" s="66">
        <f t="shared" si="5"/>
        <v>22</v>
      </c>
      <c r="P15" s="65">
        <f>VLOOKUP($A15,'Return Data'!$B$7:$R$1700,11,0)</f>
        <v>2.5541999999999998</v>
      </c>
      <c r="Q15" s="66">
        <f t="shared" si="6"/>
        <v>22</v>
      </c>
      <c r="R15" s="65">
        <f>VLOOKUP($A15,'Return Data'!$B$7:$R$1700,12,0)</f>
        <v>-7.9455</v>
      </c>
      <c r="S15" s="66">
        <f t="shared" si="7"/>
        <v>25</v>
      </c>
      <c r="T15" s="65">
        <f>VLOOKUP($A15,'Return Data'!$B$7:$R$1700,13,0)</f>
        <v>-5.1627999999999998</v>
      </c>
      <c r="U15" s="66">
        <f t="shared" si="8"/>
        <v>25</v>
      </c>
      <c r="V15" s="65">
        <f>VLOOKUP($A15,'Return Data'!$B$7:$R$1700,17,0)</f>
        <v>0.19850000000000001</v>
      </c>
      <c r="W15" s="66">
        <f t="shared" si="9"/>
        <v>22</v>
      </c>
      <c r="X15" s="65">
        <f>VLOOKUP($A15,'Return Data'!$B$7:$R$1700,14,0)</f>
        <v>1.7834000000000001</v>
      </c>
      <c r="Y15" s="66">
        <f t="shared" si="10"/>
        <v>22</v>
      </c>
      <c r="Z15" s="65">
        <f>VLOOKUP($A15,'Return Data'!$B$7:$R$1700,16,0)</f>
        <v>6.9150999999999998</v>
      </c>
      <c r="AA15" s="67">
        <f t="shared" si="11"/>
        <v>19</v>
      </c>
    </row>
    <row r="16" spans="1:27" x14ac:dyDescent="0.3">
      <c r="A16" s="63" t="s">
        <v>1067</v>
      </c>
      <c r="B16" s="64">
        <f>VLOOKUP($A16,'Return Data'!$B$7:$R$1700,3,0)</f>
        <v>44032</v>
      </c>
      <c r="C16" s="65">
        <f>VLOOKUP($A16,'Return Data'!$B$7:$R$1700,4,0)</f>
        <v>43.456200000000003</v>
      </c>
      <c r="D16" s="65">
        <f>VLOOKUP($A16,'Return Data'!$B$7:$R$1700,5,0)</f>
        <v>5.0415999999999999</v>
      </c>
      <c r="E16" s="66">
        <f t="shared" si="0"/>
        <v>6</v>
      </c>
      <c r="F16" s="65">
        <f>VLOOKUP($A16,'Return Data'!$B$7:$R$1700,6,0)</f>
        <v>5.0415999999999999</v>
      </c>
      <c r="G16" s="66">
        <f t="shared" si="1"/>
        <v>6</v>
      </c>
      <c r="H16" s="65">
        <f>VLOOKUP($A16,'Return Data'!$B$7:$R$1700,7,0)</f>
        <v>9.3399000000000001</v>
      </c>
      <c r="I16" s="66">
        <f t="shared" si="2"/>
        <v>3</v>
      </c>
      <c r="J16" s="65">
        <f>VLOOKUP($A16,'Return Data'!$B$7:$R$1700,8,0)</f>
        <v>13.1084</v>
      </c>
      <c r="K16" s="66">
        <f t="shared" si="3"/>
        <v>5</v>
      </c>
      <c r="L16" s="65">
        <f>VLOOKUP($A16,'Return Data'!$B$7:$R$1700,9,0)</f>
        <v>14.021100000000001</v>
      </c>
      <c r="M16" s="66">
        <f t="shared" si="4"/>
        <v>9</v>
      </c>
      <c r="N16" s="65">
        <f>VLOOKUP($A16,'Return Data'!$B$7:$R$1700,10,0)</f>
        <v>12.466100000000001</v>
      </c>
      <c r="O16" s="66">
        <f t="shared" si="5"/>
        <v>6</v>
      </c>
      <c r="P16" s="65">
        <f>VLOOKUP($A16,'Return Data'!$B$7:$R$1700,11,0)</f>
        <v>9.3506999999999998</v>
      </c>
      <c r="Q16" s="66">
        <f t="shared" si="6"/>
        <v>10</v>
      </c>
      <c r="R16" s="65">
        <f>VLOOKUP($A16,'Return Data'!$B$7:$R$1700,12,0)</f>
        <v>8.3642000000000003</v>
      </c>
      <c r="S16" s="66">
        <f t="shared" si="7"/>
        <v>11</v>
      </c>
      <c r="T16" s="65">
        <f>VLOOKUP($A16,'Return Data'!$B$7:$R$1700,13,0)</f>
        <v>8.2810000000000006</v>
      </c>
      <c r="U16" s="66">
        <f t="shared" si="8"/>
        <v>14</v>
      </c>
      <c r="V16" s="65">
        <f>VLOOKUP($A16,'Return Data'!$B$7:$R$1700,17,0)</f>
        <v>8.1395999999999997</v>
      </c>
      <c r="W16" s="66">
        <f t="shared" si="9"/>
        <v>9</v>
      </c>
      <c r="X16" s="65">
        <f>VLOOKUP($A16,'Return Data'!$B$7:$R$1700,14,0)</f>
        <v>7.3028000000000004</v>
      </c>
      <c r="Y16" s="66">
        <f t="shared" si="10"/>
        <v>11</v>
      </c>
      <c r="Z16" s="65">
        <f>VLOOKUP($A16,'Return Data'!$B$7:$R$1700,16,0)</f>
        <v>7.3609</v>
      </c>
      <c r="AA16" s="67">
        <f t="shared" si="11"/>
        <v>15</v>
      </c>
    </row>
    <row r="17" spans="1:27" x14ac:dyDescent="0.3">
      <c r="A17" s="63" t="s">
        <v>1069</v>
      </c>
      <c r="B17" s="64">
        <f>VLOOKUP($A17,'Return Data'!$B$7:$R$1700,3,0)</f>
        <v>44032</v>
      </c>
      <c r="C17" s="65">
        <f>VLOOKUP($A17,'Return Data'!$B$7:$R$1700,4,0)</f>
        <v>15.7889</v>
      </c>
      <c r="D17" s="65">
        <f>VLOOKUP($A17,'Return Data'!$B$7:$R$1700,5,0)</f>
        <v>4.8566000000000003</v>
      </c>
      <c r="E17" s="66">
        <f t="shared" si="0"/>
        <v>7</v>
      </c>
      <c r="F17" s="65">
        <f>VLOOKUP($A17,'Return Data'!$B$7:$R$1700,6,0)</f>
        <v>4.8566000000000003</v>
      </c>
      <c r="G17" s="66">
        <f t="shared" si="1"/>
        <v>7</v>
      </c>
      <c r="H17" s="65">
        <f>VLOOKUP($A17,'Return Data'!$B$7:$R$1700,7,0)</f>
        <v>6.5141</v>
      </c>
      <c r="I17" s="66">
        <f t="shared" si="2"/>
        <v>14</v>
      </c>
      <c r="J17" s="65">
        <f>VLOOKUP($A17,'Return Data'!$B$7:$R$1700,8,0)</f>
        <v>8</v>
      </c>
      <c r="K17" s="66">
        <f t="shared" si="3"/>
        <v>20</v>
      </c>
      <c r="L17" s="65">
        <f>VLOOKUP($A17,'Return Data'!$B$7:$R$1700,9,0)</f>
        <v>100.8081</v>
      </c>
      <c r="M17" s="66">
        <f t="shared" si="4"/>
        <v>3</v>
      </c>
      <c r="N17" s="65">
        <f>VLOOKUP($A17,'Return Data'!$B$7:$R$1700,10,0)</f>
        <v>-0.2336</v>
      </c>
      <c r="O17" s="66">
        <f t="shared" si="5"/>
        <v>24</v>
      </c>
      <c r="P17" s="65">
        <f>VLOOKUP($A17,'Return Data'!$B$7:$R$1700,11,0)</f>
        <v>2.1568999999999998</v>
      </c>
      <c r="Q17" s="66">
        <f t="shared" si="6"/>
        <v>23</v>
      </c>
      <c r="R17" s="65">
        <f>VLOOKUP($A17,'Return Data'!$B$7:$R$1700,12,0)</f>
        <v>3.2323</v>
      </c>
      <c r="S17" s="66">
        <f t="shared" si="7"/>
        <v>22</v>
      </c>
      <c r="T17" s="65">
        <f>VLOOKUP($A17,'Return Data'!$B$7:$R$1700,13,0)</f>
        <v>4.2496</v>
      </c>
      <c r="U17" s="66">
        <f t="shared" si="8"/>
        <v>21</v>
      </c>
      <c r="V17" s="65">
        <f>VLOOKUP($A17,'Return Data'!$B$7:$R$1700,17,0)</f>
        <v>0.87960000000000005</v>
      </c>
      <c r="W17" s="66">
        <f t="shared" si="9"/>
        <v>21</v>
      </c>
      <c r="X17" s="65">
        <f>VLOOKUP($A17,'Return Data'!$B$7:$R$1700,14,0)</f>
        <v>2.4992000000000001</v>
      </c>
      <c r="Y17" s="66">
        <f t="shared" si="10"/>
        <v>21</v>
      </c>
      <c r="Z17" s="65">
        <f>VLOOKUP($A17,'Return Data'!$B$7:$R$1700,16,0)</f>
        <v>3.3731</v>
      </c>
      <c r="AA17" s="67">
        <f t="shared" si="11"/>
        <v>26</v>
      </c>
    </row>
    <row r="18" spans="1:27" x14ac:dyDescent="0.3">
      <c r="A18" s="63" t="s">
        <v>1071</v>
      </c>
      <c r="B18" s="64">
        <f>VLOOKUP($A18,'Return Data'!$B$7:$R$1700,3,0)</f>
        <v>44032</v>
      </c>
      <c r="C18" s="65">
        <f>VLOOKUP($A18,'Return Data'!$B$7:$R$1700,4,0)</f>
        <v>402.30919999999998</v>
      </c>
      <c r="D18" s="65">
        <f>VLOOKUP($A18,'Return Data'!$B$7:$R$1700,5,0)</f>
        <v>6.0212000000000003</v>
      </c>
      <c r="E18" s="66">
        <f t="shared" si="0"/>
        <v>2</v>
      </c>
      <c r="F18" s="65">
        <f>VLOOKUP($A18,'Return Data'!$B$7:$R$1700,6,0)</f>
        <v>6.0212000000000003</v>
      </c>
      <c r="G18" s="66">
        <f t="shared" si="1"/>
        <v>2</v>
      </c>
      <c r="H18" s="65">
        <f>VLOOKUP($A18,'Return Data'!$B$7:$R$1700,7,0)</f>
        <v>8.7308000000000003</v>
      </c>
      <c r="I18" s="66">
        <f t="shared" si="2"/>
        <v>8</v>
      </c>
      <c r="J18" s="65">
        <f>VLOOKUP($A18,'Return Data'!$B$7:$R$1700,8,0)</f>
        <v>13.8886</v>
      </c>
      <c r="K18" s="66">
        <f t="shared" si="3"/>
        <v>4</v>
      </c>
      <c r="L18" s="65">
        <f>VLOOKUP($A18,'Return Data'!$B$7:$R$1700,9,0)</f>
        <v>15.9221</v>
      </c>
      <c r="M18" s="66">
        <f t="shared" si="4"/>
        <v>7</v>
      </c>
      <c r="N18" s="65">
        <f>VLOOKUP($A18,'Return Data'!$B$7:$R$1700,10,0)</f>
        <v>14.421200000000001</v>
      </c>
      <c r="O18" s="66">
        <f t="shared" si="5"/>
        <v>3</v>
      </c>
      <c r="P18" s="65">
        <f>VLOOKUP($A18,'Return Data'!$B$7:$R$1700,11,0)</f>
        <v>10.003299999999999</v>
      </c>
      <c r="Q18" s="66">
        <f t="shared" si="6"/>
        <v>2</v>
      </c>
      <c r="R18" s="65">
        <f>VLOOKUP($A18,'Return Data'!$B$7:$R$1700,12,0)</f>
        <v>9.2157999999999998</v>
      </c>
      <c r="S18" s="66">
        <f t="shared" si="7"/>
        <v>2</v>
      </c>
      <c r="T18" s="65">
        <f>VLOOKUP($A18,'Return Data'!$B$7:$R$1700,13,0)</f>
        <v>9.1165000000000003</v>
      </c>
      <c r="U18" s="66">
        <f t="shared" si="8"/>
        <v>4</v>
      </c>
      <c r="V18" s="65">
        <f>VLOOKUP($A18,'Return Data'!$B$7:$R$1700,17,0)</f>
        <v>8.8888999999999996</v>
      </c>
      <c r="W18" s="66">
        <f t="shared" si="9"/>
        <v>1</v>
      </c>
      <c r="X18" s="65">
        <f>VLOOKUP($A18,'Return Data'!$B$7:$R$1700,14,0)</f>
        <v>8.0433000000000003</v>
      </c>
      <c r="Y18" s="66">
        <f t="shared" si="10"/>
        <v>1</v>
      </c>
      <c r="Z18" s="65">
        <f>VLOOKUP($A18,'Return Data'!$B$7:$R$1700,16,0)</f>
        <v>8.1227</v>
      </c>
      <c r="AA18" s="67">
        <f t="shared" si="11"/>
        <v>4</v>
      </c>
    </row>
    <row r="19" spans="1:27" x14ac:dyDescent="0.3">
      <c r="A19" s="63" t="s">
        <v>1074</v>
      </c>
      <c r="B19" s="64">
        <f>VLOOKUP($A19,'Return Data'!$B$7:$R$1700,3,0)</f>
        <v>44032</v>
      </c>
      <c r="C19" s="65">
        <f>VLOOKUP($A19,'Return Data'!$B$7:$R$1700,4,0)</f>
        <v>29.468499999999999</v>
      </c>
      <c r="D19" s="65">
        <f>VLOOKUP($A19,'Return Data'!$B$7:$R$1700,5,0)</f>
        <v>3.6757</v>
      </c>
      <c r="E19" s="66">
        <f t="shared" si="0"/>
        <v>17</v>
      </c>
      <c r="F19" s="65">
        <f>VLOOKUP($A19,'Return Data'!$B$7:$R$1700,6,0)</f>
        <v>3.6757</v>
      </c>
      <c r="G19" s="66">
        <f t="shared" si="1"/>
        <v>17</v>
      </c>
      <c r="H19" s="65">
        <f>VLOOKUP($A19,'Return Data'!$B$7:$R$1700,7,0)</f>
        <v>5.7925000000000004</v>
      </c>
      <c r="I19" s="66">
        <f t="shared" si="2"/>
        <v>15</v>
      </c>
      <c r="J19" s="65">
        <f>VLOOKUP($A19,'Return Data'!$B$7:$R$1700,8,0)</f>
        <v>7.8712</v>
      </c>
      <c r="K19" s="66">
        <f t="shared" si="3"/>
        <v>21</v>
      </c>
      <c r="L19" s="65">
        <f>VLOOKUP($A19,'Return Data'!$B$7:$R$1700,9,0)</f>
        <v>10.5052</v>
      </c>
      <c r="M19" s="66">
        <f t="shared" si="4"/>
        <v>17</v>
      </c>
      <c r="N19" s="65">
        <f>VLOOKUP($A19,'Return Data'!$B$7:$R$1700,10,0)</f>
        <v>10.896699999999999</v>
      </c>
      <c r="O19" s="66">
        <f t="shared" si="5"/>
        <v>12</v>
      </c>
      <c r="P19" s="65">
        <f>VLOOKUP($A19,'Return Data'!$B$7:$R$1700,11,0)</f>
        <v>9.2161000000000008</v>
      </c>
      <c r="Q19" s="66">
        <f t="shared" si="6"/>
        <v>12</v>
      </c>
      <c r="R19" s="65">
        <f>VLOOKUP($A19,'Return Data'!$B$7:$R$1700,12,0)</f>
        <v>8.2824000000000009</v>
      </c>
      <c r="S19" s="66">
        <f t="shared" si="7"/>
        <v>12</v>
      </c>
      <c r="T19" s="65">
        <f>VLOOKUP($A19,'Return Data'!$B$7:$R$1700,13,0)</f>
        <v>8.4184000000000001</v>
      </c>
      <c r="U19" s="66">
        <f t="shared" si="8"/>
        <v>13</v>
      </c>
      <c r="V19" s="65">
        <f>VLOOKUP($A19,'Return Data'!$B$7:$R$1700,17,0)</f>
        <v>8.4644999999999992</v>
      </c>
      <c r="W19" s="66">
        <f t="shared" si="9"/>
        <v>7</v>
      </c>
      <c r="X19" s="65">
        <f>VLOOKUP($A19,'Return Data'!$B$7:$R$1700,14,0)</f>
        <v>7.7237</v>
      </c>
      <c r="Y19" s="66">
        <f t="shared" si="10"/>
        <v>5</v>
      </c>
      <c r="Z19" s="65">
        <f>VLOOKUP($A19,'Return Data'!$B$7:$R$1700,16,0)</f>
        <v>7.7298</v>
      </c>
      <c r="AA19" s="67">
        <f t="shared" si="11"/>
        <v>12</v>
      </c>
    </row>
    <row r="20" spans="1:27" x14ac:dyDescent="0.3">
      <c r="A20" s="63" t="s">
        <v>1075</v>
      </c>
      <c r="B20" s="64">
        <f>VLOOKUP($A20,'Return Data'!$B$7:$R$1700,3,0)</f>
        <v>44032</v>
      </c>
      <c r="C20" s="65">
        <f>VLOOKUP($A20,'Return Data'!$B$7:$R$1700,4,0)</f>
        <v>2885.6361000000002</v>
      </c>
      <c r="D20" s="65">
        <f>VLOOKUP($A20,'Return Data'!$B$7:$R$1700,5,0)</f>
        <v>3.4575</v>
      </c>
      <c r="E20" s="66">
        <f t="shared" si="0"/>
        <v>20</v>
      </c>
      <c r="F20" s="65">
        <f>VLOOKUP($A20,'Return Data'!$B$7:$R$1700,6,0)</f>
        <v>3.4575</v>
      </c>
      <c r="G20" s="66">
        <f t="shared" si="1"/>
        <v>20</v>
      </c>
      <c r="H20" s="65">
        <f>VLOOKUP($A20,'Return Data'!$B$7:$R$1700,7,0)</f>
        <v>8.3425999999999991</v>
      </c>
      <c r="I20" s="66">
        <f t="shared" si="2"/>
        <v>10</v>
      </c>
      <c r="J20" s="65">
        <f>VLOOKUP($A20,'Return Data'!$B$7:$R$1700,8,0)</f>
        <v>8.9875000000000007</v>
      </c>
      <c r="K20" s="66">
        <f t="shared" si="3"/>
        <v>16</v>
      </c>
      <c r="L20" s="65">
        <f>VLOOKUP($A20,'Return Data'!$B$7:$R$1700,9,0)</f>
        <v>10.207800000000001</v>
      </c>
      <c r="M20" s="66">
        <f t="shared" si="4"/>
        <v>18</v>
      </c>
      <c r="N20" s="65">
        <f>VLOOKUP($A20,'Return Data'!$B$7:$R$1700,10,0)</f>
        <v>12.0947</v>
      </c>
      <c r="O20" s="66">
        <f t="shared" si="5"/>
        <v>7</v>
      </c>
      <c r="P20" s="65">
        <f>VLOOKUP($A20,'Return Data'!$B$7:$R$1700,11,0)</f>
        <v>9.2860999999999994</v>
      </c>
      <c r="Q20" s="66">
        <f t="shared" si="6"/>
        <v>11</v>
      </c>
      <c r="R20" s="65">
        <f>VLOOKUP($A20,'Return Data'!$B$7:$R$1700,12,0)</f>
        <v>8.4372000000000007</v>
      </c>
      <c r="S20" s="66">
        <f t="shared" si="7"/>
        <v>10</v>
      </c>
      <c r="T20" s="65">
        <f>VLOOKUP($A20,'Return Data'!$B$7:$R$1700,13,0)</f>
        <v>8.7487999999999992</v>
      </c>
      <c r="U20" s="66">
        <f t="shared" si="8"/>
        <v>5</v>
      </c>
      <c r="V20" s="65">
        <f>VLOOKUP($A20,'Return Data'!$B$7:$R$1700,17,0)</f>
        <v>8.7492000000000001</v>
      </c>
      <c r="W20" s="66">
        <f t="shared" si="9"/>
        <v>2</v>
      </c>
      <c r="X20" s="65">
        <f>VLOOKUP($A20,'Return Data'!$B$7:$R$1700,14,0)</f>
        <v>7.8303000000000003</v>
      </c>
      <c r="Y20" s="66">
        <f t="shared" si="10"/>
        <v>4</v>
      </c>
      <c r="Z20" s="65">
        <f>VLOOKUP($A20,'Return Data'!$B$7:$R$1700,16,0)</f>
        <v>8.157</v>
      </c>
      <c r="AA20" s="67">
        <f t="shared" si="11"/>
        <v>3</v>
      </c>
    </row>
    <row r="21" spans="1:27" x14ac:dyDescent="0.3">
      <c r="A21" s="63" t="s">
        <v>1077</v>
      </c>
      <c r="B21" s="64">
        <f>VLOOKUP($A21,'Return Data'!$B$7:$R$1700,3,0)</f>
        <v>44032</v>
      </c>
      <c r="C21" s="65">
        <f>VLOOKUP($A21,'Return Data'!$B$7:$R$1700,4,0)</f>
        <v>28.541699999999999</v>
      </c>
      <c r="D21" s="65">
        <f>VLOOKUP($A21,'Return Data'!$B$7:$R$1700,5,0)</f>
        <v>7.6351000000000004</v>
      </c>
      <c r="E21" s="66">
        <f t="shared" si="0"/>
        <v>1</v>
      </c>
      <c r="F21" s="65">
        <f>VLOOKUP($A21,'Return Data'!$B$7:$R$1700,6,0)</f>
        <v>7.6351000000000004</v>
      </c>
      <c r="G21" s="66">
        <f t="shared" si="1"/>
        <v>1</v>
      </c>
      <c r="H21" s="65">
        <f>VLOOKUP($A21,'Return Data'!$B$7:$R$1700,7,0)</f>
        <v>10.7644</v>
      </c>
      <c r="I21" s="66">
        <f t="shared" si="2"/>
        <v>2</v>
      </c>
      <c r="J21" s="65">
        <f>VLOOKUP($A21,'Return Data'!$B$7:$R$1700,8,0)</f>
        <v>8.6791999999999998</v>
      </c>
      <c r="K21" s="66">
        <f t="shared" si="3"/>
        <v>17</v>
      </c>
      <c r="L21" s="65">
        <f>VLOOKUP($A21,'Return Data'!$B$7:$R$1700,9,0)</f>
        <v>244.34569999999999</v>
      </c>
      <c r="M21" s="66">
        <f t="shared" si="4"/>
        <v>2</v>
      </c>
      <c r="N21" s="65">
        <f>VLOOKUP($A21,'Return Data'!$B$7:$R$1700,10,0)</f>
        <v>90.488799999999998</v>
      </c>
      <c r="O21" s="66">
        <f t="shared" si="5"/>
        <v>1</v>
      </c>
      <c r="P21" s="65">
        <f>VLOOKUP($A21,'Return Data'!$B$7:$R$1700,11,0)</f>
        <v>48.674300000000002</v>
      </c>
      <c r="Q21" s="66">
        <f t="shared" si="6"/>
        <v>1</v>
      </c>
      <c r="R21" s="65">
        <f>VLOOKUP($A21,'Return Data'!$B$7:$R$1700,12,0)</f>
        <v>27.418299999999999</v>
      </c>
      <c r="S21" s="66">
        <f t="shared" si="7"/>
        <v>1</v>
      </c>
      <c r="T21" s="65">
        <f>VLOOKUP($A21,'Return Data'!$B$7:$R$1700,13,0)</f>
        <v>18.227799999999998</v>
      </c>
      <c r="U21" s="66">
        <f t="shared" si="8"/>
        <v>1</v>
      </c>
      <c r="V21" s="65">
        <f>VLOOKUP($A21,'Return Data'!$B$7:$R$1700,17,0)</f>
        <v>6.4339000000000004</v>
      </c>
      <c r="W21" s="66">
        <f t="shared" si="9"/>
        <v>16</v>
      </c>
      <c r="X21" s="65">
        <f>VLOOKUP($A21,'Return Data'!$B$7:$R$1700,14,0)</f>
        <v>6.3689999999999998</v>
      </c>
      <c r="Y21" s="66">
        <f t="shared" si="10"/>
        <v>15</v>
      </c>
      <c r="Z21" s="65">
        <f>VLOOKUP($A21,'Return Data'!$B$7:$R$1700,16,0)</f>
        <v>7.8830999999999998</v>
      </c>
      <c r="AA21" s="67">
        <f t="shared" si="11"/>
        <v>10</v>
      </c>
    </row>
    <row r="22" spans="1:27" x14ac:dyDescent="0.3">
      <c r="A22" s="63" t="s">
        <v>1079</v>
      </c>
      <c r="B22" s="64">
        <f>VLOOKUP($A22,'Return Data'!$B$7:$R$1700,3,0)</f>
        <v>44032</v>
      </c>
      <c r="C22" s="65">
        <f>VLOOKUP($A22,'Return Data'!$B$7:$R$1700,4,0)</f>
        <v>2550.7548999999999</v>
      </c>
      <c r="D22" s="65">
        <f>VLOOKUP($A22,'Return Data'!$B$7:$R$1700,5,0)</f>
        <v>5.2824999999999998</v>
      </c>
      <c r="E22" s="66">
        <f t="shared" si="0"/>
        <v>5</v>
      </c>
      <c r="F22" s="65">
        <f>VLOOKUP($A22,'Return Data'!$B$7:$R$1700,6,0)</f>
        <v>5.2824999999999998</v>
      </c>
      <c r="G22" s="66">
        <f t="shared" si="1"/>
        <v>5</v>
      </c>
      <c r="H22" s="65">
        <f>VLOOKUP($A22,'Return Data'!$B$7:$R$1700,7,0)</f>
        <v>7.0578000000000003</v>
      </c>
      <c r="I22" s="66">
        <f t="shared" si="2"/>
        <v>12</v>
      </c>
      <c r="J22" s="65">
        <f>VLOOKUP($A22,'Return Data'!$B$7:$R$1700,8,0)</f>
        <v>10.6408</v>
      </c>
      <c r="K22" s="66">
        <f t="shared" si="3"/>
        <v>9</v>
      </c>
      <c r="L22" s="65">
        <f>VLOOKUP($A22,'Return Data'!$B$7:$R$1700,9,0)</f>
        <v>12.417899999999999</v>
      </c>
      <c r="M22" s="66">
        <f t="shared" si="4"/>
        <v>10</v>
      </c>
      <c r="N22" s="65">
        <f>VLOOKUP($A22,'Return Data'!$B$7:$R$1700,10,0)</f>
        <v>13.388400000000001</v>
      </c>
      <c r="O22" s="66">
        <f t="shared" si="5"/>
        <v>5</v>
      </c>
      <c r="P22" s="65">
        <f>VLOOKUP($A22,'Return Data'!$B$7:$R$1700,11,0)</f>
        <v>9.7317999999999998</v>
      </c>
      <c r="Q22" s="66">
        <f t="shared" si="6"/>
        <v>4</v>
      </c>
      <c r="R22" s="65">
        <f>VLOOKUP($A22,'Return Data'!$B$7:$R$1700,12,0)</f>
        <v>9.0836000000000006</v>
      </c>
      <c r="S22" s="66">
        <f t="shared" si="7"/>
        <v>3</v>
      </c>
      <c r="T22" s="65">
        <f>VLOOKUP($A22,'Return Data'!$B$7:$R$1700,13,0)</f>
        <v>9.2707999999999995</v>
      </c>
      <c r="U22" s="66">
        <f t="shared" si="8"/>
        <v>3</v>
      </c>
      <c r="V22" s="65">
        <f>VLOOKUP($A22,'Return Data'!$B$7:$R$1700,17,0)</f>
        <v>8.5680999999999994</v>
      </c>
      <c r="W22" s="66">
        <f t="shared" si="9"/>
        <v>4</v>
      </c>
      <c r="X22" s="65">
        <f>VLOOKUP($A22,'Return Data'!$B$7:$R$1700,14,0)</f>
        <v>7.9001000000000001</v>
      </c>
      <c r="Y22" s="66">
        <f t="shared" si="10"/>
        <v>3</v>
      </c>
      <c r="Z22" s="65">
        <f>VLOOKUP($A22,'Return Data'!$B$7:$R$1700,16,0)</f>
        <v>7.8566000000000003</v>
      </c>
      <c r="AA22" s="67">
        <f t="shared" si="11"/>
        <v>11</v>
      </c>
    </row>
    <row r="23" spans="1:27" x14ac:dyDescent="0.3">
      <c r="A23" s="63" t="s">
        <v>1082</v>
      </c>
      <c r="B23" s="64">
        <f>VLOOKUP($A23,'Return Data'!$B$7:$R$1700,3,0)</f>
        <v>44032</v>
      </c>
      <c r="C23" s="65">
        <f>VLOOKUP($A23,'Return Data'!$B$7:$R$1700,4,0)</f>
        <v>21.527799999999999</v>
      </c>
      <c r="D23" s="65">
        <f>VLOOKUP($A23,'Return Data'!$B$7:$R$1700,5,0)</f>
        <v>3.5049999999999999</v>
      </c>
      <c r="E23" s="66">
        <f t="shared" si="0"/>
        <v>19</v>
      </c>
      <c r="F23" s="65">
        <f>VLOOKUP($A23,'Return Data'!$B$7:$R$1700,6,0)</f>
        <v>3.5049999999999999</v>
      </c>
      <c r="G23" s="66">
        <f t="shared" si="1"/>
        <v>19</v>
      </c>
      <c r="H23" s="65">
        <f>VLOOKUP($A23,'Return Data'!$B$7:$R$1700,7,0)</f>
        <v>4.5575999999999999</v>
      </c>
      <c r="I23" s="66">
        <f t="shared" si="2"/>
        <v>24</v>
      </c>
      <c r="J23" s="65">
        <f>VLOOKUP($A23,'Return Data'!$B$7:$R$1700,8,0)</f>
        <v>9.8466000000000005</v>
      </c>
      <c r="K23" s="66">
        <f t="shared" si="3"/>
        <v>13</v>
      </c>
      <c r="L23" s="65">
        <f>VLOOKUP($A23,'Return Data'!$B$7:$R$1700,9,0)</f>
        <v>33.837600000000002</v>
      </c>
      <c r="M23" s="66">
        <f t="shared" si="4"/>
        <v>5</v>
      </c>
      <c r="N23" s="65">
        <f>VLOOKUP($A23,'Return Data'!$B$7:$R$1700,10,0)</f>
        <v>10.610300000000001</v>
      </c>
      <c r="O23" s="66">
        <f t="shared" si="5"/>
        <v>16</v>
      </c>
      <c r="P23" s="65">
        <f>VLOOKUP($A23,'Return Data'!$B$7:$R$1700,11,0)</f>
        <v>8.0745000000000005</v>
      </c>
      <c r="Q23" s="66">
        <f t="shared" si="6"/>
        <v>18</v>
      </c>
      <c r="R23" s="65">
        <f>VLOOKUP($A23,'Return Data'!$B$7:$R$1700,12,0)</f>
        <v>8.0780999999999992</v>
      </c>
      <c r="S23" s="66">
        <f t="shared" si="7"/>
        <v>14</v>
      </c>
      <c r="T23" s="65">
        <f>VLOOKUP($A23,'Return Data'!$B$7:$R$1700,13,0)</f>
        <v>7.4739000000000004</v>
      </c>
      <c r="U23" s="66">
        <f t="shared" si="8"/>
        <v>18</v>
      </c>
      <c r="V23" s="65">
        <f>VLOOKUP($A23,'Return Data'!$B$7:$R$1700,17,0)</f>
        <v>6.5404</v>
      </c>
      <c r="W23" s="66">
        <f t="shared" si="9"/>
        <v>15</v>
      </c>
      <c r="X23" s="65">
        <f>VLOOKUP($A23,'Return Data'!$B$7:$R$1700,14,0)</f>
        <v>6.3276000000000003</v>
      </c>
      <c r="Y23" s="66">
        <f t="shared" si="10"/>
        <v>16</v>
      </c>
      <c r="Z23" s="65">
        <f>VLOOKUP($A23,'Return Data'!$B$7:$R$1700,16,0)</f>
        <v>8.2851999999999997</v>
      </c>
      <c r="AA23" s="67">
        <f t="shared" si="11"/>
        <v>1</v>
      </c>
    </row>
    <row r="24" spans="1:27" x14ac:dyDescent="0.3">
      <c r="A24" s="63" t="s">
        <v>1083</v>
      </c>
      <c r="B24" s="64">
        <f>VLOOKUP($A24,'Return Data'!$B$7:$R$1700,3,0)</f>
        <v>44032</v>
      </c>
      <c r="C24" s="65">
        <f>VLOOKUP($A24,'Return Data'!$B$7:$R$1700,4,0)</f>
        <v>30.442</v>
      </c>
      <c r="D24" s="65">
        <f>VLOOKUP($A24,'Return Data'!$B$7:$R$1700,5,0)</f>
        <v>3.8780000000000001</v>
      </c>
      <c r="E24" s="66">
        <f t="shared" si="0"/>
        <v>16</v>
      </c>
      <c r="F24" s="65">
        <f>VLOOKUP($A24,'Return Data'!$B$7:$R$1700,6,0)</f>
        <v>3.8780000000000001</v>
      </c>
      <c r="G24" s="66">
        <f t="shared" si="1"/>
        <v>16</v>
      </c>
      <c r="H24" s="65">
        <f>VLOOKUP($A24,'Return Data'!$B$7:$R$1700,7,0)</f>
        <v>8.8361999999999998</v>
      </c>
      <c r="I24" s="66">
        <f t="shared" si="2"/>
        <v>7</v>
      </c>
      <c r="J24" s="65">
        <f>VLOOKUP($A24,'Return Data'!$B$7:$R$1700,8,0)</f>
        <v>33.561799999999998</v>
      </c>
      <c r="K24" s="66">
        <f t="shared" si="3"/>
        <v>2</v>
      </c>
      <c r="L24" s="65">
        <f>VLOOKUP($A24,'Return Data'!$B$7:$R$1700,9,0)</f>
        <v>21.3231</v>
      </c>
      <c r="M24" s="66">
        <f t="shared" si="4"/>
        <v>6</v>
      </c>
      <c r="N24" s="65">
        <f>VLOOKUP($A24,'Return Data'!$B$7:$R$1700,10,0)</f>
        <v>14.0464</v>
      </c>
      <c r="O24" s="66">
        <f t="shared" si="5"/>
        <v>4</v>
      </c>
      <c r="P24" s="65">
        <f>VLOOKUP($A24,'Return Data'!$B$7:$R$1700,11,0)</f>
        <v>9.5541</v>
      </c>
      <c r="Q24" s="66">
        <f t="shared" si="6"/>
        <v>7</v>
      </c>
      <c r="R24" s="65">
        <f>VLOOKUP($A24,'Return Data'!$B$7:$R$1700,12,0)</f>
        <v>8.5509000000000004</v>
      </c>
      <c r="S24" s="66">
        <f t="shared" si="7"/>
        <v>6</v>
      </c>
      <c r="T24" s="65">
        <f>VLOOKUP($A24,'Return Data'!$B$7:$R$1700,13,0)</f>
        <v>8.4204000000000008</v>
      </c>
      <c r="U24" s="66">
        <f t="shared" si="8"/>
        <v>12</v>
      </c>
      <c r="V24" s="65">
        <f>VLOOKUP($A24,'Return Data'!$B$7:$R$1700,17,0)</f>
        <v>6.0404</v>
      </c>
      <c r="W24" s="66">
        <f t="shared" si="9"/>
        <v>17</v>
      </c>
      <c r="X24" s="65">
        <f>VLOOKUP($A24,'Return Data'!$B$7:$R$1700,14,0)</f>
        <v>6.1795</v>
      </c>
      <c r="Y24" s="66">
        <f t="shared" si="10"/>
        <v>17</v>
      </c>
      <c r="Z24" s="65">
        <f>VLOOKUP($A24,'Return Data'!$B$7:$R$1700,16,0)</f>
        <v>6.7106000000000003</v>
      </c>
      <c r="AA24" s="67">
        <f t="shared" si="11"/>
        <v>20</v>
      </c>
    </row>
    <row r="25" spans="1:27" x14ac:dyDescent="0.3">
      <c r="A25" s="63" t="s">
        <v>1086</v>
      </c>
      <c r="B25" s="64">
        <f>VLOOKUP($A25,'Return Data'!$B$7:$R$1700,3,0)</f>
        <v>44032</v>
      </c>
      <c r="C25" s="65">
        <f>VLOOKUP($A25,'Return Data'!$B$7:$R$1700,4,0)</f>
        <v>1263.0260000000001</v>
      </c>
      <c r="D25" s="65">
        <f>VLOOKUP($A25,'Return Data'!$B$7:$R$1700,5,0)</f>
        <v>2.0724</v>
      </c>
      <c r="E25" s="66">
        <f t="shared" si="0"/>
        <v>24</v>
      </c>
      <c r="F25" s="65">
        <f>VLOOKUP($A25,'Return Data'!$B$7:$R$1700,6,0)</f>
        <v>2.0724</v>
      </c>
      <c r="G25" s="66">
        <f t="shared" si="1"/>
        <v>24</v>
      </c>
      <c r="H25" s="65">
        <f>VLOOKUP($A25,'Return Data'!$B$7:$R$1700,7,0)</f>
        <v>5.7175000000000002</v>
      </c>
      <c r="I25" s="66">
        <f t="shared" si="2"/>
        <v>17</v>
      </c>
      <c r="J25" s="65">
        <f>VLOOKUP($A25,'Return Data'!$B$7:$R$1700,8,0)</f>
        <v>7.1627999999999998</v>
      </c>
      <c r="K25" s="66">
        <f t="shared" si="3"/>
        <v>23</v>
      </c>
      <c r="L25" s="65">
        <f>VLOOKUP($A25,'Return Data'!$B$7:$R$1700,9,0)</f>
        <v>9.1994000000000007</v>
      </c>
      <c r="M25" s="66">
        <f t="shared" si="4"/>
        <v>22</v>
      </c>
      <c r="N25" s="65">
        <f>VLOOKUP($A25,'Return Data'!$B$7:$R$1700,10,0)</f>
        <v>9.4852000000000007</v>
      </c>
      <c r="O25" s="66">
        <f t="shared" si="5"/>
        <v>21</v>
      </c>
      <c r="P25" s="65">
        <f>VLOOKUP($A25,'Return Data'!$B$7:$R$1700,11,0)</f>
        <v>7.9587000000000003</v>
      </c>
      <c r="Q25" s="66">
        <f t="shared" si="6"/>
        <v>19</v>
      </c>
      <c r="R25" s="65">
        <f>VLOOKUP($A25,'Return Data'!$B$7:$R$1700,12,0)</f>
        <v>7.4457000000000004</v>
      </c>
      <c r="S25" s="66">
        <f t="shared" si="7"/>
        <v>19</v>
      </c>
      <c r="T25" s="65">
        <f>VLOOKUP($A25,'Return Data'!$B$7:$R$1700,13,0)</f>
        <v>7.5509000000000004</v>
      </c>
      <c r="U25" s="66">
        <f t="shared" si="8"/>
        <v>17</v>
      </c>
      <c r="V25" s="65">
        <f>VLOOKUP($A25,'Return Data'!$B$7:$R$1700,17,0)</f>
        <v>7.7245999999999997</v>
      </c>
      <c r="W25" s="66">
        <f t="shared" si="9"/>
        <v>12</v>
      </c>
      <c r="X25" s="65">
        <f>VLOOKUP($A25,'Return Data'!$B$7:$R$1700,14,0)</f>
        <v>7.0540000000000003</v>
      </c>
      <c r="Y25" s="66">
        <f t="shared" si="10"/>
        <v>13</v>
      </c>
      <c r="Z25" s="65">
        <f>VLOOKUP($A25,'Return Data'!$B$7:$R$1700,16,0)</f>
        <v>7.0505000000000004</v>
      </c>
      <c r="AA25" s="67">
        <f t="shared" si="11"/>
        <v>18</v>
      </c>
    </row>
    <row r="26" spans="1:27" x14ac:dyDescent="0.3">
      <c r="A26" s="63" t="s">
        <v>1088</v>
      </c>
      <c r="B26" s="64">
        <f>VLOOKUP($A26,'Return Data'!$B$7:$R$1700,3,0)</f>
        <v>44032</v>
      </c>
      <c r="C26" s="65">
        <f>VLOOKUP($A26,'Return Data'!$B$7:$R$1700,4,0)</f>
        <v>1737.6559</v>
      </c>
      <c r="D26" s="65">
        <f>VLOOKUP($A26,'Return Data'!$B$7:$R$1700,5,0)</f>
        <v>5.6586999999999996</v>
      </c>
      <c r="E26" s="66">
        <f t="shared" si="0"/>
        <v>4</v>
      </c>
      <c r="F26" s="65">
        <f>VLOOKUP($A26,'Return Data'!$B$7:$R$1700,6,0)</f>
        <v>5.6586999999999996</v>
      </c>
      <c r="G26" s="66">
        <f t="shared" si="1"/>
        <v>4</v>
      </c>
      <c r="H26" s="65">
        <f>VLOOKUP($A26,'Return Data'!$B$7:$R$1700,7,0)</f>
        <v>8.5056999999999992</v>
      </c>
      <c r="I26" s="66">
        <f t="shared" si="2"/>
        <v>9</v>
      </c>
      <c r="J26" s="65">
        <f>VLOOKUP($A26,'Return Data'!$B$7:$R$1700,8,0)</f>
        <v>21.534800000000001</v>
      </c>
      <c r="K26" s="66">
        <f t="shared" si="3"/>
        <v>3</v>
      </c>
      <c r="L26" s="65">
        <f>VLOOKUP($A26,'Return Data'!$B$7:$R$1700,9,0)</f>
        <v>15.2471</v>
      </c>
      <c r="M26" s="66">
        <f t="shared" si="4"/>
        <v>8</v>
      </c>
      <c r="N26" s="65">
        <f>VLOOKUP($A26,'Return Data'!$B$7:$R$1700,10,0)</f>
        <v>10.7857</v>
      </c>
      <c r="O26" s="66">
        <f t="shared" si="5"/>
        <v>13</v>
      </c>
      <c r="P26" s="65">
        <f>VLOOKUP($A26,'Return Data'!$B$7:$R$1700,11,0)</f>
        <v>8.4868000000000006</v>
      </c>
      <c r="Q26" s="66">
        <f t="shared" si="6"/>
        <v>15</v>
      </c>
      <c r="R26" s="65">
        <f>VLOOKUP($A26,'Return Data'!$B$7:$R$1700,12,0)</f>
        <v>7.0187999999999997</v>
      </c>
      <c r="S26" s="66">
        <f t="shared" si="7"/>
        <v>20</v>
      </c>
      <c r="T26" s="65">
        <f>VLOOKUP($A26,'Return Data'!$B$7:$R$1700,13,0)</f>
        <v>7.0872000000000002</v>
      </c>
      <c r="U26" s="66">
        <f t="shared" si="8"/>
        <v>19</v>
      </c>
      <c r="V26" s="65">
        <f>VLOOKUP($A26,'Return Data'!$B$7:$R$1700,17,0)</f>
        <v>6.7873999999999999</v>
      </c>
      <c r="W26" s="66">
        <f t="shared" si="9"/>
        <v>14</v>
      </c>
      <c r="X26" s="65">
        <f>VLOOKUP($A26,'Return Data'!$B$7:$R$1700,14,0)</f>
        <v>6.4039999999999999</v>
      </c>
      <c r="Y26" s="66">
        <f t="shared" si="10"/>
        <v>14</v>
      </c>
      <c r="Z26" s="65">
        <f>VLOOKUP($A26,'Return Data'!$B$7:$R$1700,16,0)</f>
        <v>4.5629</v>
      </c>
      <c r="AA26" s="67">
        <f t="shared" si="11"/>
        <v>24</v>
      </c>
    </row>
    <row r="27" spans="1:27" x14ac:dyDescent="0.3">
      <c r="A27" s="63" t="s">
        <v>1089</v>
      </c>
      <c r="B27" s="64">
        <f>VLOOKUP($A27,'Return Data'!$B$7:$R$1700,3,0)</f>
        <v>44032</v>
      </c>
      <c r="C27" s="65">
        <f>VLOOKUP($A27,'Return Data'!$B$7:$R$1700,4,0)</f>
        <v>2826.6570000000002</v>
      </c>
      <c r="D27" s="65">
        <f>VLOOKUP($A27,'Return Data'!$B$7:$R$1700,5,0)</f>
        <v>4.7865000000000002</v>
      </c>
      <c r="E27" s="66">
        <f t="shared" si="0"/>
        <v>8</v>
      </c>
      <c r="F27" s="65">
        <f>VLOOKUP($A27,'Return Data'!$B$7:$R$1700,6,0)</f>
        <v>4.7865000000000002</v>
      </c>
      <c r="G27" s="66">
        <f t="shared" si="1"/>
        <v>8</v>
      </c>
      <c r="H27" s="65">
        <f>VLOOKUP($A27,'Return Data'!$B$7:$R$1700,7,0)</f>
        <v>5.6433</v>
      </c>
      <c r="I27" s="66">
        <f t="shared" si="2"/>
        <v>19</v>
      </c>
      <c r="J27" s="65">
        <f>VLOOKUP($A27,'Return Data'!$B$7:$R$1700,8,0)</f>
        <v>9.5211000000000006</v>
      </c>
      <c r="K27" s="66">
        <f t="shared" si="3"/>
        <v>14</v>
      </c>
      <c r="L27" s="65">
        <f>VLOOKUP($A27,'Return Data'!$B$7:$R$1700,9,0)</f>
        <v>11.5585</v>
      </c>
      <c r="M27" s="66">
        <f t="shared" si="4"/>
        <v>13</v>
      </c>
      <c r="N27" s="65">
        <f>VLOOKUP($A27,'Return Data'!$B$7:$R$1700,10,0)</f>
        <v>9.6838999999999995</v>
      </c>
      <c r="O27" s="66">
        <f t="shared" si="5"/>
        <v>19</v>
      </c>
      <c r="P27" s="65">
        <f>VLOOKUP($A27,'Return Data'!$B$7:$R$1700,11,0)</f>
        <v>8.4124999999999996</v>
      </c>
      <c r="Q27" s="66">
        <f t="shared" si="6"/>
        <v>17</v>
      </c>
      <c r="R27" s="65">
        <f>VLOOKUP($A27,'Return Data'!$B$7:$R$1700,12,0)</f>
        <v>8.2143999999999995</v>
      </c>
      <c r="S27" s="66">
        <f t="shared" si="7"/>
        <v>13</v>
      </c>
      <c r="T27" s="65">
        <f>VLOOKUP($A27,'Return Data'!$B$7:$R$1700,13,0)</f>
        <v>8.65</v>
      </c>
      <c r="U27" s="66">
        <f t="shared" si="8"/>
        <v>7</v>
      </c>
      <c r="V27" s="65">
        <f>VLOOKUP($A27,'Return Data'!$B$7:$R$1700,17,0)</f>
        <v>7.6422999999999996</v>
      </c>
      <c r="W27" s="66">
        <f t="shared" si="9"/>
        <v>13</v>
      </c>
      <c r="X27" s="65">
        <f>VLOOKUP($A27,'Return Data'!$B$7:$R$1700,14,0)</f>
        <v>7.2042000000000002</v>
      </c>
      <c r="Y27" s="66">
        <f t="shared" si="10"/>
        <v>12</v>
      </c>
      <c r="Z27" s="65">
        <f>VLOOKUP($A27,'Return Data'!$B$7:$R$1700,16,0)</f>
        <v>8.0974000000000004</v>
      </c>
      <c r="AA27" s="67">
        <f t="shared" si="11"/>
        <v>5</v>
      </c>
    </row>
    <row r="28" spans="1:27" x14ac:dyDescent="0.3">
      <c r="A28" s="63" t="s">
        <v>1091</v>
      </c>
      <c r="B28" s="64">
        <f>VLOOKUP($A28,'Return Data'!$B$7:$R$1700,3,0)</f>
        <v>44032</v>
      </c>
      <c r="C28" s="65">
        <f>VLOOKUP($A28,'Return Data'!$B$7:$R$1700,4,0)</f>
        <v>22.608499999999999</v>
      </c>
      <c r="D28" s="65">
        <f>VLOOKUP($A28,'Return Data'!$B$7:$R$1700,5,0)</f>
        <v>4.0913000000000004</v>
      </c>
      <c r="E28" s="66">
        <f t="shared" si="0"/>
        <v>15</v>
      </c>
      <c r="F28" s="65">
        <f>VLOOKUP($A28,'Return Data'!$B$7:$R$1700,6,0)</f>
        <v>4.0913000000000004</v>
      </c>
      <c r="G28" s="66">
        <f t="shared" si="1"/>
        <v>15</v>
      </c>
      <c r="H28" s="65">
        <f>VLOOKUP($A28,'Return Data'!$B$7:$R$1700,7,0)</f>
        <v>4.7323000000000004</v>
      </c>
      <c r="I28" s="66">
        <f t="shared" si="2"/>
        <v>23</v>
      </c>
      <c r="J28" s="65">
        <f>VLOOKUP($A28,'Return Data'!$B$7:$R$1700,8,0)</f>
        <v>7.4939999999999998</v>
      </c>
      <c r="K28" s="66">
        <f t="shared" si="3"/>
        <v>22</v>
      </c>
      <c r="L28" s="65">
        <f>VLOOKUP($A28,'Return Data'!$B$7:$R$1700,9,0)</f>
        <v>-21.177900000000001</v>
      </c>
      <c r="M28" s="66">
        <f t="shared" si="4"/>
        <v>25</v>
      </c>
      <c r="N28" s="65">
        <f>VLOOKUP($A28,'Return Data'!$B$7:$R$1700,10,0)</f>
        <v>-7.2042000000000002</v>
      </c>
      <c r="O28" s="66">
        <f t="shared" si="5"/>
        <v>25</v>
      </c>
      <c r="P28" s="65">
        <f>VLOOKUP($A28,'Return Data'!$B$7:$R$1700,11,0)</f>
        <v>-0.86199999999999999</v>
      </c>
      <c r="Q28" s="66">
        <f t="shared" si="6"/>
        <v>24</v>
      </c>
      <c r="R28" s="65">
        <f>VLOOKUP($A28,'Return Data'!$B$7:$R$1700,12,0)</f>
        <v>1.8127</v>
      </c>
      <c r="S28" s="66">
        <f t="shared" si="7"/>
        <v>23</v>
      </c>
      <c r="T28" s="65">
        <f>VLOOKUP($A28,'Return Data'!$B$7:$R$1700,13,0)</f>
        <v>3.8662000000000001</v>
      </c>
      <c r="U28" s="66">
        <f t="shared" si="8"/>
        <v>22</v>
      </c>
      <c r="V28" s="65">
        <f>VLOOKUP($A28,'Return Data'!$B$7:$R$1700,17,0)</f>
        <v>-3.2585999999999999</v>
      </c>
      <c r="W28" s="66">
        <f t="shared" si="9"/>
        <v>24</v>
      </c>
      <c r="X28" s="65">
        <f>VLOOKUP($A28,'Return Data'!$B$7:$R$1700,14,0)</f>
        <v>-0.13789999999999999</v>
      </c>
      <c r="Y28" s="66">
        <f t="shared" si="10"/>
        <v>24</v>
      </c>
      <c r="Z28" s="65">
        <f>VLOOKUP($A28,'Return Data'!$B$7:$R$1700,16,0)</f>
        <v>6.4311999999999996</v>
      </c>
      <c r="AA28" s="67">
        <f t="shared" si="11"/>
        <v>21</v>
      </c>
    </row>
    <row r="29" spans="1:27" x14ac:dyDescent="0.3">
      <c r="A29" s="63" t="s">
        <v>1093</v>
      </c>
      <c r="B29" s="64">
        <f>VLOOKUP($A29,'Return Data'!$B$7:$R$1700,3,0)</f>
        <v>44032</v>
      </c>
      <c r="C29" s="65">
        <f>VLOOKUP($A29,'Return Data'!$B$7:$R$1700,4,0)</f>
        <v>2667.0922999999998</v>
      </c>
      <c r="D29" s="65">
        <f>VLOOKUP($A29,'Return Data'!$B$7:$R$1700,5,0)</f>
        <v>3.5236000000000001</v>
      </c>
      <c r="E29" s="66">
        <f t="shared" si="0"/>
        <v>18</v>
      </c>
      <c r="F29" s="65">
        <f>VLOOKUP($A29,'Return Data'!$B$7:$R$1700,6,0)</f>
        <v>3.5236000000000001</v>
      </c>
      <c r="G29" s="66">
        <f t="shared" si="1"/>
        <v>18</v>
      </c>
      <c r="H29" s="65">
        <f>VLOOKUP($A29,'Return Data'!$B$7:$R$1700,7,0)</f>
        <v>4.9131999999999998</v>
      </c>
      <c r="I29" s="66">
        <f t="shared" si="2"/>
        <v>22</v>
      </c>
      <c r="J29" s="65">
        <f>VLOOKUP($A29,'Return Data'!$B$7:$R$1700,8,0)</f>
        <v>5.7518000000000002</v>
      </c>
      <c r="K29" s="66">
        <f t="shared" si="3"/>
        <v>25</v>
      </c>
      <c r="L29" s="65">
        <f>VLOOKUP($A29,'Return Data'!$B$7:$R$1700,9,0)</f>
        <v>71.931600000000003</v>
      </c>
      <c r="M29" s="66">
        <f t="shared" si="4"/>
        <v>4</v>
      </c>
      <c r="N29" s="65">
        <f>VLOOKUP($A29,'Return Data'!$B$7:$R$1700,10,0)</f>
        <v>5.0110000000000001</v>
      </c>
      <c r="O29" s="66">
        <f t="shared" si="5"/>
        <v>23</v>
      </c>
      <c r="P29" s="65">
        <f>VLOOKUP($A29,'Return Data'!$B$7:$R$1700,11,0)</f>
        <v>5.7565999999999997</v>
      </c>
      <c r="Q29" s="66">
        <f t="shared" si="6"/>
        <v>21</v>
      </c>
      <c r="R29" s="65">
        <f>VLOOKUP($A29,'Return Data'!$B$7:$R$1700,12,0)</f>
        <v>6.0461</v>
      </c>
      <c r="S29" s="66">
        <f t="shared" si="7"/>
        <v>21</v>
      </c>
      <c r="T29" s="65">
        <f>VLOOKUP($A29,'Return Data'!$B$7:$R$1700,13,0)</f>
        <v>6.3288000000000002</v>
      </c>
      <c r="U29" s="66">
        <f t="shared" si="8"/>
        <v>20</v>
      </c>
      <c r="V29" s="65">
        <f>VLOOKUP($A29,'Return Data'!$B$7:$R$1700,17,0)</f>
        <v>-2.7826</v>
      </c>
      <c r="W29" s="66">
        <f t="shared" si="9"/>
        <v>23</v>
      </c>
      <c r="X29" s="65">
        <f>VLOOKUP($A29,'Return Data'!$B$7:$R$1700,14,0)</f>
        <v>0.28970000000000001</v>
      </c>
      <c r="Y29" s="66">
        <f t="shared" si="10"/>
        <v>23</v>
      </c>
      <c r="Z29" s="65">
        <f>VLOOKUP($A29,'Return Data'!$B$7:$R$1700,16,0)</f>
        <v>6.3815999999999997</v>
      </c>
      <c r="AA29" s="67">
        <f t="shared" si="11"/>
        <v>22</v>
      </c>
    </row>
    <row r="30" spans="1:27" x14ac:dyDescent="0.3">
      <c r="A30" s="63" t="s">
        <v>1095</v>
      </c>
      <c r="B30" s="64">
        <f>VLOOKUP($A30,'Return Data'!$B$7:$R$1700,3,0)</f>
        <v>44032</v>
      </c>
      <c r="C30" s="65">
        <f>VLOOKUP($A30,'Return Data'!$B$7:$R$1700,4,0)</f>
        <v>2683.1529999999998</v>
      </c>
      <c r="D30" s="65">
        <f>VLOOKUP($A30,'Return Data'!$B$7:$R$1700,5,0)</f>
        <v>2.8527999999999998</v>
      </c>
      <c r="E30" s="66">
        <f t="shared" si="0"/>
        <v>22</v>
      </c>
      <c r="F30" s="65">
        <f>VLOOKUP($A30,'Return Data'!$B$7:$R$1700,6,0)</f>
        <v>2.8527999999999998</v>
      </c>
      <c r="G30" s="66">
        <f t="shared" si="1"/>
        <v>22</v>
      </c>
      <c r="H30" s="65">
        <f>VLOOKUP($A30,'Return Data'!$B$7:$R$1700,7,0)</f>
        <v>5.4661</v>
      </c>
      <c r="I30" s="66">
        <f t="shared" si="2"/>
        <v>20</v>
      </c>
      <c r="J30" s="65">
        <f>VLOOKUP($A30,'Return Data'!$B$7:$R$1700,8,0)</f>
        <v>8.2302</v>
      </c>
      <c r="K30" s="66">
        <f t="shared" si="3"/>
        <v>18</v>
      </c>
      <c r="L30" s="65">
        <f>VLOOKUP($A30,'Return Data'!$B$7:$R$1700,9,0)</f>
        <v>9.4669000000000008</v>
      </c>
      <c r="M30" s="66">
        <f t="shared" si="4"/>
        <v>21</v>
      </c>
      <c r="N30" s="65">
        <f>VLOOKUP($A30,'Return Data'!$B$7:$R$1700,10,0)</f>
        <v>10.673500000000001</v>
      </c>
      <c r="O30" s="66">
        <f t="shared" si="5"/>
        <v>15</v>
      </c>
      <c r="P30" s="65">
        <f>VLOOKUP($A30,'Return Data'!$B$7:$R$1700,11,0)</f>
        <v>8.7640999999999991</v>
      </c>
      <c r="Q30" s="66">
        <f t="shared" si="6"/>
        <v>13</v>
      </c>
      <c r="R30" s="65">
        <f>VLOOKUP($A30,'Return Data'!$B$7:$R$1700,12,0)</f>
        <v>8.0330999999999992</v>
      </c>
      <c r="S30" s="66">
        <f t="shared" si="7"/>
        <v>15</v>
      </c>
      <c r="T30" s="65">
        <f>VLOOKUP($A30,'Return Data'!$B$7:$R$1700,13,0)</f>
        <v>8.1861999999999995</v>
      </c>
      <c r="U30" s="66">
        <f t="shared" si="8"/>
        <v>15</v>
      </c>
      <c r="V30" s="65">
        <f>VLOOKUP($A30,'Return Data'!$B$7:$R$1700,17,0)</f>
        <v>8.3217999999999996</v>
      </c>
      <c r="W30" s="66">
        <f t="shared" si="9"/>
        <v>8</v>
      </c>
      <c r="X30" s="65">
        <f>VLOOKUP($A30,'Return Data'!$B$7:$R$1700,14,0)</f>
        <v>7.7159000000000004</v>
      </c>
      <c r="Y30" s="66">
        <f t="shared" si="10"/>
        <v>7</v>
      </c>
      <c r="Z30" s="65">
        <f>VLOOKUP($A30,'Return Data'!$B$7:$R$1700,16,0)</f>
        <v>7.8914</v>
      </c>
      <c r="AA30" s="67">
        <f t="shared" si="11"/>
        <v>9</v>
      </c>
    </row>
    <row r="31" spans="1:27" x14ac:dyDescent="0.3">
      <c r="A31" s="63" t="s">
        <v>1098</v>
      </c>
      <c r="B31" s="64">
        <f>VLOOKUP($A31,'Return Data'!$B$7:$R$1700,3,0)</f>
        <v>44032</v>
      </c>
      <c r="C31" s="65">
        <f>VLOOKUP($A31,'Return Data'!$B$7:$R$1700,4,0)</f>
        <v>25.3886</v>
      </c>
      <c r="D31" s="65">
        <f>VLOOKUP($A31,'Return Data'!$B$7:$R$1700,5,0)</f>
        <v>4.1227</v>
      </c>
      <c r="E31" s="66">
        <f t="shared" si="0"/>
        <v>13</v>
      </c>
      <c r="F31" s="65">
        <f>VLOOKUP($A31,'Return Data'!$B$7:$R$1700,6,0)</f>
        <v>4.1227</v>
      </c>
      <c r="G31" s="66">
        <f t="shared" si="1"/>
        <v>13</v>
      </c>
      <c r="H31" s="65">
        <f>VLOOKUP($A31,'Return Data'!$B$7:$R$1700,7,0)</f>
        <v>5.7569999999999997</v>
      </c>
      <c r="I31" s="66">
        <f t="shared" si="2"/>
        <v>16</v>
      </c>
      <c r="J31" s="65">
        <f>VLOOKUP($A31,'Return Data'!$B$7:$R$1700,8,0)</f>
        <v>9.1404999999999994</v>
      </c>
      <c r="K31" s="66">
        <f t="shared" si="3"/>
        <v>15</v>
      </c>
      <c r="L31" s="65">
        <f>VLOOKUP($A31,'Return Data'!$B$7:$R$1700,9,0)</f>
        <v>9.8767999999999994</v>
      </c>
      <c r="M31" s="66">
        <f t="shared" si="4"/>
        <v>20</v>
      </c>
      <c r="N31" s="65">
        <f>VLOOKUP($A31,'Return Data'!$B$7:$R$1700,10,0)</f>
        <v>9.5660000000000007</v>
      </c>
      <c r="O31" s="66">
        <f t="shared" si="5"/>
        <v>20</v>
      </c>
      <c r="P31" s="65">
        <f>VLOOKUP($A31,'Return Data'!$B$7:$R$1700,11,0)</f>
        <v>7.9034000000000004</v>
      </c>
      <c r="Q31" s="66">
        <f t="shared" si="6"/>
        <v>20</v>
      </c>
      <c r="R31" s="65">
        <f>VLOOKUP($A31,'Return Data'!$B$7:$R$1700,12,0)</f>
        <v>7.5688000000000004</v>
      </c>
      <c r="S31" s="66">
        <f t="shared" si="7"/>
        <v>18</v>
      </c>
      <c r="T31" s="65">
        <f>VLOOKUP($A31,'Return Data'!$B$7:$R$1700,13,0)</f>
        <v>3.1322999999999999</v>
      </c>
      <c r="U31" s="66">
        <f t="shared" si="8"/>
        <v>23</v>
      </c>
      <c r="V31" s="65">
        <f>VLOOKUP($A31,'Return Data'!$B$7:$R$1700,17,0)</f>
        <v>2.5265</v>
      </c>
      <c r="W31" s="66">
        <f t="shared" si="9"/>
        <v>19</v>
      </c>
      <c r="X31" s="65">
        <f>VLOOKUP($A31,'Return Data'!$B$7:$R$1700,14,0)</f>
        <v>3.7625000000000002</v>
      </c>
      <c r="Y31" s="66">
        <f t="shared" si="10"/>
        <v>19</v>
      </c>
      <c r="Z31" s="65">
        <f>VLOOKUP($A31,'Return Data'!$B$7:$R$1700,16,0)</f>
        <v>7.2838000000000003</v>
      </c>
      <c r="AA31" s="67">
        <f t="shared" si="11"/>
        <v>17</v>
      </c>
    </row>
    <row r="32" spans="1:27" x14ac:dyDescent="0.3">
      <c r="A32" s="63" t="s">
        <v>1099</v>
      </c>
      <c r="B32" s="64">
        <f>VLOOKUP($A32,'Return Data'!$B$7:$R$1700,3,0)</f>
        <v>44032</v>
      </c>
      <c r="C32" s="65">
        <f>VLOOKUP($A32,'Return Data'!$B$7:$R$1700,4,0)</f>
        <v>2985.8359</v>
      </c>
      <c r="D32" s="65">
        <f>VLOOKUP($A32,'Return Data'!$B$7:$R$1700,5,0)</f>
        <v>5.8888999999999996</v>
      </c>
      <c r="E32" s="66">
        <f t="shared" si="0"/>
        <v>3</v>
      </c>
      <c r="F32" s="65">
        <f>VLOOKUP($A32,'Return Data'!$B$7:$R$1700,6,0)</f>
        <v>5.8888999999999996</v>
      </c>
      <c r="G32" s="66">
        <f t="shared" si="1"/>
        <v>3</v>
      </c>
      <c r="H32" s="65">
        <f>VLOOKUP($A32,'Return Data'!$B$7:$R$1700,7,0)</f>
        <v>8.8461999999999996</v>
      </c>
      <c r="I32" s="66">
        <f t="shared" si="2"/>
        <v>6</v>
      </c>
      <c r="J32" s="65">
        <f>VLOOKUP($A32,'Return Data'!$B$7:$R$1700,8,0)</f>
        <v>10.751099999999999</v>
      </c>
      <c r="K32" s="66">
        <f t="shared" si="3"/>
        <v>7</v>
      </c>
      <c r="L32" s="65">
        <f>VLOOKUP($A32,'Return Data'!$B$7:$R$1700,9,0)</f>
        <v>11.4184</v>
      </c>
      <c r="M32" s="66">
        <f t="shared" si="4"/>
        <v>15</v>
      </c>
      <c r="N32" s="65">
        <f>VLOOKUP($A32,'Return Data'!$B$7:$R$1700,10,0)</f>
        <v>11.958299999999999</v>
      </c>
      <c r="O32" s="66">
        <f t="shared" si="5"/>
        <v>9</v>
      </c>
      <c r="P32" s="65">
        <f>VLOOKUP($A32,'Return Data'!$B$7:$R$1700,11,0)</f>
        <v>9.4314</v>
      </c>
      <c r="Q32" s="66">
        <f t="shared" si="6"/>
        <v>8</v>
      </c>
      <c r="R32" s="65">
        <f>VLOOKUP($A32,'Return Data'!$B$7:$R$1700,12,0)</f>
        <v>8.4949999999999992</v>
      </c>
      <c r="S32" s="66">
        <f t="shared" si="7"/>
        <v>8</v>
      </c>
      <c r="T32" s="65">
        <f>VLOOKUP($A32,'Return Data'!$B$7:$R$1700,13,0)</f>
        <v>8.5098000000000003</v>
      </c>
      <c r="U32" s="66">
        <f t="shared" si="8"/>
        <v>11</v>
      </c>
      <c r="V32" s="65">
        <f>VLOOKUP($A32,'Return Data'!$B$7:$R$1700,17,0)</f>
        <v>5.3861999999999997</v>
      </c>
      <c r="W32" s="66">
        <f t="shared" si="9"/>
        <v>18</v>
      </c>
      <c r="X32" s="65">
        <f>VLOOKUP($A32,'Return Data'!$B$7:$R$1700,14,0)</f>
        <v>5.7972000000000001</v>
      </c>
      <c r="Y32" s="66">
        <f t="shared" si="10"/>
        <v>18</v>
      </c>
      <c r="Z32" s="65">
        <f>VLOOKUP($A32,'Return Data'!$B$7:$R$1700,16,0)</f>
        <v>7.6285999999999996</v>
      </c>
      <c r="AA32" s="67">
        <f t="shared" si="11"/>
        <v>13</v>
      </c>
    </row>
    <row r="33" spans="1:27" x14ac:dyDescent="0.3">
      <c r="A33" s="63" t="s">
        <v>1100</v>
      </c>
      <c r="B33" s="64">
        <f>VLOOKUP($A33,'Return Data'!$B$7:$R$1700,3,0)</f>
        <v>44032</v>
      </c>
      <c r="C33" s="65">
        <f>VLOOKUP($A33,'Return Data'!$B$7:$R$1700,4,0)</f>
        <v>31.1722</v>
      </c>
      <c r="D33" s="65">
        <f>VLOOKUP($A33,'Return Data'!$B$7:$R$1700,5,0)</f>
        <v>0</v>
      </c>
      <c r="E33" s="66">
        <f t="shared" si="0"/>
        <v>25</v>
      </c>
      <c r="F33" s="65">
        <f>VLOOKUP($A33,'Return Data'!$B$7:$R$1700,6,0)</f>
        <v>0</v>
      </c>
      <c r="G33" s="66">
        <f t="shared" si="1"/>
        <v>25</v>
      </c>
      <c r="H33" s="65">
        <f>VLOOKUP($A33,'Return Data'!$B$7:$R$1700,7,0)</f>
        <v>0</v>
      </c>
      <c r="I33" s="66">
        <f t="shared" si="2"/>
        <v>26</v>
      </c>
      <c r="J33" s="65">
        <f>VLOOKUP($A33,'Return Data'!$B$7:$R$1700,8,0)</f>
        <v>-40.307299999999998</v>
      </c>
      <c r="K33" s="66">
        <f t="shared" si="3"/>
        <v>26</v>
      </c>
      <c r="L33" s="65">
        <f>VLOOKUP($A33,'Return Data'!$B$7:$R$1700,9,0)</f>
        <v>-80.878699999999995</v>
      </c>
      <c r="M33" s="66">
        <f t="shared" si="4"/>
        <v>27</v>
      </c>
      <c r="N33" s="65">
        <f>VLOOKUP($A33,'Return Data'!$B$7:$R$1700,10,0)</f>
        <v>-82.119399999999999</v>
      </c>
      <c r="O33" s="66">
        <f t="shared" si="5"/>
        <v>27</v>
      </c>
      <c r="P33" s="65">
        <f>VLOOKUP($A33,'Return Data'!$B$7:$R$1700,11,0)</f>
        <v>-41.059699999999999</v>
      </c>
      <c r="Q33" s="66">
        <f t="shared" si="6"/>
        <v>27</v>
      </c>
      <c r="R33" s="65">
        <f>VLOOKUP($A33,'Return Data'!$B$7:$R$1700,12,0)</f>
        <v>-40.447499999999998</v>
      </c>
      <c r="S33" s="66">
        <f t="shared" si="7"/>
        <v>27</v>
      </c>
      <c r="T33" s="65">
        <f>VLOOKUP($A33,'Return Data'!$B$7:$R$1700,13,0)</f>
        <v>-32.767499999999998</v>
      </c>
      <c r="U33" s="66">
        <f t="shared" si="8"/>
        <v>27</v>
      </c>
      <c r="V33" s="65"/>
      <c r="W33" s="66"/>
      <c r="X33" s="65"/>
      <c r="Y33" s="66"/>
      <c r="Z33" s="65">
        <f>VLOOKUP($A33,'Return Data'!$B$7:$R$1700,16,0)</f>
        <v>-30.142499999999998</v>
      </c>
      <c r="AA33" s="67">
        <f t="shared" si="11"/>
        <v>27</v>
      </c>
    </row>
    <row r="34" spans="1:27" x14ac:dyDescent="0.3">
      <c r="A34" s="63" t="s">
        <v>1104</v>
      </c>
      <c r="B34" s="64">
        <f>VLOOKUP($A34,'Return Data'!$B$7:$R$1700,3,0)</f>
        <v>44032</v>
      </c>
      <c r="C34" s="65">
        <f>VLOOKUP($A34,'Return Data'!$B$7:$R$1700,4,0)</f>
        <v>2543.7883999999999</v>
      </c>
      <c r="D34" s="65">
        <f>VLOOKUP($A34,'Return Data'!$B$7:$R$1700,5,0)</f>
        <v>4.6565000000000003</v>
      </c>
      <c r="E34" s="66">
        <f t="shared" si="0"/>
        <v>9</v>
      </c>
      <c r="F34" s="65">
        <f>VLOOKUP($A34,'Return Data'!$B$7:$R$1700,6,0)</f>
        <v>4.6565000000000003</v>
      </c>
      <c r="G34" s="66">
        <f t="shared" si="1"/>
        <v>9</v>
      </c>
      <c r="H34" s="65">
        <f>VLOOKUP($A34,'Return Data'!$B$7:$R$1700,7,0)</f>
        <v>5.6943999999999999</v>
      </c>
      <c r="I34" s="66">
        <f t="shared" si="2"/>
        <v>18</v>
      </c>
      <c r="J34" s="65">
        <f>VLOOKUP($A34,'Return Data'!$B$7:$R$1700,8,0)</f>
        <v>9.9323999999999995</v>
      </c>
      <c r="K34" s="66">
        <f t="shared" si="3"/>
        <v>12</v>
      </c>
      <c r="L34" s="65">
        <f>VLOOKUP($A34,'Return Data'!$B$7:$R$1700,9,0)</f>
        <v>11.174300000000001</v>
      </c>
      <c r="M34" s="66">
        <f t="shared" si="4"/>
        <v>16</v>
      </c>
      <c r="N34" s="65">
        <f>VLOOKUP($A34,'Return Data'!$B$7:$R$1700,10,0)</f>
        <v>11.5237</v>
      </c>
      <c r="O34" s="66">
        <f t="shared" si="5"/>
        <v>11</v>
      </c>
      <c r="P34" s="65">
        <f>VLOOKUP($A34,'Return Data'!$B$7:$R$1700,11,0)</f>
        <v>9.6000999999999994</v>
      </c>
      <c r="Q34" s="66">
        <f t="shared" si="6"/>
        <v>5</v>
      </c>
      <c r="R34" s="65">
        <f>VLOOKUP($A34,'Return Data'!$B$7:$R$1700,12,0)</f>
        <v>8.6773000000000007</v>
      </c>
      <c r="S34" s="66">
        <f t="shared" si="7"/>
        <v>4</v>
      </c>
      <c r="T34" s="65">
        <f>VLOOKUP($A34,'Return Data'!$B$7:$R$1700,13,0)</f>
        <v>8.6461000000000006</v>
      </c>
      <c r="U34" s="66">
        <f t="shared" si="8"/>
        <v>8</v>
      </c>
      <c r="V34" s="65">
        <f>VLOOKUP($A34,'Return Data'!$B$7:$R$1700,17,0)</f>
        <v>2.0573000000000001</v>
      </c>
      <c r="W34" s="66">
        <f>RANK(V34,V$8:V$34,0)</f>
        <v>20</v>
      </c>
      <c r="X34" s="65">
        <f>VLOOKUP($A34,'Return Data'!$B$7:$R$1700,14,0)</f>
        <v>3.5295999999999998</v>
      </c>
      <c r="Y34" s="66">
        <f>RANK(X34,X$8:X$34,0)</f>
        <v>20</v>
      </c>
      <c r="Z34" s="65">
        <f>VLOOKUP($A34,'Return Data'!$B$7:$R$1700,16,0)</f>
        <v>7.2995000000000001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1.7054444444444443</v>
      </c>
      <c r="E36" s="74"/>
      <c r="F36" s="75">
        <f>AVERAGE(F8:F34)</f>
        <v>1.7054444444444443</v>
      </c>
      <c r="G36" s="74"/>
      <c r="H36" s="75">
        <f>AVERAGE(H8:H34)</f>
        <v>55.046777777777777</v>
      </c>
      <c r="I36" s="74"/>
      <c r="J36" s="75">
        <f>AVERAGE(J8:J34)</f>
        <v>31.113448148148148</v>
      </c>
      <c r="K36" s="74"/>
      <c r="L36" s="75">
        <f>AVERAGE(L8:L34)</f>
        <v>29.947133333333337</v>
      </c>
      <c r="M36" s="74"/>
      <c r="N36" s="75">
        <f>AVERAGE(N8:N34)</f>
        <v>10.302296296296298</v>
      </c>
      <c r="O36" s="74"/>
      <c r="P36" s="75">
        <f>AVERAGE(P8:P34)</f>
        <v>5.4233629629629618</v>
      </c>
      <c r="Q36" s="74"/>
      <c r="R36" s="75">
        <f>AVERAGE(R8:R34)</f>
        <v>4.4138592592592607</v>
      </c>
      <c r="S36" s="74"/>
      <c r="T36" s="75">
        <f>AVERAGE(T8:T34)</f>
        <v>4.7312666666666665</v>
      </c>
      <c r="U36" s="74"/>
      <c r="V36" s="75">
        <f>AVERAGE(V8:V34)</f>
        <v>4.5781230769230774</v>
      </c>
      <c r="W36" s="74"/>
      <c r="X36" s="75">
        <f>AVERAGE(X8:X34)</f>
        <v>5.083096153846153</v>
      </c>
      <c r="Y36" s="74"/>
      <c r="Z36" s="75">
        <f>AVERAGE(Z8:Z34)</f>
        <v>5.6669407407407402</v>
      </c>
      <c r="AA36" s="76"/>
    </row>
    <row r="37" spans="1:27" x14ac:dyDescent="0.3">
      <c r="A37" s="73" t="s">
        <v>28</v>
      </c>
      <c r="B37" s="74"/>
      <c r="C37" s="74"/>
      <c r="D37" s="75">
        <f>MIN(D8:D34)</f>
        <v>-42.924500000000002</v>
      </c>
      <c r="E37" s="74"/>
      <c r="F37" s="75">
        <f>MIN(F8:F34)</f>
        <v>-42.924500000000002</v>
      </c>
      <c r="G37" s="74"/>
      <c r="H37" s="75">
        <f>MIN(H8:H34)</f>
        <v>-14.135899999999999</v>
      </c>
      <c r="I37" s="74"/>
      <c r="J37" s="75">
        <f>MIN(J8:J34)</f>
        <v>-55.841500000000003</v>
      </c>
      <c r="K37" s="74"/>
      <c r="L37" s="75">
        <f>MIN(L8:L34)</f>
        <v>-80.878699999999995</v>
      </c>
      <c r="M37" s="74"/>
      <c r="N37" s="75">
        <f>MIN(N8:N34)</f>
        <v>-82.119399999999999</v>
      </c>
      <c r="O37" s="74"/>
      <c r="P37" s="75">
        <f>MIN(P8:P34)</f>
        <v>-41.059699999999999</v>
      </c>
      <c r="Q37" s="74"/>
      <c r="R37" s="75">
        <f>MIN(R8:R34)</f>
        <v>-40.447499999999998</v>
      </c>
      <c r="S37" s="74"/>
      <c r="T37" s="75">
        <f>MIN(T8:T34)</f>
        <v>-32.767499999999998</v>
      </c>
      <c r="U37" s="74"/>
      <c r="V37" s="75">
        <f>MIN(V8:V34)</f>
        <v>-16.154199999999999</v>
      </c>
      <c r="W37" s="74"/>
      <c r="X37" s="75">
        <f>MIN(X8:X34)</f>
        <v>-9.1419999999999995</v>
      </c>
      <c r="Y37" s="74"/>
      <c r="Z37" s="75">
        <f>MIN(Z8:Z34)</f>
        <v>-30.142499999999998</v>
      </c>
      <c r="AA37" s="76"/>
    </row>
    <row r="38" spans="1:27" ht="15" thickBot="1" x14ac:dyDescent="0.35">
      <c r="A38" s="77" t="s">
        <v>29</v>
      </c>
      <c r="B38" s="78"/>
      <c r="C38" s="78"/>
      <c r="D38" s="79">
        <f>MAX(D8:D34)</f>
        <v>7.6351000000000004</v>
      </c>
      <c r="E38" s="78"/>
      <c r="F38" s="79">
        <f>MAX(F8:F34)</f>
        <v>7.6351000000000004</v>
      </c>
      <c r="G38" s="78"/>
      <c r="H38" s="79">
        <f>MAX(H8:H34)</f>
        <v>1335.0130999999999</v>
      </c>
      <c r="I38" s="78"/>
      <c r="J38" s="79">
        <f>MAX(J8:J34)</f>
        <v>675.2124</v>
      </c>
      <c r="K38" s="78"/>
      <c r="L38" s="79">
        <f>MAX(L8:L34)</f>
        <v>311.1311</v>
      </c>
      <c r="M38" s="78"/>
      <c r="N38" s="79">
        <f>MAX(N8:N34)</f>
        <v>90.488799999999998</v>
      </c>
      <c r="O38" s="78"/>
      <c r="P38" s="79">
        <f>MAX(P8:P34)</f>
        <v>48.674300000000002</v>
      </c>
      <c r="Q38" s="78"/>
      <c r="R38" s="79">
        <f>MAX(R8:R34)</f>
        <v>27.418299999999999</v>
      </c>
      <c r="S38" s="78"/>
      <c r="T38" s="79">
        <f>MAX(T8:T34)</f>
        <v>18.227799999999998</v>
      </c>
      <c r="U38" s="78"/>
      <c r="V38" s="79">
        <f>MAX(V8:V34)</f>
        <v>8.8888999999999996</v>
      </c>
      <c r="W38" s="78"/>
      <c r="X38" s="79">
        <f>MAX(X8:X34)</f>
        <v>8.0433000000000003</v>
      </c>
      <c r="Y38" s="78"/>
      <c r="Z38" s="79">
        <f>MAX(Z8:Z34)</f>
        <v>8.2851999999999997</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44032</v>
      </c>
      <c r="C8" s="65">
        <f>VLOOKUP($A8,'Return Data'!$B$7:$R$1700,4,0)</f>
        <v>209.34</v>
      </c>
      <c r="D8" s="65">
        <f>VLOOKUP($A8,'Return Data'!$B$7:$R$1700,10,0)</f>
        <v>15.753399999999999</v>
      </c>
      <c r="E8" s="66">
        <f>RANK(D8,D$8:D$36,0)</f>
        <v>10</v>
      </c>
      <c r="F8" s="65">
        <f>VLOOKUP($A8,'Return Data'!$B$7:$R$1700,11,0)</f>
        <v>-10.801500000000001</v>
      </c>
      <c r="G8" s="66">
        <f>RANK(F8,F$8:F$36,0)</f>
        <v>21</v>
      </c>
      <c r="H8" s="65">
        <f>VLOOKUP($A8,'Return Data'!$B$7:$R$1700,12,0)</f>
        <v>-6.1760000000000002</v>
      </c>
      <c r="I8" s="66">
        <f>RANK(H8,H$8:H$36,0)</f>
        <v>17</v>
      </c>
      <c r="J8" s="65">
        <f>VLOOKUP($A8,'Return Data'!$B$7:$R$1700,13,0)</f>
        <v>-5.2073999999999998</v>
      </c>
      <c r="K8" s="66">
        <f>RANK(J8,J$8:J$36,0)</f>
        <v>24</v>
      </c>
      <c r="L8" s="65">
        <f>VLOOKUP($A8,'Return Data'!$B$7:$R$1700,17,0)</f>
        <v>-1.5266</v>
      </c>
      <c r="M8" s="66">
        <f>RANK(L8,L$8:L$36,0)</f>
        <v>22</v>
      </c>
      <c r="N8" s="65">
        <f>VLOOKUP($A8,'Return Data'!$B$7:$R$1700,14,0)</f>
        <v>0.21249999999999999</v>
      </c>
      <c r="O8" s="66">
        <f>RANK(N8,N$8:N$36,0)</f>
        <v>24</v>
      </c>
      <c r="P8" s="65">
        <f>VLOOKUP($A8,'Return Data'!$B$7:$R$1700,15,0)</f>
        <v>4.3704999999999998</v>
      </c>
      <c r="Q8" s="66">
        <f>RANK(P8,P$8:P$36,0)</f>
        <v>15</v>
      </c>
      <c r="R8" s="65">
        <f>VLOOKUP($A8,'Return Data'!$B$7:$R$1700,16,0)</f>
        <v>18.5182</v>
      </c>
      <c r="S8" s="67">
        <f>RANK(R8,R$8:R$36,0)</f>
        <v>5</v>
      </c>
    </row>
    <row r="9" spans="1:20" x14ac:dyDescent="0.3">
      <c r="A9" s="63" t="s">
        <v>978</v>
      </c>
      <c r="B9" s="64">
        <f>VLOOKUP($A9,'Return Data'!$B$7:$R$1700,3,0)</f>
        <v>44032</v>
      </c>
      <c r="C9" s="65">
        <f>VLOOKUP($A9,'Return Data'!$B$7:$R$1700,4,0)</f>
        <v>30.25</v>
      </c>
      <c r="D9" s="65">
        <f>VLOOKUP($A9,'Return Data'!$B$7:$R$1700,10,0)</f>
        <v>11.9956</v>
      </c>
      <c r="E9" s="66">
        <f t="shared" ref="E9:E36" si="0">RANK(D9,D$8:D$36,0)</f>
        <v>26</v>
      </c>
      <c r="F9" s="65">
        <f>VLOOKUP($A9,'Return Data'!$B$7:$R$1700,11,0)</f>
        <v>-6.3467000000000002</v>
      </c>
      <c r="G9" s="66">
        <f t="shared" ref="G9:G36" si="1">RANK(F9,F$8:F$36,0)</f>
        <v>4</v>
      </c>
      <c r="H9" s="65">
        <f>VLOOKUP($A9,'Return Data'!$B$7:$R$1700,12,0)</f>
        <v>-3.6930999999999998</v>
      </c>
      <c r="I9" s="66">
        <f t="shared" ref="I9:I36" si="2">RANK(H9,H$8:H$36,0)</f>
        <v>9</v>
      </c>
      <c r="J9" s="65">
        <f>VLOOKUP($A9,'Return Data'!$B$7:$R$1700,13,0)</f>
        <v>4.1666999999999996</v>
      </c>
      <c r="K9" s="66">
        <f t="shared" ref="K9:K36" si="3">RANK(J9,J$8:J$36,0)</f>
        <v>2</v>
      </c>
      <c r="L9" s="65">
        <f>VLOOKUP($A9,'Return Data'!$B$7:$R$1700,17,0)</f>
        <v>3.4196</v>
      </c>
      <c r="M9" s="66">
        <f t="shared" ref="M9:M36" si="4">RANK(L9,L$8:L$36,0)</f>
        <v>3</v>
      </c>
      <c r="N9" s="65">
        <f>VLOOKUP($A9,'Return Data'!$B$7:$R$1700,14,0)</f>
        <v>9.6020000000000003</v>
      </c>
      <c r="O9" s="66">
        <f t="shared" ref="O9:O36" si="5">RANK(N9,N$8:N$36,0)</f>
        <v>1</v>
      </c>
      <c r="P9" s="65">
        <f>VLOOKUP($A9,'Return Data'!$B$7:$R$1700,15,0)</f>
        <v>8.6066000000000003</v>
      </c>
      <c r="Q9" s="66">
        <f t="shared" ref="Q9:Q36" si="6">RANK(P9,P$8:P$36,0)</f>
        <v>1</v>
      </c>
      <c r="R9" s="65">
        <f>VLOOKUP($A9,'Return Data'!$B$7:$R$1700,16,0)</f>
        <v>11.067500000000001</v>
      </c>
      <c r="S9" s="67">
        <f t="shared" ref="S9:S36" si="7">RANK(R9,R$8:R$36,0)</f>
        <v>15</v>
      </c>
    </row>
    <row r="10" spans="1:20" x14ac:dyDescent="0.3">
      <c r="A10" s="63" t="s">
        <v>979</v>
      </c>
      <c r="B10" s="64">
        <f>VLOOKUP($A10,'Return Data'!$B$7:$R$1700,3,0)</f>
        <v>44032</v>
      </c>
      <c r="C10" s="65">
        <f>VLOOKUP($A10,'Return Data'!$B$7:$R$1700,4,0)</f>
        <v>14.31</v>
      </c>
      <c r="D10" s="65">
        <f>VLOOKUP($A10,'Return Data'!$B$7:$R$1700,10,0)</f>
        <v>14.9398</v>
      </c>
      <c r="E10" s="66">
        <f t="shared" si="0"/>
        <v>18</v>
      </c>
      <c r="F10" s="65">
        <f>VLOOKUP($A10,'Return Data'!$B$7:$R$1700,11,0)</f>
        <v>-7.5580999999999996</v>
      </c>
      <c r="G10" s="66">
        <f t="shared" si="1"/>
        <v>8</v>
      </c>
      <c r="H10" s="65">
        <f>VLOOKUP($A10,'Return Data'!$B$7:$R$1700,12,0)</f>
        <v>-3.3108</v>
      </c>
      <c r="I10" s="66">
        <f t="shared" si="2"/>
        <v>7</v>
      </c>
      <c r="J10" s="65">
        <f>VLOOKUP($A10,'Return Data'!$B$7:$R$1700,13,0)</f>
        <v>0.21010000000000001</v>
      </c>
      <c r="K10" s="66">
        <f t="shared" si="3"/>
        <v>9</v>
      </c>
      <c r="L10" s="65">
        <f>VLOOKUP($A10,'Return Data'!$B$7:$R$1700,17,0)</f>
        <v>1.1718</v>
      </c>
      <c r="M10" s="66">
        <f t="shared" si="4"/>
        <v>8</v>
      </c>
      <c r="N10" s="65">
        <f>VLOOKUP($A10,'Return Data'!$B$7:$R$1700,14,0)</f>
        <v>1.8089999999999999</v>
      </c>
      <c r="O10" s="66">
        <f t="shared" si="5"/>
        <v>15</v>
      </c>
      <c r="P10" s="65">
        <f>VLOOKUP($A10,'Return Data'!$B$7:$R$1700,15,0)</f>
        <v>3.0868000000000002</v>
      </c>
      <c r="Q10" s="66">
        <f t="shared" si="6"/>
        <v>25</v>
      </c>
      <c r="R10" s="65">
        <f>VLOOKUP($A10,'Return Data'!$B$7:$R$1700,16,0)</f>
        <v>3.6173999999999999</v>
      </c>
      <c r="S10" s="67">
        <f t="shared" si="7"/>
        <v>27</v>
      </c>
    </row>
    <row r="11" spans="1:20" x14ac:dyDescent="0.3">
      <c r="A11" s="63" t="s">
        <v>981</v>
      </c>
      <c r="B11" s="64">
        <f>VLOOKUP($A11,'Return Data'!$B$7:$R$1700,3,0)</f>
        <v>44032</v>
      </c>
      <c r="C11" s="65">
        <f>VLOOKUP($A11,'Return Data'!$B$7:$R$1700,4,0)</f>
        <v>92.44</v>
      </c>
      <c r="D11" s="65">
        <f>VLOOKUP($A11,'Return Data'!$B$7:$R$1700,10,0)</f>
        <v>14.8894</v>
      </c>
      <c r="E11" s="66">
        <f t="shared" si="0"/>
        <v>19</v>
      </c>
      <c r="F11" s="65">
        <f>VLOOKUP($A11,'Return Data'!$B$7:$R$1700,11,0)</f>
        <v>-6.6828000000000003</v>
      </c>
      <c r="G11" s="66">
        <f t="shared" si="1"/>
        <v>5</v>
      </c>
      <c r="H11" s="65">
        <f>VLOOKUP($A11,'Return Data'!$B$7:$R$1700,12,0)</f>
        <v>-3.3256999999999999</v>
      </c>
      <c r="I11" s="66">
        <f t="shared" si="2"/>
        <v>8</v>
      </c>
      <c r="J11" s="65">
        <f>VLOOKUP($A11,'Return Data'!$B$7:$R$1700,13,0)</f>
        <v>3.6438999999999999</v>
      </c>
      <c r="K11" s="66">
        <f t="shared" si="3"/>
        <v>4</v>
      </c>
      <c r="L11" s="65">
        <f>VLOOKUP($A11,'Return Data'!$B$7:$R$1700,17,0)</f>
        <v>4.4938000000000002</v>
      </c>
      <c r="M11" s="66">
        <f t="shared" si="4"/>
        <v>2</v>
      </c>
      <c r="N11" s="65">
        <f>VLOOKUP($A11,'Return Data'!$B$7:$R$1700,14,0)</f>
        <v>4.3137999999999996</v>
      </c>
      <c r="O11" s="66">
        <f t="shared" si="5"/>
        <v>4</v>
      </c>
      <c r="P11" s="65">
        <f>VLOOKUP($A11,'Return Data'!$B$7:$R$1700,15,0)</f>
        <v>5.2274000000000003</v>
      </c>
      <c r="Q11" s="66">
        <f t="shared" si="6"/>
        <v>9</v>
      </c>
      <c r="R11" s="65">
        <f>VLOOKUP($A11,'Return Data'!$B$7:$R$1700,16,0)</f>
        <v>15.081</v>
      </c>
      <c r="S11" s="67">
        <f t="shared" si="7"/>
        <v>9</v>
      </c>
    </row>
    <row r="12" spans="1:20" x14ac:dyDescent="0.3">
      <c r="A12" s="63" t="s">
        <v>984</v>
      </c>
      <c r="B12" s="64">
        <f>VLOOKUP($A12,'Return Data'!$B$7:$R$1700,3,0)</f>
        <v>44032</v>
      </c>
      <c r="C12" s="65">
        <f>VLOOKUP($A12,'Return Data'!$B$7:$R$1700,4,0)</f>
        <v>26.66</v>
      </c>
      <c r="D12" s="65">
        <f>VLOOKUP($A12,'Return Data'!$B$7:$R$1700,10,0)</f>
        <v>15.0129</v>
      </c>
      <c r="E12" s="66">
        <f t="shared" si="0"/>
        <v>15</v>
      </c>
      <c r="F12" s="65">
        <f>VLOOKUP($A12,'Return Data'!$B$7:$R$1700,11,0)</f>
        <v>-3.4058000000000002</v>
      </c>
      <c r="G12" s="66">
        <f t="shared" si="1"/>
        <v>2</v>
      </c>
      <c r="H12" s="65">
        <f>VLOOKUP($A12,'Return Data'!$B$7:$R$1700,12,0)</f>
        <v>2.3024</v>
      </c>
      <c r="I12" s="66">
        <f t="shared" si="2"/>
        <v>2</v>
      </c>
      <c r="J12" s="65">
        <f>VLOOKUP($A12,'Return Data'!$B$7:$R$1700,13,0)</f>
        <v>7.8042999999999996</v>
      </c>
      <c r="K12" s="66">
        <f t="shared" si="3"/>
        <v>1</v>
      </c>
      <c r="L12" s="65">
        <f>VLOOKUP($A12,'Return Data'!$B$7:$R$1700,17,0)</f>
        <v>5.5423</v>
      </c>
      <c r="M12" s="66">
        <f t="shared" si="4"/>
        <v>1</v>
      </c>
      <c r="N12" s="65">
        <f>VLOOKUP($A12,'Return Data'!$B$7:$R$1700,14,0)</f>
        <v>7.7279</v>
      </c>
      <c r="O12" s="66">
        <f t="shared" si="5"/>
        <v>2</v>
      </c>
      <c r="P12" s="65">
        <f>VLOOKUP($A12,'Return Data'!$B$7:$R$1700,15,0)</f>
        <v>7.7480000000000002</v>
      </c>
      <c r="Q12" s="66">
        <f t="shared" si="6"/>
        <v>3</v>
      </c>
      <c r="R12" s="65">
        <f>VLOOKUP($A12,'Return Data'!$B$7:$R$1700,16,0)</f>
        <v>10.3863</v>
      </c>
      <c r="S12" s="67">
        <f t="shared" si="7"/>
        <v>16</v>
      </c>
    </row>
    <row r="13" spans="1:20" x14ac:dyDescent="0.3">
      <c r="A13" s="63" t="s">
        <v>986</v>
      </c>
      <c r="B13" s="64">
        <f>VLOOKUP($A13,'Return Data'!$B$7:$R$1700,3,0)</f>
        <v>44032</v>
      </c>
      <c r="C13" s="65">
        <f>VLOOKUP($A13,'Return Data'!$B$7:$R$1700,4,0)</f>
        <v>195.16300000000001</v>
      </c>
      <c r="D13" s="65">
        <f>VLOOKUP($A13,'Return Data'!$B$7:$R$1700,10,0)</f>
        <v>14.964700000000001</v>
      </c>
      <c r="E13" s="66">
        <f t="shared" si="0"/>
        <v>17</v>
      </c>
      <c r="F13" s="65">
        <f>VLOOKUP($A13,'Return Data'!$B$7:$R$1700,11,0)</f>
        <v>-14.1257</v>
      </c>
      <c r="G13" s="66">
        <f t="shared" si="1"/>
        <v>27</v>
      </c>
      <c r="H13" s="65">
        <f>VLOOKUP($A13,'Return Data'!$B$7:$R$1700,12,0)</f>
        <v>-9.4417000000000009</v>
      </c>
      <c r="I13" s="66">
        <f t="shared" si="2"/>
        <v>27</v>
      </c>
      <c r="J13" s="65">
        <f>VLOOKUP($A13,'Return Data'!$B$7:$R$1700,13,0)</f>
        <v>-3.6713</v>
      </c>
      <c r="K13" s="66">
        <f t="shared" si="3"/>
        <v>20</v>
      </c>
      <c r="L13" s="65">
        <f>VLOOKUP($A13,'Return Data'!$B$7:$R$1700,17,0)</f>
        <v>-2.2835000000000001</v>
      </c>
      <c r="M13" s="66">
        <f t="shared" si="4"/>
        <v>26</v>
      </c>
      <c r="N13" s="65">
        <f>VLOOKUP($A13,'Return Data'!$B$7:$R$1700,14,0)</f>
        <v>0.50429999999999997</v>
      </c>
      <c r="O13" s="66">
        <f t="shared" si="5"/>
        <v>22</v>
      </c>
      <c r="P13" s="65">
        <f>VLOOKUP($A13,'Return Data'!$B$7:$R$1700,15,0)</f>
        <v>3.3105000000000002</v>
      </c>
      <c r="Q13" s="66">
        <f t="shared" si="6"/>
        <v>23</v>
      </c>
      <c r="R13" s="65">
        <f>VLOOKUP($A13,'Return Data'!$B$7:$R$1700,16,0)</f>
        <v>18.6495</v>
      </c>
      <c r="S13" s="67">
        <f t="shared" si="7"/>
        <v>3</v>
      </c>
    </row>
    <row r="14" spans="1:20" x14ac:dyDescent="0.3">
      <c r="A14" s="63" t="s">
        <v>987</v>
      </c>
      <c r="B14" s="64">
        <f>VLOOKUP($A14,'Return Data'!$B$7:$R$1700,3,0)</f>
        <v>44032</v>
      </c>
      <c r="C14" s="65">
        <f>VLOOKUP($A14,'Return Data'!$B$7:$R$1700,4,0)</f>
        <v>35.01</v>
      </c>
      <c r="D14" s="65">
        <f>VLOOKUP($A14,'Return Data'!$B$7:$R$1700,10,0)</f>
        <v>16.467099999999999</v>
      </c>
      <c r="E14" s="66">
        <f t="shared" si="0"/>
        <v>7</v>
      </c>
      <c r="F14" s="65">
        <f>VLOOKUP($A14,'Return Data'!$B$7:$R$1700,11,0)</f>
        <v>-8.6138999999999992</v>
      </c>
      <c r="G14" s="66">
        <f t="shared" si="1"/>
        <v>11</v>
      </c>
      <c r="H14" s="65">
        <f>VLOOKUP($A14,'Return Data'!$B$7:$R$1700,12,0)</f>
        <v>-4.0822000000000003</v>
      </c>
      <c r="I14" s="66">
        <f t="shared" si="2"/>
        <v>13</v>
      </c>
      <c r="J14" s="65">
        <f>VLOOKUP($A14,'Return Data'!$B$7:$R$1700,13,0)</f>
        <v>2.86E-2</v>
      </c>
      <c r="K14" s="66">
        <f t="shared" si="3"/>
        <v>10</v>
      </c>
      <c r="L14" s="65">
        <f>VLOOKUP($A14,'Return Data'!$B$7:$R$1700,17,0)</f>
        <v>-0.36880000000000002</v>
      </c>
      <c r="M14" s="66">
        <f t="shared" si="4"/>
        <v>15</v>
      </c>
      <c r="N14" s="65">
        <f>VLOOKUP($A14,'Return Data'!$B$7:$R$1700,14,0)</f>
        <v>4.4607999999999999</v>
      </c>
      <c r="O14" s="66">
        <f t="shared" si="5"/>
        <v>3</v>
      </c>
      <c r="P14" s="65">
        <f>VLOOKUP($A14,'Return Data'!$B$7:$R$1700,15,0)</f>
        <v>5.3898000000000001</v>
      </c>
      <c r="Q14" s="66">
        <f t="shared" si="6"/>
        <v>6</v>
      </c>
      <c r="R14" s="65">
        <f>VLOOKUP($A14,'Return Data'!$B$7:$R$1700,16,0)</f>
        <v>11.865399999999999</v>
      </c>
      <c r="S14" s="67">
        <f t="shared" si="7"/>
        <v>13</v>
      </c>
    </row>
    <row r="15" spans="1:20" x14ac:dyDescent="0.3">
      <c r="A15" s="63" t="s">
        <v>989</v>
      </c>
      <c r="B15" s="64">
        <f>VLOOKUP($A15,'Return Data'!$B$7:$R$1700,3,0)</f>
        <v>44032</v>
      </c>
      <c r="C15" s="65">
        <f>VLOOKUP($A15,'Return Data'!$B$7:$R$1700,4,0)</f>
        <v>22.125299999999999</v>
      </c>
      <c r="D15" s="65">
        <f>VLOOKUP($A15,'Return Data'!$B$7:$R$1700,10,0)</f>
        <v>18.5885</v>
      </c>
      <c r="E15" s="66">
        <f t="shared" si="0"/>
        <v>2</v>
      </c>
      <c r="F15" s="65">
        <f>VLOOKUP($A15,'Return Data'!$B$7:$R$1700,11,0)</f>
        <v>-9.5479000000000003</v>
      </c>
      <c r="G15" s="66">
        <f t="shared" si="1"/>
        <v>15</v>
      </c>
      <c r="H15" s="65">
        <f>VLOOKUP($A15,'Return Data'!$B$7:$R$1700,12,0)</f>
        <v>-5.0603999999999996</v>
      </c>
      <c r="I15" s="66">
        <f t="shared" si="2"/>
        <v>15</v>
      </c>
      <c r="J15" s="65">
        <f>VLOOKUP($A15,'Return Data'!$B$7:$R$1700,13,0)</f>
        <v>-2.6959</v>
      </c>
      <c r="K15" s="66">
        <f t="shared" si="3"/>
        <v>17</v>
      </c>
      <c r="L15" s="65">
        <f>VLOOKUP($A15,'Return Data'!$B$7:$R$1700,17,0)</f>
        <v>-0.72040000000000004</v>
      </c>
      <c r="M15" s="66">
        <f t="shared" si="4"/>
        <v>19</v>
      </c>
      <c r="N15" s="65">
        <f>VLOOKUP($A15,'Return Data'!$B$7:$R$1700,14,0)</f>
        <v>0.41909999999999997</v>
      </c>
      <c r="O15" s="66">
        <f t="shared" si="5"/>
        <v>23</v>
      </c>
      <c r="P15" s="65">
        <f>VLOOKUP($A15,'Return Data'!$B$7:$R$1700,15,0)</f>
        <v>4.9016999999999999</v>
      </c>
      <c r="Q15" s="66">
        <f t="shared" si="6"/>
        <v>12</v>
      </c>
      <c r="R15" s="65">
        <f>VLOOKUP($A15,'Return Data'!$B$7:$R$1700,16,0)</f>
        <v>9.4255999999999993</v>
      </c>
      <c r="S15" s="67">
        <f t="shared" si="7"/>
        <v>19</v>
      </c>
    </row>
    <row r="16" spans="1:20" x14ac:dyDescent="0.3">
      <c r="A16" s="63" t="s">
        <v>991</v>
      </c>
      <c r="B16" s="64">
        <f>VLOOKUP($A16,'Return Data'!$B$7:$R$1700,3,0)</f>
        <v>44032</v>
      </c>
      <c r="C16" s="65">
        <f>VLOOKUP($A16,'Return Data'!$B$7:$R$1700,4,0)</f>
        <v>1004.29318564307</v>
      </c>
      <c r="D16" s="65">
        <f>VLOOKUP($A16,'Return Data'!$B$7:$R$1700,10,0)</f>
        <v>11.669</v>
      </c>
      <c r="E16" s="66">
        <f t="shared" si="0"/>
        <v>27</v>
      </c>
      <c r="F16" s="65">
        <f>VLOOKUP($A16,'Return Data'!$B$7:$R$1700,11,0)</f>
        <v>-11.9154</v>
      </c>
      <c r="G16" s="66">
        <f t="shared" si="1"/>
        <v>24</v>
      </c>
      <c r="H16" s="65">
        <f>VLOOKUP($A16,'Return Data'!$B$7:$R$1700,12,0)</f>
        <v>-7.2657999999999996</v>
      </c>
      <c r="I16" s="66">
        <f t="shared" si="2"/>
        <v>22</v>
      </c>
      <c r="J16" s="65">
        <f>VLOOKUP($A16,'Return Data'!$B$7:$R$1700,13,0)</f>
        <v>-6.6962999999999999</v>
      </c>
      <c r="K16" s="66">
        <f t="shared" si="3"/>
        <v>26</v>
      </c>
      <c r="L16" s="65">
        <f>VLOOKUP($A16,'Return Data'!$B$7:$R$1700,17,0)</f>
        <v>-3.1997</v>
      </c>
      <c r="M16" s="66">
        <f t="shared" si="4"/>
        <v>27</v>
      </c>
      <c r="N16" s="65">
        <f>VLOOKUP($A16,'Return Data'!$B$7:$R$1700,14,0)</f>
        <v>-1.6541999999999999</v>
      </c>
      <c r="O16" s="66">
        <f t="shared" si="5"/>
        <v>28</v>
      </c>
      <c r="P16" s="65">
        <f>VLOOKUP($A16,'Return Data'!$B$7:$R$1700,15,0)</f>
        <v>2.5933999999999999</v>
      </c>
      <c r="Q16" s="66">
        <f t="shared" si="6"/>
        <v>26</v>
      </c>
      <c r="R16" s="65">
        <f>VLOOKUP($A16,'Return Data'!$B$7:$R$1700,16,0)</f>
        <v>18.880600000000001</v>
      </c>
      <c r="S16" s="67">
        <f t="shared" si="7"/>
        <v>1</v>
      </c>
    </row>
    <row r="17" spans="1:19" x14ac:dyDescent="0.3">
      <c r="A17" s="63" t="s">
        <v>993</v>
      </c>
      <c r="B17" s="64">
        <f>VLOOKUP($A17,'Return Data'!$B$7:$R$1700,3,0)</f>
        <v>44032</v>
      </c>
      <c r="C17" s="65">
        <f>VLOOKUP($A17,'Return Data'!$B$7:$R$1700,4,0)</f>
        <v>519.65650431395102</v>
      </c>
      <c r="D17" s="65">
        <f>VLOOKUP($A17,'Return Data'!$B$7:$R$1700,10,0)</f>
        <v>13.0113</v>
      </c>
      <c r="E17" s="66">
        <f t="shared" si="0"/>
        <v>24</v>
      </c>
      <c r="F17" s="65">
        <f>VLOOKUP($A17,'Return Data'!$B$7:$R$1700,11,0)</f>
        <v>-15.0139</v>
      </c>
      <c r="G17" s="66">
        <f t="shared" si="1"/>
        <v>28</v>
      </c>
      <c r="H17" s="65">
        <f>VLOOKUP($A17,'Return Data'!$B$7:$R$1700,12,0)</f>
        <v>-12.092599999999999</v>
      </c>
      <c r="I17" s="66">
        <f t="shared" si="2"/>
        <v>28</v>
      </c>
      <c r="J17" s="65">
        <f>VLOOKUP($A17,'Return Data'!$B$7:$R$1700,13,0)</f>
        <v>-14.246600000000001</v>
      </c>
      <c r="K17" s="66">
        <f t="shared" si="3"/>
        <v>29</v>
      </c>
      <c r="L17" s="65">
        <f>VLOOKUP($A17,'Return Data'!$B$7:$R$1700,17,0)</f>
        <v>-1.8916999999999999</v>
      </c>
      <c r="M17" s="66">
        <f t="shared" si="4"/>
        <v>23</v>
      </c>
      <c r="N17" s="65">
        <f>VLOOKUP($A17,'Return Data'!$B$7:$R$1700,14,0)</f>
        <v>-0.80100000000000005</v>
      </c>
      <c r="O17" s="66">
        <f t="shared" si="5"/>
        <v>25</v>
      </c>
      <c r="P17" s="65">
        <f>VLOOKUP($A17,'Return Data'!$B$7:$R$1700,15,0)</f>
        <v>3.9106999999999998</v>
      </c>
      <c r="Q17" s="66">
        <f t="shared" si="6"/>
        <v>18</v>
      </c>
      <c r="R17" s="65">
        <f>VLOOKUP($A17,'Return Data'!$B$7:$R$1700,16,0)</f>
        <v>17.979900000000001</v>
      </c>
      <c r="S17" s="67">
        <f t="shared" si="7"/>
        <v>6</v>
      </c>
    </row>
    <row r="18" spans="1:19" x14ac:dyDescent="0.3">
      <c r="A18" s="63" t="s">
        <v>995</v>
      </c>
      <c r="B18" s="64">
        <f>VLOOKUP($A18,'Return Data'!$B$7:$R$1700,3,0)</f>
        <v>44032</v>
      </c>
      <c r="C18" s="65">
        <f>VLOOKUP($A18,'Return Data'!$B$7:$R$1700,4,0)</f>
        <v>207.06319999999999</v>
      </c>
      <c r="D18" s="65">
        <f>VLOOKUP($A18,'Return Data'!$B$7:$R$1700,10,0)</f>
        <v>15.9969</v>
      </c>
      <c r="E18" s="66">
        <f t="shared" si="0"/>
        <v>8</v>
      </c>
      <c r="F18" s="65">
        <f>VLOOKUP($A18,'Return Data'!$B$7:$R$1700,11,0)</f>
        <v>-9.4093999999999998</v>
      </c>
      <c r="G18" s="66">
        <f t="shared" si="1"/>
        <v>14</v>
      </c>
      <c r="H18" s="65">
        <f>VLOOKUP($A18,'Return Data'!$B$7:$R$1700,12,0)</f>
        <v>-4.0282</v>
      </c>
      <c r="I18" s="66">
        <f t="shared" si="2"/>
        <v>12</v>
      </c>
      <c r="J18" s="65">
        <f>VLOOKUP($A18,'Return Data'!$B$7:$R$1700,13,0)</f>
        <v>-1.5078</v>
      </c>
      <c r="K18" s="66">
        <f t="shared" si="3"/>
        <v>13</v>
      </c>
      <c r="L18" s="65">
        <f>VLOOKUP($A18,'Return Data'!$B$7:$R$1700,17,0)</f>
        <v>0.25490000000000002</v>
      </c>
      <c r="M18" s="66">
        <f t="shared" si="4"/>
        <v>12</v>
      </c>
      <c r="N18" s="65">
        <f>VLOOKUP($A18,'Return Data'!$B$7:$R$1700,14,0)</f>
        <v>2.6356999999999999</v>
      </c>
      <c r="O18" s="66">
        <f t="shared" si="5"/>
        <v>12</v>
      </c>
      <c r="P18" s="65">
        <f>VLOOKUP($A18,'Return Data'!$B$7:$R$1700,15,0)</f>
        <v>6.0460000000000003</v>
      </c>
      <c r="Q18" s="66">
        <f t="shared" si="6"/>
        <v>4</v>
      </c>
      <c r="R18" s="65">
        <f>VLOOKUP($A18,'Return Data'!$B$7:$R$1700,16,0)</f>
        <v>18.764199999999999</v>
      </c>
      <c r="S18" s="67">
        <f t="shared" si="7"/>
        <v>2</v>
      </c>
    </row>
    <row r="19" spans="1:19" x14ac:dyDescent="0.3">
      <c r="A19" s="63" t="s">
        <v>997</v>
      </c>
      <c r="B19" s="64">
        <f>VLOOKUP($A19,'Return Data'!$B$7:$R$1700,3,0)</f>
        <v>44032</v>
      </c>
      <c r="C19" s="65">
        <f>VLOOKUP($A19,'Return Data'!$B$7:$R$1700,4,0)</f>
        <v>40.270000000000003</v>
      </c>
      <c r="D19" s="65">
        <f>VLOOKUP($A19,'Return Data'!$B$7:$R$1700,10,0)</f>
        <v>15.918200000000001</v>
      </c>
      <c r="E19" s="66">
        <f t="shared" si="0"/>
        <v>9</v>
      </c>
      <c r="F19" s="65">
        <f>VLOOKUP($A19,'Return Data'!$B$7:$R$1700,11,0)</f>
        <v>-10.251799999999999</v>
      </c>
      <c r="G19" s="66">
        <f t="shared" si="1"/>
        <v>17</v>
      </c>
      <c r="H19" s="65">
        <f>VLOOKUP($A19,'Return Data'!$B$7:$R$1700,12,0)</f>
        <v>-6.1742999999999997</v>
      </c>
      <c r="I19" s="66">
        <f t="shared" si="2"/>
        <v>16</v>
      </c>
      <c r="J19" s="65">
        <f>VLOOKUP($A19,'Return Data'!$B$7:$R$1700,13,0)</f>
        <v>-3.3365</v>
      </c>
      <c r="K19" s="66">
        <f t="shared" si="3"/>
        <v>18</v>
      </c>
      <c r="L19" s="65">
        <f>VLOOKUP($A19,'Return Data'!$B$7:$R$1700,17,0)</f>
        <v>0.48709999999999998</v>
      </c>
      <c r="M19" s="66">
        <f t="shared" si="4"/>
        <v>10</v>
      </c>
      <c r="N19" s="65">
        <f>VLOOKUP($A19,'Return Data'!$B$7:$R$1700,14,0)</f>
        <v>2.6025999999999998</v>
      </c>
      <c r="O19" s="66">
        <f t="shared" si="5"/>
        <v>13</v>
      </c>
      <c r="P19" s="65">
        <f>VLOOKUP($A19,'Return Data'!$B$7:$R$1700,15,0)</f>
        <v>5.9736000000000002</v>
      </c>
      <c r="Q19" s="66">
        <f t="shared" si="6"/>
        <v>5</v>
      </c>
      <c r="R19" s="65">
        <f>VLOOKUP($A19,'Return Data'!$B$7:$R$1700,16,0)</f>
        <v>12.1302</v>
      </c>
      <c r="S19" s="67">
        <f t="shared" si="7"/>
        <v>12</v>
      </c>
    </row>
    <row r="20" spans="1:19" x14ac:dyDescent="0.3">
      <c r="A20" s="63" t="s">
        <v>999</v>
      </c>
      <c r="B20" s="64">
        <f>VLOOKUP($A20,'Return Data'!$B$7:$R$1700,3,0)</f>
        <v>44032</v>
      </c>
      <c r="C20" s="65">
        <f>VLOOKUP($A20,'Return Data'!$B$7:$R$1700,4,0)</f>
        <v>24.1</v>
      </c>
      <c r="D20" s="65">
        <f>VLOOKUP($A20,'Return Data'!$B$7:$R$1700,10,0)</f>
        <v>14.9809</v>
      </c>
      <c r="E20" s="66">
        <f t="shared" si="0"/>
        <v>16</v>
      </c>
      <c r="F20" s="65">
        <f>VLOOKUP($A20,'Return Data'!$B$7:$R$1700,11,0)</f>
        <v>-7.4855999999999998</v>
      </c>
      <c r="G20" s="66">
        <f t="shared" si="1"/>
        <v>7</v>
      </c>
      <c r="H20" s="65">
        <f>VLOOKUP($A20,'Return Data'!$B$7:$R$1700,12,0)</f>
        <v>-3.754</v>
      </c>
      <c r="I20" s="66">
        <f t="shared" si="2"/>
        <v>10</v>
      </c>
      <c r="J20" s="65">
        <f>VLOOKUP($A20,'Return Data'!$B$7:$R$1700,13,0)</f>
        <v>2.2919999999999998</v>
      </c>
      <c r="K20" s="66">
        <f t="shared" si="3"/>
        <v>6</v>
      </c>
      <c r="L20" s="65">
        <f>VLOOKUP($A20,'Return Data'!$B$7:$R$1700,17,0)</f>
        <v>1.3099000000000001</v>
      </c>
      <c r="M20" s="66">
        <f t="shared" si="4"/>
        <v>7</v>
      </c>
      <c r="N20" s="65">
        <f>VLOOKUP($A20,'Return Data'!$B$7:$R$1700,14,0)</f>
        <v>0.75749999999999995</v>
      </c>
      <c r="O20" s="66">
        <f t="shared" si="5"/>
        <v>20</v>
      </c>
      <c r="P20" s="65">
        <f>VLOOKUP($A20,'Return Data'!$B$7:$R$1700,15,0)</f>
        <v>3.4264999999999999</v>
      </c>
      <c r="Q20" s="66">
        <f t="shared" si="6"/>
        <v>21</v>
      </c>
      <c r="R20" s="65">
        <f>VLOOKUP($A20,'Return Data'!$B$7:$R$1700,16,0)</f>
        <v>11.3436</v>
      </c>
      <c r="S20" s="67">
        <f t="shared" si="7"/>
        <v>14</v>
      </c>
    </row>
    <row r="21" spans="1:19" x14ac:dyDescent="0.3">
      <c r="A21" s="63" t="s">
        <v>1002</v>
      </c>
      <c r="B21" s="64">
        <f>VLOOKUP($A21,'Return Data'!$B$7:$R$1700,3,0)</f>
        <v>44032</v>
      </c>
      <c r="C21" s="65">
        <f>VLOOKUP($A21,'Return Data'!$B$7:$R$1700,4,0)</f>
        <v>32.43</v>
      </c>
      <c r="D21" s="65">
        <f>VLOOKUP($A21,'Return Data'!$B$7:$R$1700,10,0)</f>
        <v>18.185099999999998</v>
      </c>
      <c r="E21" s="66">
        <f t="shared" si="0"/>
        <v>3</v>
      </c>
      <c r="F21" s="65">
        <f>VLOOKUP($A21,'Return Data'!$B$7:$R$1700,11,0)</f>
        <v>-6.0271999999999997</v>
      </c>
      <c r="G21" s="66">
        <f t="shared" si="1"/>
        <v>3</v>
      </c>
      <c r="H21" s="65">
        <f>VLOOKUP($A21,'Return Data'!$B$7:$R$1700,12,0)</f>
        <v>-1.5781000000000001</v>
      </c>
      <c r="I21" s="66">
        <f t="shared" si="2"/>
        <v>3</v>
      </c>
      <c r="J21" s="65">
        <f>VLOOKUP($A21,'Return Data'!$B$7:$R$1700,13,0)</f>
        <v>2.3351000000000002</v>
      </c>
      <c r="K21" s="66">
        <f t="shared" si="3"/>
        <v>5</v>
      </c>
      <c r="L21" s="65">
        <f>VLOOKUP($A21,'Return Data'!$B$7:$R$1700,17,0)</f>
        <v>0.34050000000000002</v>
      </c>
      <c r="M21" s="66">
        <f t="shared" si="4"/>
        <v>11</v>
      </c>
      <c r="N21" s="65">
        <f>VLOOKUP($A21,'Return Data'!$B$7:$R$1700,14,0)</f>
        <v>3.0432999999999999</v>
      </c>
      <c r="O21" s="66">
        <f t="shared" si="5"/>
        <v>10</v>
      </c>
      <c r="P21" s="65">
        <f>VLOOKUP($A21,'Return Data'!$B$7:$R$1700,15,0)</f>
        <v>5.3562000000000003</v>
      </c>
      <c r="Q21" s="66">
        <f t="shared" si="6"/>
        <v>7</v>
      </c>
      <c r="R21" s="65">
        <f>VLOOKUP($A21,'Return Data'!$B$7:$R$1700,16,0)</f>
        <v>8.6869999999999994</v>
      </c>
      <c r="S21" s="67">
        <f t="shared" si="7"/>
        <v>23</v>
      </c>
    </row>
    <row r="22" spans="1:19" x14ac:dyDescent="0.3">
      <c r="A22" s="63" t="s">
        <v>1003</v>
      </c>
      <c r="B22" s="64">
        <f>VLOOKUP($A22,'Return Data'!$B$7:$R$1700,3,0)</f>
        <v>44032</v>
      </c>
      <c r="C22" s="65">
        <f>VLOOKUP($A22,'Return Data'!$B$7:$R$1700,4,0)</f>
        <v>19.559999999999999</v>
      </c>
      <c r="D22" s="65">
        <f>VLOOKUP($A22,'Return Data'!$B$7:$R$1700,10,0)</f>
        <v>13.3256</v>
      </c>
      <c r="E22" s="66">
        <f t="shared" si="0"/>
        <v>23</v>
      </c>
      <c r="F22" s="65">
        <f>VLOOKUP($A22,'Return Data'!$B$7:$R$1700,11,0)</f>
        <v>-12.9893</v>
      </c>
      <c r="G22" s="66">
        <f t="shared" si="1"/>
        <v>26</v>
      </c>
      <c r="H22" s="65">
        <f>VLOOKUP($A22,'Return Data'!$B$7:$R$1700,12,0)</f>
        <v>-9.0655999999999999</v>
      </c>
      <c r="I22" s="66">
        <f t="shared" si="2"/>
        <v>25</v>
      </c>
      <c r="J22" s="65">
        <f>VLOOKUP($A22,'Return Data'!$B$7:$R$1700,13,0)</f>
        <v>-6.2770000000000001</v>
      </c>
      <c r="K22" s="66">
        <f t="shared" si="3"/>
        <v>25</v>
      </c>
      <c r="L22" s="65">
        <f>VLOOKUP($A22,'Return Data'!$B$7:$R$1700,17,0)</f>
        <v>-2.0297000000000001</v>
      </c>
      <c r="M22" s="66">
        <f t="shared" si="4"/>
        <v>24</v>
      </c>
      <c r="N22" s="65">
        <f>VLOOKUP($A22,'Return Data'!$B$7:$R$1700,14,0)</f>
        <v>1.2211000000000001</v>
      </c>
      <c r="O22" s="66">
        <f t="shared" si="5"/>
        <v>18</v>
      </c>
      <c r="P22" s="65">
        <f>VLOOKUP($A22,'Return Data'!$B$7:$R$1700,15,0)</f>
        <v>5.0983999999999998</v>
      </c>
      <c r="Q22" s="66">
        <f t="shared" si="6"/>
        <v>11</v>
      </c>
      <c r="R22" s="65">
        <f>VLOOKUP($A22,'Return Data'!$B$7:$R$1700,16,0)</f>
        <v>8.2668999999999997</v>
      </c>
      <c r="S22" s="67">
        <f t="shared" si="7"/>
        <v>24</v>
      </c>
    </row>
    <row r="23" spans="1:19" x14ac:dyDescent="0.3">
      <c r="A23" s="63" t="s">
        <v>1005</v>
      </c>
      <c r="B23" s="64">
        <f>VLOOKUP($A23,'Return Data'!$B$7:$R$1700,3,0)</f>
        <v>44032</v>
      </c>
      <c r="C23" s="65">
        <f>VLOOKUP($A23,'Return Data'!$B$7:$R$1700,4,0)</f>
        <v>28.16</v>
      </c>
      <c r="D23" s="65">
        <f>VLOOKUP($A23,'Return Data'!$B$7:$R$1700,10,0)</f>
        <v>17.382200000000001</v>
      </c>
      <c r="E23" s="66">
        <f t="shared" si="0"/>
        <v>4</v>
      </c>
      <c r="F23" s="65">
        <f>VLOOKUP($A23,'Return Data'!$B$7:$R$1700,11,0)</f>
        <v>-7.2157999999999998</v>
      </c>
      <c r="G23" s="66">
        <f t="shared" si="1"/>
        <v>6</v>
      </c>
      <c r="H23" s="65">
        <f>VLOOKUP($A23,'Return Data'!$B$7:$R$1700,12,0)</f>
        <v>-1.7445999999999999</v>
      </c>
      <c r="I23" s="66">
        <f t="shared" si="2"/>
        <v>4</v>
      </c>
      <c r="J23" s="65">
        <f>VLOOKUP($A23,'Return Data'!$B$7:$R$1700,13,0)</f>
        <v>-3.5499999999999997E-2</v>
      </c>
      <c r="K23" s="66">
        <f t="shared" si="3"/>
        <v>11</v>
      </c>
      <c r="L23" s="65">
        <f>VLOOKUP($A23,'Return Data'!$B$7:$R$1700,17,0)</f>
        <v>-0.3352</v>
      </c>
      <c r="M23" s="66">
        <f t="shared" si="4"/>
        <v>14</v>
      </c>
      <c r="N23" s="65">
        <f>VLOOKUP($A23,'Return Data'!$B$7:$R$1700,14,0)</f>
        <v>3.4679000000000002</v>
      </c>
      <c r="O23" s="66">
        <f t="shared" si="5"/>
        <v>6</v>
      </c>
      <c r="P23" s="65">
        <f>VLOOKUP($A23,'Return Data'!$B$7:$R$1700,15,0)</f>
        <v>5.2568999999999999</v>
      </c>
      <c r="Q23" s="66">
        <f t="shared" si="6"/>
        <v>8</v>
      </c>
      <c r="R23" s="65">
        <f>VLOOKUP($A23,'Return Data'!$B$7:$R$1700,16,0)</f>
        <v>9.9443999999999999</v>
      </c>
      <c r="S23" s="67">
        <f t="shared" si="7"/>
        <v>17</v>
      </c>
    </row>
    <row r="24" spans="1:19" x14ac:dyDescent="0.3">
      <c r="A24" s="63" t="s">
        <v>1007</v>
      </c>
      <c r="B24" s="64">
        <f>VLOOKUP($A24,'Return Data'!$B$7:$R$1700,3,0)</f>
        <v>44032</v>
      </c>
      <c r="C24" s="65">
        <f>VLOOKUP($A24,'Return Data'!$B$7:$R$1700,4,0)</f>
        <v>68.731999999999999</v>
      </c>
      <c r="D24" s="65">
        <f>VLOOKUP($A24,'Return Data'!$B$7:$R$1700,10,0)</f>
        <v>10.9663</v>
      </c>
      <c r="E24" s="66">
        <f t="shared" si="0"/>
        <v>29</v>
      </c>
      <c r="F24" s="65">
        <f>VLOOKUP($A24,'Return Data'!$B$7:$R$1700,11,0)</f>
        <v>0.51390000000000002</v>
      </c>
      <c r="G24" s="66">
        <f t="shared" si="1"/>
        <v>1</v>
      </c>
      <c r="H24" s="65">
        <f>VLOOKUP($A24,'Return Data'!$B$7:$R$1700,12,0)</f>
        <v>2.4780000000000002</v>
      </c>
      <c r="I24" s="66">
        <f t="shared" si="2"/>
        <v>1</v>
      </c>
      <c r="J24" s="65">
        <f>VLOOKUP($A24,'Return Data'!$B$7:$R$1700,13,0)</f>
        <v>4.0072999999999999</v>
      </c>
      <c r="K24" s="66">
        <f t="shared" si="3"/>
        <v>3</v>
      </c>
      <c r="L24" s="65">
        <f>VLOOKUP($A24,'Return Data'!$B$7:$R$1700,17,0)</f>
        <v>2.6640999999999999</v>
      </c>
      <c r="M24" s="66">
        <f t="shared" si="4"/>
        <v>5</v>
      </c>
      <c r="N24" s="65">
        <f>VLOOKUP($A24,'Return Data'!$B$7:$R$1700,14,0)</f>
        <v>3.3721999999999999</v>
      </c>
      <c r="O24" s="66">
        <f t="shared" si="5"/>
        <v>7</v>
      </c>
      <c r="P24" s="65">
        <f>VLOOKUP($A24,'Return Data'!$B$7:$R$1700,15,0)</f>
        <v>3.7418</v>
      </c>
      <c r="Q24" s="66">
        <f t="shared" si="6"/>
        <v>19</v>
      </c>
      <c r="R24" s="65">
        <f>VLOOKUP($A24,'Return Data'!$B$7:$R$1700,16,0)</f>
        <v>7.9101999999999997</v>
      </c>
      <c r="S24" s="67">
        <f t="shared" si="7"/>
        <v>25</v>
      </c>
    </row>
    <row r="25" spans="1:19" x14ac:dyDescent="0.3">
      <c r="A25" s="63" t="s">
        <v>1009</v>
      </c>
      <c r="B25" s="64">
        <f>VLOOKUP($A25,'Return Data'!$B$7:$R$1700,3,0)</f>
        <v>44032</v>
      </c>
      <c r="C25" s="65">
        <f>VLOOKUP($A25,'Return Data'!$B$7:$R$1700,4,0)</f>
        <v>312.58150015847502</v>
      </c>
      <c r="D25" s="65">
        <f>VLOOKUP($A25,'Return Data'!$B$7:$R$1700,10,0)</f>
        <v>18.8581</v>
      </c>
      <c r="E25" s="66">
        <f t="shared" si="0"/>
        <v>1</v>
      </c>
      <c r="F25" s="65">
        <f>VLOOKUP($A25,'Return Data'!$B$7:$R$1700,11,0)</f>
        <v>-8.2439</v>
      </c>
      <c r="G25" s="66">
        <f t="shared" si="1"/>
        <v>9</v>
      </c>
      <c r="H25" s="65">
        <f>VLOOKUP($A25,'Return Data'!$B$7:$R$1700,12,0)</f>
        <v>-3.1080000000000001</v>
      </c>
      <c r="I25" s="66">
        <f t="shared" si="2"/>
        <v>6</v>
      </c>
      <c r="J25" s="65">
        <f>VLOOKUP($A25,'Return Data'!$B$7:$R$1700,13,0)</f>
        <v>1.1545000000000001</v>
      </c>
      <c r="K25" s="66">
        <f t="shared" si="3"/>
        <v>7</v>
      </c>
      <c r="L25" s="65">
        <f>VLOOKUP($A25,'Return Data'!$B$7:$R$1700,17,0)</f>
        <v>1.3261000000000001</v>
      </c>
      <c r="M25" s="66">
        <f t="shared" si="4"/>
        <v>6</v>
      </c>
      <c r="N25" s="65">
        <f>VLOOKUP($A25,'Return Data'!$B$7:$R$1700,14,0)</f>
        <v>3.12</v>
      </c>
      <c r="O25" s="66">
        <f t="shared" si="5"/>
        <v>8</v>
      </c>
      <c r="P25" s="65">
        <f>VLOOKUP($A25,'Return Data'!$B$7:$R$1700,15,0)</f>
        <v>5.1928999999999998</v>
      </c>
      <c r="Q25" s="66">
        <f t="shared" si="6"/>
        <v>10</v>
      </c>
      <c r="R25" s="65">
        <f>VLOOKUP($A25,'Return Data'!$B$7:$R$1700,16,0)</f>
        <v>17.3003</v>
      </c>
      <c r="S25" s="67">
        <f t="shared" si="7"/>
        <v>7</v>
      </c>
    </row>
    <row r="26" spans="1:19" x14ac:dyDescent="0.3">
      <c r="A26" s="63" t="s">
        <v>1012</v>
      </c>
      <c r="B26" s="64">
        <f>VLOOKUP($A26,'Return Data'!$B$7:$R$1700,3,0)</f>
        <v>44032</v>
      </c>
      <c r="C26" s="65">
        <f>VLOOKUP($A26,'Return Data'!$B$7:$R$1700,4,0)</f>
        <v>26.184999999999999</v>
      </c>
      <c r="D26" s="65">
        <f>VLOOKUP($A26,'Return Data'!$B$7:$R$1700,10,0)</f>
        <v>14.886799999999999</v>
      </c>
      <c r="E26" s="66">
        <f t="shared" si="0"/>
        <v>20</v>
      </c>
      <c r="F26" s="65">
        <f>VLOOKUP($A26,'Return Data'!$B$7:$R$1700,11,0)</f>
        <v>-10.7776</v>
      </c>
      <c r="G26" s="66">
        <f t="shared" si="1"/>
        <v>20</v>
      </c>
      <c r="H26" s="65">
        <f>VLOOKUP($A26,'Return Data'!$B$7:$R$1700,12,0)</f>
        <v>-6.6887999999999996</v>
      </c>
      <c r="I26" s="66">
        <f t="shared" si="2"/>
        <v>20</v>
      </c>
      <c r="J26" s="65">
        <f>VLOOKUP($A26,'Return Data'!$B$7:$R$1700,13,0)</f>
        <v>-3.3978000000000002</v>
      </c>
      <c r="K26" s="66">
        <f t="shared" si="3"/>
        <v>19</v>
      </c>
      <c r="L26" s="65">
        <f>VLOOKUP($A26,'Return Data'!$B$7:$R$1700,17,0)</f>
        <v>-0.2394</v>
      </c>
      <c r="M26" s="66">
        <f t="shared" si="4"/>
        <v>13</v>
      </c>
      <c r="N26" s="65">
        <f>VLOOKUP($A26,'Return Data'!$B$7:$R$1700,14,0)</f>
        <v>2.1482999999999999</v>
      </c>
      <c r="O26" s="66">
        <f t="shared" si="5"/>
        <v>14</v>
      </c>
      <c r="P26" s="65">
        <f>VLOOKUP($A26,'Return Data'!$B$7:$R$1700,15,0)</f>
        <v>3.6535000000000002</v>
      </c>
      <c r="Q26" s="66">
        <f t="shared" si="6"/>
        <v>20</v>
      </c>
      <c r="R26" s="65">
        <f>VLOOKUP($A26,'Return Data'!$B$7:$R$1700,16,0)</f>
        <v>7.8417000000000003</v>
      </c>
      <c r="S26" s="67">
        <f t="shared" si="7"/>
        <v>26</v>
      </c>
    </row>
    <row r="27" spans="1:19" x14ac:dyDescent="0.3">
      <c r="A27" s="63" t="s">
        <v>1013</v>
      </c>
      <c r="B27" s="64">
        <f>VLOOKUP($A27,'Return Data'!$B$7:$R$1700,3,0)</f>
        <v>44032</v>
      </c>
      <c r="C27" s="65">
        <f>VLOOKUP($A27,'Return Data'!$B$7:$R$1700,4,0)</f>
        <v>29.347681927165802</v>
      </c>
      <c r="D27" s="65">
        <f>VLOOKUP($A27,'Return Data'!$B$7:$R$1700,10,0)</f>
        <v>12.774100000000001</v>
      </c>
      <c r="E27" s="66">
        <f t="shared" si="0"/>
        <v>25</v>
      </c>
      <c r="F27" s="65">
        <f>VLOOKUP($A27,'Return Data'!$B$7:$R$1700,11,0)</f>
        <v>-10.806100000000001</v>
      </c>
      <c r="G27" s="66">
        <f t="shared" si="1"/>
        <v>22</v>
      </c>
      <c r="H27" s="65">
        <f>VLOOKUP($A27,'Return Data'!$B$7:$R$1700,12,0)</f>
        <v>-6.1814999999999998</v>
      </c>
      <c r="I27" s="66">
        <f t="shared" si="2"/>
        <v>18</v>
      </c>
      <c r="J27" s="65">
        <f>VLOOKUP($A27,'Return Data'!$B$7:$R$1700,13,0)</f>
        <v>0.2437</v>
      </c>
      <c r="K27" s="66">
        <f t="shared" si="3"/>
        <v>8</v>
      </c>
      <c r="L27" s="65">
        <f>VLOOKUP($A27,'Return Data'!$B$7:$R$1700,17,0)</f>
        <v>0.90510000000000002</v>
      </c>
      <c r="M27" s="66">
        <f t="shared" si="4"/>
        <v>9</v>
      </c>
      <c r="N27" s="65">
        <f>VLOOKUP($A27,'Return Data'!$B$7:$R$1700,14,0)</f>
        <v>3.0676000000000001</v>
      </c>
      <c r="O27" s="66">
        <f t="shared" si="5"/>
        <v>9</v>
      </c>
      <c r="P27" s="65">
        <f>VLOOKUP($A27,'Return Data'!$B$7:$R$1700,15,0)</f>
        <v>3.9767000000000001</v>
      </c>
      <c r="Q27" s="66">
        <f t="shared" si="6"/>
        <v>17</v>
      </c>
      <c r="R27" s="65">
        <f>VLOOKUP($A27,'Return Data'!$B$7:$R$1700,16,0)</f>
        <v>9.1240000000000006</v>
      </c>
      <c r="S27" s="67">
        <f t="shared" si="7"/>
        <v>21</v>
      </c>
    </row>
    <row r="28" spans="1:19" x14ac:dyDescent="0.3">
      <c r="A28" s="63" t="s">
        <v>1016</v>
      </c>
      <c r="B28" s="64">
        <f>VLOOKUP($A28,'Return Data'!$B$7:$R$1700,3,0)</f>
        <v>44032</v>
      </c>
      <c r="C28" s="65">
        <f>VLOOKUP($A28,'Return Data'!$B$7:$R$1700,4,0)</f>
        <v>9.7422000000000004</v>
      </c>
      <c r="D28" s="65">
        <f>VLOOKUP($A28,'Return Data'!$B$7:$R$1700,10,0)</f>
        <v>15.463100000000001</v>
      </c>
      <c r="E28" s="66">
        <f t="shared" si="0"/>
        <v>13</v>
      </c>
      <c r="F28" s="65">
        <f>VLOOKUP($A28,'Return Data'!$B$7:$R$1700,11,0)</f>
        <v>-9.8378999999999994</v>
      </c>
      <c r="G28" s="66">
        <f t="shared" si="1"/>
        <v>16</v>
      </c>
      <c r="H28" s="65">
        <f>VLOOKUP($A28,'Return Data'!$B$7:$R$1700,12,0)</f>
        <v>-8.0005000000000006</v>
      </c>
      <c r="I28" s="66">
        <f t="shared" si="2"/>
        <v>24</v>
      </c>
      <c r="J28" s="65">
        <f>VLOOKUP($A28,'Return Data'!$B$7:$R$1700,13,0)</f>
        <v>-1.8893</v>
      </c>
      <c r="K28" s="66">
        <f t="shared" si="3"/>
        <v>15</v>
      </c>
      <c r="L28" s="65"/>
      <c r="M28" s="66"/>
      <c r="N28" s="65"/>
      <c r="O28" s="66"/>
      <c r="P28" s="65"/>
      <c r="Q28" s="66"/>
      <c r="R28" s="65">
        <f>VLOOKUP($A28,'Return Data'!$B$7:$R$1700,16,0)</f>
        <v>-1.9151</v>
      </c>
      <c r="S28" s="67">
        <f t="shared" si="7"/>
        <v>29</v>
      </c>
    </row>
    <row r="29" spans="1:19" x14ac:dyDescent="0.3">
      <c r="A29" s="63" t="s">
        <v>1018</v>
      </c>
      <c r="B29" s="64">
        <f>VLOOKUP($A29,'Return Data'!$B$7:$R$1700,3,0)</f>
        <v>44032</v>
      </c>
      <c r="C29" s="65">
        <f>VLOOKUP($A29,'Return Data'!$B$7:$R$1700,4,0)</f>
        <v>49.534999999999997</v>
      </c>
      <c r="D29" s="65">
        <f>VLOOKUP($A29,'Return Data'!$B$7:$R$1700,10,0)</f>
        <v>16.750699999999998</v>
      </c>
      <c r="E29" s="66">
        <f t="shared" si="0"/>
        <v>6</v>
      </c>
      <c r="F29" s="65">
        <f>VLOOKUP($A29,'Return Data'!$B$7:$R$1700,11,0)</f>
        <v>-9.3346999999999998</v>
      </c>
      <c r="G29" s="66">
        <f t="shared" si="1"/>
        <v>13</v>
      </c>
      <c r="H29" s="65">
        <f>VLOOKUP($A29,'Return Data'!$B$7:$R$1700,12,0)</f>
        <v>-4.0186999999999999</v>
      </c>
      <c r="I29" s="66">
        <f t="shared" si="2"/>
        <v>11</v>
      </c>
      <c r="J29" s="65">
        <f>VLOOKUP($A29,'Return Data'!$B$7:$R$1700,13,0)</f>
        <v>-1.9672000000000001</v>
      </c>
      <c r="K29" s="66">
        <f t="shared" si="3"/>
        <v>16</v>
      </c>
      <c r="L29" s="65">
        <f>VLOOKUP($A29,'Return Data'!$B$7:$R$1700,17,0)</f>
        <v>2.7242999999999999</v>
      </c>
      <c r="M29" s="66">
        <f t="shared" si="4"/>
        <v>4</v>
      </c>
      <c r="N29" s="65">
        <f>VLOOKUP($A29,'Return Data'!$B$7:$R$1700,14,0)</f>
        <v>4.0926999999999998</v>
      </c>
      <c r="O29" s="66">
        <f t="shared" si="5"/>
        <v>5</v>
      </c>
      <c r="P29" s="65">
        <f>VLOOKUP($A29,'Return Data'!$B$7:$R$1700,15,0)</f>
        <v>7.8841000000000001</v>
      </c>
      <c r="Q29" s="66">
        <f t="shared" si="6"/>
        <v>2</v>
      </c>
      <c r="R29" s="65">
        <f>VLOOKUP($A29,'Return Data'!$B$7:$R$1700,16,0)</f>
        <v>13.891299999999999</v>
      </c>
      <c r="S29" s="67">
        <f t="shared" si="7"/>
        <v>10</v>
      </c>
    </row>
    <row r="30" spans="1:19" x14ac:dyDescent="0.3">
      <c r="A30" s="63" t="s">
        <v>1019</v>
      </c>
      <c r="B30" s="64">
        <f>VLOOKUP($A30,'Return Data'!$B$7:$R$1700,3,0)</f>
        <v>44032</v>
      </c>
      <c r="C30" s="65">
        <f>VLOOKUP($A30,'Return Data'!$B$7:$R$1700,4,0)</f>
        <v>29.478300000000001</v>
      </c>
      <c r="D30" s="65">
        <f>VLOOKUP($A30,'Return Data'!$B$7:$R$1700,10,0)</f>
        <v>11.1713</v>
      </c>
      <c r="E30" s="66">
        <f t="shared" si="0"/>
        <v>28</v>
      </c>
      <c r="F30" s="65">
        <f>VLOOKUP($A30,'Return Data'!$B$7:$R$1700,11,0)</f>
        <v>-18.061</v>
      </c>
      <c r="G30" s="66">
        <f t="shared" si="1"/>
        <v>29</v>
      </c>
      <c r="H30" s="65">
        <f>VLOOKUP($A30,'Return Data'!$B$7:$R$1700,12,0)</f>
        <v>-12.948399999999999</v>
      </c>
      <c r="I30" s="66">
        <f t="shared" si="2"/>
        <v>29</v>
      </c>
      <c r="J30" s="65">
        <f>VLOOKUP($A30,'Return Data'!$B$7:$R$1700,13,0)</f>
        <v>-14.0717</v>
      </c>
      <c r="K30" s="66">
        <f t="shared" si="3"/>
        <v>28</v>
      </c>
      <c r="L30" s="65">
        <f>VLOOKUP($A30,'Return Data'!$B$7:$R$1700,17,0)</f>
        <v>-3.4929999999999999</v>
      </c>
      <c r="M30" s="66">
        <f t="shared" si="4"/>
        <v>28</v>
      </c>
      <c r="N30" s="65">
        <f>VLOOKUP($A30,'Return Data'!$B$7:$R$1700,14,0)</f>
        <v>-1.0565</v>
      </c>
      <c r="O30" s="66">
        <f t="shared" si="5"/>
        <v>26</v>
      </c>
      <c r="P30" s="65">
        <f>VLOOKUP($A30,'Return Data'!$B$7:$R$1700,15,0)</f>
        <v>3.3007</v>
      </c>
      <c r="Q30" s="66">
        <f t="shared" si="6"/>
        <v>24</v>
      </c>
      <c r="R30" s="65">
        <f>VLOOKUP($A30,'Return Data'!$B$7:$R$1700,16,0)</f>
        <v>8.7001000000000008</v>
      </c>
      <c r="S30" s="67">
        <f t="shared" si="7"/>
        <v>22</v>
      </c>
    </row>
    <row r="31" spans="1:19" x14ac:dyDescent="0.3">
      <c r="A31" s="63" t="s">
        <v>1021</v>
      </c>
      <c r="B31" s="64">
        <f>VLOOKUP($A31,'Return Data'!$B$7:$R$1700,3,0)</f>
        <v>44032</v>
      </c>
      <c r="C31" s="65">
        <f>VLOOKUP($A31,'Return Data'!$B$7:$R$1700,4,0)</f>
        <v>160.43</v>
      </c>
      <c r="D31" s="65">
        <f>VLOOKUP($A31,'Return Data'!$B$7:$R$1700,10,0)</f>
        <v>15.3592</v>
      </c>
      <c r="E31" s="66">
        <f t="shared" si="0"/>
        <v>14</v>
      </c>
      <c r="F31" s="65">
        <f>VLOOKUP($A31,'Return Data'!$B$7:$R$1700,11,0)</f>
        <v>-10.9316</v>
      </c>
      <c r="G31" s="66">
        <f t="shared" si="1"/>
        <v>23</v>
      </c>
      <c r="H31" s="65">
        <f>VLOOKUP($A31,'Return Data'!$B$7:$R$1700,12,0)</f>
        <v>-6.4439000000000002</v>
      </c>
      <c r="I31" s="66">
        <f t="shared" si="2"/>
        <v>19</v>
      </c>
      <c r="J31" s="65">
        <f>VLOOKUP($A31,'Return Data'!$B$7:$R$1700,13,0)</f>
        <v>-4.5060000000000002</v>
      </c>
      <c r="K31" s="66">
        <f t="shared" si="3"/>
        <v>22</v>
      </c>
      <c r="L31" s="65">
        <f>VLOOKUP($A31,'Return Data'!$B$7:$R$1700,17,0)</f>
        <v>-1.0959000000000001</v>
      </c>
      <c r="M31" s="66">
        <f t="shared" si="4"/>
        <v>20</v>
      </c>
      <c r="N31" s="65">
        <f>VLOOKUP($A31,'Return Data'!$B$7:$R$1700,14,0)</f>
        <v>1.2468999999999999</v>
      </c>
      <c r="O31" s="66">
        <f t="shared" si="5"/>
        <v>17</v>
      </c>
      <c r="P31" s="65">
        <f>VLOOKUP($A31,'Return Data'!$B$7:$R$1700,15,0)</f>
        <v>4.1414</v>
      </c>
      <c r="Q31" s="66">
        <f t="shared" si="6"/>
        <v>16</v>
      </c>
      <c r="R31" s="65">
        <f>VLOOKUP($A31,'Return Data'!$B$7:$R$1700,16,0)</f>
        <v>17.2043</v>
      </c>
      <c r="S31" s="67">
        <f t="shared" si="7"/>
        <v>8</v>
      </c>
    </row>
    <row r="32" spans="1:19" x14ac:dyDescent="0.3">
      <c r="A32" s="63" t="s">
        <v>1024</v>
      </c>
      <c r="B32" s="64">
        <f>VLOOKUP($A32,'Return Data'!$B$7:$R$1700,3,0)</f>
        <v>44032</v>
      </c>
      <c r="C32" s="65">
        <f>VLOOKUP($A32,'Return Data'!$B$7:$R$1700,4,0)</f>
        <v>37.496400000000001</v>
      </c>
      <c r="D32" s="65">
        <f>VLOOKUP($A32,'Return Data'!$B$7:$R$1700,10,0)</f>
        <v>15.705</v>
      </c>
      <c r="E32" s="66">
        <f t="shared" si="0"/>
        <v>11</v>
      </c>
      <c r="F32" s="65">
        <f>VLOOKUP($A32,'Return Data'!$B$7:$R$1700,11,0)</f>
        <v>-10.399699999999999</v>
      </c>
      <c r="G32" s="66">
        <f t="shared" si="1"/>
        <v>18</v>
      </c>
      <c r="H32" s="65">
        <f>VLOOKUP($A32,'Return Data'!$B$7:$R$1700,12,0)</f>
        <v>-6.9988000000000001</v>
      </c>
      <c r="I32" s="66">
        <f t="shared" si="2"/>
        <v>21</v>
      </c>
      <c r="J32" s="65">
        <f>VLOOKUP($A32,'Return Data'!$B$7:$R$1700,13,0)</f>
        <v>-4.0305999999999997</v>
      </c>
      <c r="K32" s="66">
        <f t="shared" si="3"/>
        <v>21</v>
      </c>
      <c r="L32" s="65">
        <f>VLOOKUP($A32,'Return Data'!$B$7:$R$1700,17,0)</f>
        <v>-0.41710000000000003</v>
      </c>
      <c r="M32" s="66">
        <f t="shared" si="4"/>
        <v>16</v>
      </c>
      <c r="N32" s="65">
        <f>VLOOKUP($A32,'Return Data'!$B$7:$R$1700,14,0)</f>
        <v>1.3226</v>
      </c>
      <c r="O32" s="66">
        <f t="shared" si="5"/>
        <v>16</v>
      </c>
      <c r="P32" s="65">
        <f>VLOOKUP($A32,'Return Data'!$B$7:$R$1700,15,0)</f>
        <v>4.8826999999999998</v>
      </c>
      <c r="Q32" s="66">
        <f t="shared" si="6"/>
        <v>13</v>
      </c>
      <c r="R32" s="65">
        <f>VLOOKUP($A32,'Return Data'!$B$7:$R$1700,16,0)</f>
        <v>9.5385000000000009</v>
      </c>
      <c r="S32" s="67">
        <f t="shared" si="7"/>
        <v>18</v>
      </c>
    </row>
    <row r="33" spans="1:19" x14ac:dyDescent="0.3">
      <c r="A33" s="63" t="s">
        <v>1025</v>
      </c>
      <c r="B33" s="64">
        <f>VLOOKUP($A33,'Return Data'!$B$7:$R$1700,3,0)</f>
        <v>44032</v>
      </c>
      <c r="C33" s="65">
        <f>VLOOKUP($A33,'Return Data'!$B$7:$R$1700,4,0)</f>
        <v>445.770304041158</v>
      </c>
      <c r="D33" s="65">
        <f>VLOOKUP($A33,'Return Data'!$B$7:$R$1700,10,0)</f>
        <v>15.663399999999999</v>
      </c>
      <c r="E33" s="66">
        <f t="shared" si="0"/>
        <v>12</v>
      </c>
      <c r="F33" s="65">
        <f>VLOOKUP($A33,'Return Data'!$B$7:$R$1700,11,0)</f>
        <v>-12.2279</v>
      </c>
      <c r="G33" s="66">
        <f t="shared" si="1"/>
        <v>25</v>
      </c>
      <c r="H33" s="65">
        <f>VLOOKUP($A33,'Return Data'!$B$7:$R$1700,12,0)</f>
        <v>-9.0874000000000006</v>
      </c>
      <c r="I33" s="66">
        <f t="shared" si="2"/>
        <v>26</v>
      </c>
      <c r="J33" s="65">
        <f>VLOOKUP($A33,'Return Data'!$B$7:$R$1700,13,0)</f>
        <v>-7.9451000000000001</v>
      </c>
      <c r="K33" s="66">
        <f t="shared" si="3"/>
        <v>27</v>
      </c>
      <c r="L33" s="65">
        <f>VLOOKUP($A33,'Return Data'!$B$7:$R$1700,17,0)</f>
        <v>-1.2113</v>
      </c>
      <c r="M33" s="66">
        <f t="shared" si="4"/>
        <v>21</v>
      </c>
      <c r="N33" s="65">
        <f>VLOOKUP($A33,'Return Data'!$B$7:$R$1700,14,0)</f>
        <v>0.52629999999999999</v>
      </c>
      <c r="O33" s="66">
        <f t="shared" si="5"/>
        <v>21</v>
      </c>
      <c r="P33" s="65">
        <f>VLOOKUP($A33,'Return Data'!$B$7:$R$1700,15,0)</f>
        <v>3.3694000000000002</v>
      </c>
      <c r="Q33" s="66">
        <f t="shared" si="6"/>
        <v>22</v>
      </c>
      <c r="R33" s="65">
        <f>VLOOKUP($A33,'Return Data'!$B$7:$R$1700,16,0)</f>
        <v>18.637</v>
      </c>
      <c r="S33" s="67">
        <f t="shared" si="7"/>
        <v>4</v>
      </c>
    </row>
    <row r="34" spans="1:19" x14ac:dyDescent="0.3">
      <c r="A34" s="63" t="s">
        <v>1028</v>
      </c>
      <c r="B34" s="64">
        <f>VLOOKUP($A34,'Return Data'!$B$7:$R$1700,3,0)</f>
        <v>44032</v>
      </c>
      <c r="C34" s="65">
        <f>VLOOKUP($A34,'Return Data'!$B$7:$R$1700,4,0)</f>
        <v>92.28</v>
      </c>
      <c r="D34" s="65">
        <f>VLOOKUP($A34,'Return Data'!$B$7:$R$1700,10,0)</f>
        <v>14.3589</v>
      </c>
      <c r="E34" s="66">
        <f t="shared" si="0"/>
        <v>22</v>
      </c>
      <c r="F34" s="65">
        <f>VLOOKUP($A34,'Return Data'!$B$7:$R$1700,11,0)</f>
        <v>-10.7544</v>
      </c>
      <c r="G34" s="66">
        <f t="shared" si="1"/>
        <v>19</v>
      </c>
      <c r="H34" s="65">
        <f>VLOOKUP($A34,'Return Data'!$B$7:$R$1700,12,0)</f>
        <v>-7.4485000000000001</v>
      </c>
      <c r="I34" s="66">
        <f t="shared" si="2"/>
        <v>23</v>
      </c>
      <c r="J34" s="65">
        <f>VLOOKUP($A34,'Return Data'!$B$7:$R$1700,13,0)</f>
        <v>-4.8529</v>
      </c>
      <c r="K34" s="66">
        <f t="shared" si="3"/>
        <v>23</v>
      </c>
      <c r="L34" s="65">
        <f>VLOOKUP($A34,'Return Data'!$B$7:$R$1700,17,0)</f>
        <v>-2.2315999999999998</v>
      </c>
      <c r="M34" s="66">
        <f t="shared" si="4"/>
        <v>25</v>
      </c>
      <c r="N34" s="65">
        <f>VLOOKUP($A34,'Return Data'!$B$7:$R$1700,14,0)</f>
        <v>-1.2938000000000001</v>
      </c>
      <c r="O34" s="66">
        <f t="shared" si="5"/>
        <v>27</v>
      </c>
      <c r="P34" s="65">
        <f>VLOOKUP($A34,'Return Data'!$B$7:$R$1700,15,0)</f>
        <v>0.92579999999999996</v>
      </c>
      <c r="Q34" s="66">
        <f t="shared" si="6"/>
        <v>27</v>
      </c>
      <c r="R34" s="65">
        <f>VLOOKUP($A34,'Return Data'!$B$7:$R$1700,16,0)</f>
        <v>9.14</v>
      </c>
      <c r="S34" s="67">
        <f t="shared" si="7"/>
        <v>20</v>
      </c>
    </row>
    <row r="35" spans="1:19" x14ac:dyDescent="0.3">
      <c r="A35" s="63" t="s">
        <v>1030</v>
      </c>
      <c r="B35" s="64">
        <f>VLOOKUP($A35,'Return Data'!$B$7:$R$1700,3,0)</f>
        <v>44032</v>
      </c>
      <c r="C35" s="65">
        <f>VLOOKUP($A35,'Return Data'!$B$7:$R$1700,4,0)</f>
        <v>10.44</v>
      </c>
      <c r="D35" s="65">
        <f>VLOOKUP($A35,'Return Data'!$B$7:$R$1700,10,0)</f>
        <v>16.778500000000001</v>
      </c>
      <c r="E35" s="66">
        <f t="shared" si="0"/>
        <v>5</v>
      </c>
      <c r="F35" s="65">
        <f>VLOOKUP($A35,'Return Data'!$B$7:$R$1700,11,0)</f>
        <v>-8.5013000000000005</v>
      </c>
      <c r="G35" s="66">
        <f t="shared" si="1"/>
        <v>10</v>
      </c>
      <c r="H35" s="65">
        <f>VLOOKUP($A35,'Return Data'!$B$7:$R$1700,12,0)</f>
        <v>-4.7445000000000004</v>
      </c>
      <c r="I35" s="66">
        <f t="shared" si="2"/>
        <v>14</v>
      </c>
      <c r="J35" s="65">
        <f>VLOOKUP($A35,'Return Data'!$B$7:$R$1700,13,0)</f>
        <v>-1.7874000000000001</v>
      </c>
      <c r="K35" s="66">
        <f t="shared" si="3"/>
        <v>14</v>
      </c>
      <c r="L35" s="65">
        <f>VLOOKUP($A35,'Return Data'!$B$7:$R$1700,17,0)</f>
        <v>-0.42770000000000002</v>
      </c>
      <c r="M35" s="66">
        <f t="shared" si="4"/>
        <v>17</v>
      </c>
      <c r="N35" s="65">
        <f>VLOOKUP($A35,'Return Data'!$B$7:$R$1700,14,0)</f>
        <v>0.87639999999999996</v>
      </c>
      <c r="O35" s="66">
        <f t="shared" si="5"/>
        <v>19</v>
      </c>
      <c r="P35" s="65">
        <f>VLOOKUP($A35,'Return Data'!$B$7:$R$1700,15,0)</f>
        <v>0</v>
      </c>
      <c r="Q35" s="66">
        <f t="shared" si="6"/>
        <v>28</v>
      </c>
      <c r="R35" s="65">
        <f>VLOOKUP($A35,'Return Data'!$B$7:$R$1700,16,0)</f>
        <v>1.357</v>
      </c>
      <c r="S35" s="67">
        <f t="shared" si="7"/>
        <v>28</v>
      </c>
    </row>
    <row r="36" spans="1:19" x14ac:dyDescent="0.3">
      <c r="A36" s="63" t="s">
        <v>1032</v>
      </c>
      <c r="B36" s="64">
        <f>VLOOKUP($A36,'Return Data'!$B$7:$R$1700,3,0)</f>
        <v>44032</v>
      </c>
      <c r="C36" s="65">
        <f>VLOOKUP($A36,'Return Data'!$B$7:$R$1700,4,0)</f>
        <v>587.02460620169802</v>
      </c>
      <c r="D36" s="65">
        <f>VLOOKUP($A36,'Return Data'!$B$7:$R$1700,10,0)</f>
        <v>14.8507</v>
      </c>
      <c r="E36" s="66">
        <f t="shared" si="0"/>
        <v>21</v>
      </c>
      <c r="F36" s="65">
        <f>VLOOKUP($A36,'Return Data'!$B$7:$R$1700,11,0)</f>
        <v>-8.8853000000000009</v>
      </c>
      <c r="G36" s="66">
        <f t="shared" si="1"/>
        <v>12</v>
      </c>
      <c r="H36" s="65">
        <f>VLOOKUP($A36,'Return Data'!$B$7:$R$1700,12,0)</f>
        <v>-2.8342000000000001</v>
      </c>
      <c r="I36" s="66">
        <f t="shared" si="2"/>
        <v>5</v>
      </c>
      <c r="J36" s="65">
        <f>VLOOKUP($A36,'Return Data'!$B$7:$R$1700,13,0)</f>
        <v>-0.82979999999999998</v>
      </c>
      <c r="K36" s="66">
        <f t="shared" si="3"/>
        <v>12</v>
      </c>
      <c r="L36" s="65">
        <f>VLOOKUP($A36,'Return Data'!$B$7:$R$1700,17,0)</f>
        <v>-0.49980000000000002</v>
      </c>
      <c r="M36" s="66">
        <f t="shared" si="4"/>
        <v>18</v>
      </c>
      <c r="N36" s="65">
        <f>VLOOKUP($A36,'Return Data'!$B$7:$R$1700,14,0)</f>
        <v>2.7949999999999999</v>
      </c>
      <c r="O36" s="66">
        <f t="shared" si="5"/>
        <v>11</v>
      </c>
      <c r="P36" s="65">
        <f>VLOOKUP($A36,'Return Data'!$B$7:$R$1700,15,0)</f>
        <v>4.4823000000000004</v>
      </c>
      <c r="Q36" s="66">
        <f t="shared" si="6"/>
        <v>14</v>
      </c>
      <c r="R36" s="65">
        <f>VLOOKUP($A36,'Return Data'!$B$7:$R$1700,16,0)</f>
        <v>12.8102</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15.057472413793104</v>
      </c>
      <c r="E38" s="74"/>
      <c r="F38" s="75">
        <f>AVERAGE(F8:F36)</f>
        <v>-9.5047689655172398</v>
      </c>
      <c r="G38" s="74"/>
      <c r="H38" s="75">
        <f>AVERAGE(H8:H36)</f>
        <v>-5.328134482758621</v>
      </c>
      <c r="I38" s="74"/>
      <c r="J38" s="75">
        <f>AVERAGE(J8:J36)</f>
        <v>-2.1746862068965513</v>
      </c>
      <c r="K38" s="74"/>
      <c r="L38" s="75">
        <f>AVERAGE(L8:L36)</f>
        <v>9.5289285714285701E-2</v>
      </c>
      <c r="M38" s="74"/>
      <c r="N38" s="75">
        <f>AVERAGE(N8:N36)</f>
        <v>2.1621428571428569</v>
      </c>
      <c r="O38" s="74"/>
      <c r="P38" s="75">
        <f>AVERAGE(P8:P36)</f>
        <v>4.4947964285714281</v>
      </c>
      <c r="Q38" s="74"/>
      <c r="R38" s="75">
        <f>AVERAGE(R8:R36)</f>
        <v>11.591282758620691</v>
      </c>
      <c r="S38" s="76"/>
    </row>
    <row r="39" spans="1:19" x14ac:dyDescent="0.3">
      <c r="A39" s="73" t="s">
        <v>28</v>
      </c>
      <c r="B39" s="74"/>
      <c r="C39" s="74"/>
      <c r="D39" s="75">
        <f>MIN(D8:D36)</f>
        <v>10.9663</v>
      </c>
      <c r="E39" s="74"/>
      <c r="F39" s="75">
        <f>MIN(F8:F36)</f>
        <v>-18.061</v>
      </c>
      <c r="G39" s="74"/>
      <c r="H39" s="75">
        <f>MIN(H8:H36)</f>
        <v>-12.948399999999999</v>
      </c>
      <c r="I39" s="74"/>
      <c r="J39" s="75">
        <f>MIN(J8:J36)</f>
        <v>-14.246600000000001</v>
      </c>
      <c r="K39" s="74"/>
      <c r="L39" s="75">
        <f>MIN(L8:L36)</f>
        <v>-3.4929999999999999</v>
      </c>
      <c r="M39" s="74"/>
      <c r="N39" s="75">
        <f>MIN(N8:N36)</f>
        <v>-1.6541999999999999</v>
      </c>
      <c r="O39" s="74"/>
      <c r="P39" s="75">
        <f>MIN(P8:P36)</f>
        <v>0</v>
      </c>
      <c r="Q39" s="74"/>
      <c r="R39" s="75">
        <f>MIN(R8:R36)</f>
        <v>-1.9151</v>
      </c>
      <c r="S39" s="76"/>
    </row>
    <row r="40" spans="1:19" ht="15" thickBot="1" x14ac:dyDescent="0.35">
      <c r="A40" s="77" t="s">
        <v>29</v>
      </c>
      <c r="B40" s="78"/>
      <c r="C40" s="78"/>
      <c r="D40" s="79">
        <f>MAX(D8:D36)</f>
        <v>18.8581</v>
      </c>
      <c r="E40" s="78"/>
      <c r="F40" s="79">
        <f>MAX(F8:F36)</f>
        <v>0.51390000000000002</v>
      </c>
      <c r="G40" s="78"/>
      <c r="H40" s="79">
        <f>MAX(H8:H36)</f>
        <v>2.4780000000000002</v>
      </c>
      <c r="I40" s="78"/>
      <c r="J40" s="79">
        <f>MAX(J8:J36)</f>
        <v>7.8042999999999996</v>
      </c>
      <c r="K40" s="78"/>
      <c r="L40" s="79">
        <f>MAX(L8:L36)</f>
        <v>5.5423</v>
      </c>
      <c r="M40" s="78"/>
      <c r="N40" s="79">
        <f>MAX(N8:N36)</f>
        <v>9.6020000000000003</v>
      </c>
      <c r="O40" s="78"/>
      <c r="P40" s="79">
        <f>MAX(P8:P36)</f>
        <v>8.6066000000000003</v>
      </c>
      <c r="Q40" s="78"/>
      <c r="R40" s="79">
        <f>MAX(R8:R36)</f>
        <v>18.880600000000001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44032</v>
      </c>
      <c r="C8" s="65">
        <f>VLOOKUP($A8,'Return Data'!$B$7:$R$1700,4,0)</f>
        <v>413.2013</v>
      </c>
      <c r="D8" s="65">
        <f>VLOOKUP($A8,'Return Data'!$B$7:$R$1700,5,0)</f>
        <v>3.8761999999999999</v>
      </c>
      <c r="E8" s="66">
        <f t="shared" ref="E8:E37" si="0">RANK(D8,D$8:D$37,0)</f>
        <v>9</v>
      </c>
      <c r="F8" s="65">
        <f>VLOOKUP($A8,'Return Data'!$B$7:$R$1700,6,0)</f>
        <v>3.8761999999999999</v>
      </c>
      <c r="G8" s="66">
        <f t="shared" ref="G8:G37" si="1">RANK(F8,F$8:F$37,0)</f>
        <v>9</v>
      </c>
      <c r="H8" s="65">
        <f>VLOOKUP($A8,'Return Data'!$B$7:$R$1700,7,0)</f>
        <v>6.6967999999999996</v>
      </c>
      <c r="I8" s="66">
        <f t="shared" ref="I8:I37" si="2">RANK(H8,H$8:H$37,0)</f>
        <v>3</v>
      </c>
      <c r="J8" s="65">
        <f>VLOOKUP($A8,'Return Data'!$B$7:$R$1700,8,0)</f>
        <v>7.9217000000000004</v>
      </c>
      <c r="K8" s="66">
        <f t="shared" ref="K8:K37" si="3">RANK(J8,J$8:J$37,0)</f>
        <v>4</v>
      </c>
      <c r="L8" s="65">
        <f>VLOOKUP($A8,'Return Data'!$B$7:$R$1700,9,0)</f>
        <v>9.6669999999999998</v>
      </c>
      <c r="M8" s="66">
        <f t="shared" ref="M8:M37" si="4">RANK(L8,L$8:L$37,0)</f>
        <v>4</v>
      </c>
      <c r="N8" s="65">
        <f>VLOOKUP($A8,'Return Data'!$B$7:$R$1700,10,0)</f>
        <v>11.080500000000001</v>
      </c>
      <c r="O8" s="66">
        <f t="shared" ref="O8:O37" si="5">RANK(N8,N$8:N$37,0)</f>
        <v>2</v>
      </c>
      <c r="P8" s="65">
        <f>VLOOKUP($A8,'Return Data'!$B$7:$R$1700,11,0)</f>
        <v>8.5607000000000006</v>
      </c>
      <c r="Q8" s="66">
        <f t="shared" ref="Q8:Q16" si="6">RANK(P8,P$8:P$37,0)</f>
        <v>3</v>
      </c>
      <c r="R8" s="65">
        <f>VLOOKUP($A8,'Return Data'!$B$7:$R$1700,12,0)</f>
        <v>7.9744000000000002</v>
      </c>
      <c r="S8" s="66">
        <f t="shared" ref="S8:S16" si="7">RANK(R8,R$8:R$37,0)</f>
        <v>2</v>
      </c>
      <c r="T8" s="65">
        <f>VLOOKUP($A8,'Return Data'!$B$7:$R$1700,13,0)</f>
        <v>8.2055000000000007</v>
      </c>
      <c r="U8" s="66">
        <f t="shared" ref="U8:U16" si="8">RANK(T8,T$8:T$37,0)</f>
        <v>4</v>
      </c>
      <c r="V8" s="65">
        <f>VLOOKUP($A8,'Return Data'!$B$7:$R$1700,17,0)</f>
        <v>8.5675000000000008</v>
      </c>
      <c r="W8" s="66">
        <f>RANK(V8,V$8:V$37,0)</f>
        <v>3</v>
      </c>
      <c r="X8" s="65">
        <f>VLOOKUP($A8,'Return Data'!$B$7:$R$1700,14,0)</f>
        <v>7.9329000000000001</v>
      </c>
      <c r="Y8" s="66">
        <f>RANK(X8,X$8:X$37,0)</f>
        <v>3</v>
      </c>
      <c r="Z8" s="65">
        <f>VLOOKUP($A8,'Return Data'!$B$7:$R$1700,16,0)</f>
        <v>8.7583000000000002</v>
      </c>
      <c r="AA8" s="67">
        <f t="shared" ref="AA8:AA37" si="9">RANK(Z8,Z$8:Z$37,0)</f>
        <v>4</v>
      </c>
    </row>
    <row r="9" spans="1:27" x14ac:dyDescent="0.3">
      <c r="A9" s="63" t="s">
        <v>1590</v>
      </c>
      <c r="B9" s="64">
        <f>VLOOKUP($A9,'Return Data'!$B$7:$R$1700,3,0)</f>
        <v>44032</v>
      </c>
      <c r="C9" s="65">
        <f>VLOOKUP($A9,'Return Data'!$B$7:$R$1700,4,0)</f>
        <v>11.587</v>
      </c>
      <c r="D9" s="65">
        <f>VLOOKUP($A9,'Return Data'!$B$7:$R$1700,5,0)</f>
        <v>3.7812999999999999</v>
      </c>
      <c r="E9" s="66">
        <f t="shared" si="0"/>
        <v>10</v>
      </c>
      <c r="F9" s="65">
        <f>VLOOKUP($A9,'Return Data'!$B$7:$R$1700,6,0)</f>
        <v>3.7812999999999999</v>
      </c>
      <c r="G9" s="66">
        <f t="shared" si="1"/>
        <v>10</v>
      </c>
      <c r="H9" s="65">
        <f>VLOOKUP($A9,'Return Data'!$B$7:$R$1700,7,0)</f>
        <v>4.4588999999999999</v>
      </c>
      <c r="I9" s="66">
        <f t="shared" si="2"/>
        <v>13</v>
      </c>
      <c r="J9" s="65">
        <f>VLOOKUP($A9,'Return Data'!$B$7:$R$1700,8,0)</f>
        <v>6.1571999999999996</v>
      </c>
      <c r="K9" s="66">
        <f t="shared" si="3"/>
        <v>7</v>
      </c>
      <c r="L9" s="65">
        <f>VLOOKUP($A9,'Return Data'!$B$7:$R$1700,9,0)</f>
        <v>7.0637999999999996</v>
      </c>
      <c r="M9" s="66">
        <f t="shared" si="4"/>
        <v>9</v>
      </c>
      <c r="N9" s="65">
        <f>VLOOKUP($A9,'Return Data'!$B$7:$R$1700,10,0)</f>
        <v>7.3139000000000003</v>
      </c>
      <c r="O9" s="66">
        <f t="shared" si="5"/>
        <v>15</v>
      </c>
      <c r="P9" s="65">
        <f>VLOOKUP($A9,'Return Data'!$B$7:$R$1700,11,0)</f>
        <v>7.0038</v>
      </c>
      <c r="Q9" s="66">
        <f t="shared" si="6"/>
        <v>14</v>
      </c>
      <c r="R9" s="65">
        <f>VLOOKUP($A9,'Return Data'!$B$7:$R$1700,12,0)</f>
        <v>7.0267999999999997</v>
      </c>
      <c r="S9" s="66">
        <f t="shared" si="7"/>
        <v>10</v>
      </c>
      <c r="T9" s="65">
        <f>VLOOKUP($A9,'Return Data'!$B$7:$R$1700,13,0)</f>
        <v>7.4770000000000003</v>
      </c>
      <c r="U9" s="66">
        <f t="shared" si="8"/>
        <v>8</v>
      </c>
      <c r="V9" s="65"/>
      <c r="W9" s="66"/>
      <c r="X9" s="65"/>
      <c r="Y9" s="66"/>
      <c r="Z9" s="65">
        <f>VLOOKUP($A9,'Return Data'!$B$7:$R$1700,16,0)</f>
        <v>8.24</v>
      </c>
      <c r="AA9" s="67">
        <f t="shared" si="9"/>
        <v>11</v>
      </c>
    </row>
    <row r="10" spans="1:27" x14ac:dyDescent="0.3">
      <c r="A10" s="63" t="s">
        <v>1593</v>
      </c>
      <c r="B10" s="64">
        <f>VLOOKUP($A10,'Return Data'!$B$7:$R$1700,3,0)</f>
        <v>44032</v>
      </c>
      <c r="C10" s="65">
        <f>VLOOKUP($A10,'Return Data'!$B$7:$R$1700,4,0)</f>
        <v>1170.8054</v>
      </c>
      <c r="D10" s="65">
        <f>VLOOKUP($A10,'Return Data'!$B$7:$R$1700,5,0)</f>
        <v>2.8022</v>
      </c>
      <c r="E10" s="66">
        <f t="shared" si="0"/>
        <v>23</v>
      </c>
      <c r="F10" s="65">
        <f>VLOOKUP($A10,'Return Data'!$B$7:$R$1700,6,0)</f>
        <v>2.8022</v>
      </c>
      <c r="G10" s="66">
        <f t="shared" si="1"/>
        <v>23</v>
      </c>
      <c r="H10" s="65">
        <f>VLOOKUP($A10,'Return Data'!$B$7:$R$1700,7,0)</f>
        <v>4.1887999999999996</v>
      </c>
      <c r="I10" s="66">
        <f t="shared" si="2"/>
        <v>16</v>
      </c>
      <c r="J10" s="65">
        <f>VLOOKUP($A10,'Return Data'!$B$7:$R$1700,8,0)</f>
        <v>4.4188000000000001</v>
      </c>
      <c r="K10" s="66">
        <f t="shared" si="3"/>
        <v>22</v>
      </c>
      <c r="L10" s="65">
        <f>VLOOKUP($A10,'Return Data'!$B$7:$R$1700,9,0)</f>
        <v>4.6482999999999999</v>
      </c>
      <c r="M10" s="66">
        <f t="shared" si="4"/>
        <v>23</v>
      </c>
      <c r="N10" s="65">
        <f>VLOOKUP($A10,'Return Data'!$B$7:$R$1700,10,0)</f>
        <v>6.6246</v>
      </c>
      <c r="O10" s="66">
        <f t="shared" si="5"/>
        <v>22</v>
      </c>
      <c r="P10" s="65">
        <f>VLOOKUP($A10,'Return Data'!$B$7:$R$1700,11,0)</f>
        <v>6.3434999999999997</v>
      </c>
      <c r="Q10" s="66">
        <f t="shared" si="6"/>
        <v>20</v>
      </c>
      <c r="R10" s="65">
        <f>VLOOKUP($A10,'Return Data'!$B$7:$R$1700,12,0)</f>
        <v>6.2457000000000003</v>
      </c>
      <c r="S10" s="66">
        <f t="shared" si="7"/>
        <v>18</v>
      </c>
      <c r="T10" s="65">
        <f>VLOOKUP($A10,'Return Data'!$B$7:$R$1700,13,0)</f>
        <v>6.6360000000000001</v>
      </c>
      <c r="U10" s="66">
        <f t="shared" si="8"/>
        <v>18</v>
      </c>
      <c r="V10" s="65">
        <f>VLOOKUP($A10,'Return Data'!$B$7:$R$1700,17,0)</f>
        <v>7.5159000000000002</v>
      </c>
      <c r="W10" s="66">
        <f t="shared" ref="W10:W15" si="10">RANK(V10,V$8:V$37,0)</f>
        <v>9</v>
      </c>
      <c r="X10" s="65"/>
      <c r="Y10" s="66"/>
      <c r="Z10" s="65">
        <f>VLOOKUP($A10,'Return Data'!$B$7:$R$1700,16,0)</f>
        <v>7.6582999999999997</v>
      </c>
      <c r="AA10" s="67">
        <f t="shared" si="9"/>
        <v>20</v>
      </c>
    </row>
    <row r="11" spans="1:27" x14ac:dyDescent="0.3">
      <c r="A11" s="63" t="s">
        <v>1594</v>
      </c>
      <c r="B11" s="64">
        <f>VLOOKUP($A11,'Return Data'!$B$7:$R$1700,3,0)</f>
        <v>44032</v>
      </c>
      <c r="C11" s="65">
        <f>VLOOKUP($A11,'Return Data'!$B$7:$R$1700,4,0)</f>
        <v>2507.2404000000001</v>
      </c>
      <c r="D11" s="65">
        <f>VLOOKUP($A11,'Return Data'!$B$7:$R$1700,5,0)</f>
        <v>1.8573999999999999</v>
      </c>
      <c r="E11" s="66">
        <f t="shared" si="0"/>
        <v>29</v>
      </c>
      <c r="F11" s="65">
        <f>VLOOKUP($A11,'Return Data'!$B$7:$R$1700,6,0)</f>
        <v>1.8573999999999999</v>
      </c>
      <c r="G11" s="66">
        <f t="shared" si="1"/>
        <v>29</v>
      </c>
      <c r="H11" s="65">
        <f>VLOOKUP($A11,'Return Data'!$B$7:$R$1700,7,0)</f>
        <v>2.9750000000000001</v>
      </c>
      <c r="I11" s="66">
        <f t="shared" si="2"/>
        <v>24</v>
      </c>
      <c r="J11" s="65">
        <f>VLOOKUP($A11,'Return Data'!$B$7:$R$1700,8,0)</f>
        <v>3.9262999999999999</v>
      </c>
      <c r="K11" s="66">
        <f t="shared" si="3"/>
        <v>25</v>
      </c>
      <c r="L11" s="65">
        <f>VLOOKUP($A11,'Return Data'!$B$7:$R$1700,9,0)</f>
        <v>4.7813999999999997</v>
      </c>
      <c r="M11" s="66">
        <f t="shared" si="4"/>
        <v>22</v>
      </c>
      <c r="N11" s="65">
        <f>VLOOKUP($A11,'Return Data'!$B$7:$R$1700,10,0)</f>
        <v>6.6688999999999998</v>
      </c>
      <c r="O11" s="66">
        <f t="shared" si="5"/>
        <v>21</v>
      </c>
      <c r="P11" s="65">
        <f>VLOOKUP($A11,'Return Data'!$B$7:$R$1700,11,0)</f>
        <v>6.2889999999999997</v>
      </c>
      <c r="Q11" s="66">
        <f t="shared" si="6"/>
        <v>21</v>
      </c>
      <c r="R11" s="65">
        <f>VLOOKUP($A11,'Return Data'!$B$7:$R$1700,12,0)</f>
        <v>6.1849999999999996</v>
      </c>
      <c r="S11" s="66">
        <f t="shared" si="7"/>
        <v>19</v>
      </c>
      <c r="T11" s="65">
        <f>VLOOKUP($A11,'Return Data'!$B$7:$R$1700,13,0)</f>
        <v>6.6367000000000003</v>
      </c>
      <c r="U11" s="66">
        <f t="shared" si="8"/>
        <v>17</v>
      </c>
      <c r="V11" s="65">
        <f>VLOOKUP($A11,'Return Data'!$B$7:$R$1700,17,0)</f>
        <v>7.4264999999999999</v>
      </c>
      <c r="W11" s="66">
        <f t="shared" si="10"/>
        <v>10</v>
      </c>
      <c r="X11" s="65">
        <f>VLOOKUP($A11,'Return Data'!$B$7:$R$1700,14,0)</f>
        <v>7.4295</v>
      </c>
      <c r="Y11" s="66">
        <f>RANK(X11,X$8:X$37,0)</f>
        <v>9</v>
      </c>
      <c r="Z11" s="65">
        <f>VLOOKUP($A11,'Return Data'!$B$7:$R$1700,16,0)</f>
        <v>8.5524000000000004</v>
      </c>
      <c r="AA11" s="67">
        <f t="shared" si="9"/>
        <v>6</v>
      </c>
    </row>
    <row r="12" spans="1:27" x14ac:dyDescent="0.3">
      <c r="A12" s="63" t="s">
        <v>1596</v>
      </c>
      <c r="B12" s="64">
        <f>VLOOKUP($A12,'Return Data'!$B$7:$R$1700,3,0)</f>
        <v>44032</v>
      </c>
      <c r="C12" s="65">
        <f>VLOOKUP($A12,'Return Data'!$B$7:$R$1700,4,0)</f>
        <v>3095.4078</v>
      </c>
      <c r="D12" s="65">
        <f>VLOOKUP($A12,'Return Data'!$B$7:$R$1700,5,0)</f>
        <v>3.6238999999999999</v>
      </c>
      <c r="E12" s="66">
        <f t="shared" si="0"/>
        <v>11</v>
      </c>
      <c r="F12" s="65">
        <f>VLOOKUP($A12,'Return Data'!$B$7:$R$1700,6,0)</f>
        <v>3.6238999999999999</v>
      </c>
      <c r="G12" s="66">
        <f t="shared" si="1"/>
        <v>11</v>
      </c>
      <c r="H12" s="65">
        <f>VLOOKUP($A12,'Return Data'!$B$7:$R$1700,7,0)</f>
        <v>4.5396999999999998</v>
      </c>
      <c r="I12" s="66">
        <f t="shared" si="2"/>
        <v>11</v>
      </c>
      <c r="J12" s="65">
        <f>VLOOKUP($A12,'Return Data'!$B$7:$R$1700,8,0)</f>
        <v>4.7099000000000002</v>
      </c>
      <c r="K12" s="66">
        <f t="shared" si="3"/>
        <v>16</v>
      </c>
      <c r="L12" s="65">
        <f>VLOOKUP($A12,'Return Data'!$B$7:$R$1700,9,0)</f>
        <v>5.7701000000000002</v>
      </c>
      <c r="M12" s="66">
        <f t="shared" si="4"/>
        <v>15</v>
      </c>
      <c r="N12" s="65">
        <f>VLOOKUP($A12,'Return Data'!$B$7:$R$1700,10,0)</f>
        <v>7.0781999999999998</v>
      </c>
      <c r="O12" s="66">
        <f t="shared" si="5"/>
        <v>18</v>
      </c>
      <c r="P12" s="65">
        <f>VLOOKUP($A12,'Return Data'!$B$7:$R$1700,11,0)</f>
        <v>6.5044000000000004</v>
      </c>
      <c r="Q12" s="66">
        <f t="shared" si="6"/>
        <v>18</v>
      </c>
      <c r="R12" s="65">
        <f>VLOOKUP($A12,'Return Data'!$B$7:$R$1700,12,0)</f>
        <v>6.3479000000000001</v>
      </c>
      <c r="S12" s="66">
        <f t="shared" si="7"/>
        <v>17</v>
      </c>
      <c r="T12" s="65">
        <f>VLOOKUP($A12,'Return Data'!$B$7:$R$1700,13,0)</f>
        <v>6.6192000000000002</v>
      </c>
      <c r="U12" s="66">
        <f t="shared" si="8"/>
        <v>19</v>
      </c>
      <c r="V12" s="65">
        <f>VLOOKUP($A12,'Return Data'!$B$7:$R$1700,17,0)</f>
        <v>6.9287999999999998</v>
      </c>
      <c r="W12" s="66">
        <f t="shared" si="10"/>
        <v>13</v>
      </c>
      <c r="X12" s="65">
        <f>VLOOKUP($A12,'Return Data'!$B$7:$R$1700,14,0)</f>
        <v>6.7548000000000004</v>
      </c>
      <c r="Y12" s="66">
        <f>RANK(X12,X$8:X$37,0)</f>
        <v>14</v>
      </c>
      <c r="Z12" s="65">
        <f>VLOOKUP($A12,'Return Data'!$B$7:$R$1700,16,0)</f>
        <v>7.8742999999999999</v>
      </c>
      <c r="AA12" s="67">
        <f t="shared" si="9"/>
        <v>18</v>
      </c>
    </row>
    <row r="13" spans="1:27" x14ac:dyDescent="0.3">
      <c r="A13" s="63" t="s">
        <v>1598</v>
      </c>
      <c r="B13" s="64">
        <f>VLOOKUP($A13,'Return Data'!$B$7:$R$1700,3,0)</f>
        <v>44032</v>
      </c>
      <c r="C13" s="65">
        <f>VLOOKUP($A13,'Return Data'!$B$7:$R$1700,4,0)</f>
        <v>2780.5839000000001</v>
      </c>
      <c r="D13" s="65">
        <f>VLOOKUP($A13,'Return Data'!$B$7:$R$1700,5,0)</f>
        <v>2.6789000000000001</v>
      </c>
      <c r="E13" s="66">
        <f t="shared" si="0"/>
        <v>24</v>
      </c>
      <c r="F13" s="65">
        <f>VLOOKUP($A13,'Return Data'!$B$7:$R$1700,6,0)</f>
        <v>2.6789000000000001</v>
      </c>
      <c r="G13" s="66">
        <f t="shared" si="1"/>
        <v>24</v>
      </c>
      <c r="H13" s="65">
        <f>VLOOKUP($A13,'Return Data'!$B$7:$R$1700,7,0)</f>
        <v>3.2572999999999999</v>
      </c>
      <c r="I13" s="66">
        <f t="shared" si="2"/>
        <v>23</v>
      </c>
      <c r="J13" s="65">
        <f>VLOOKUP($A13,'Return Data'!$B$7:$R$1700,8,0)</f>
        <v>4.1845999999999997</v>
      </c>
      <c r="K13" s="66">
        <f t="shared" si="3"/>
        <v>23</v>
      </c>
      <c r="L13" s="65">
        <f>VLOOKUP($A13,'Return Data'!$B$7:$R$1700,9,0)</f>
        <v>4.5636000000000001</v>
      </c>
      <c r="M13" s="66">
        <f t="shared" si="4"/>
        <v>24</v>
      </c>
      <c r="N13" s="65">
        <f>VLOOKUP($A13,'Return Data'!$B$7:$R$1700,10,0)</f>
        <v>7.0171999999999999</v>
      </c>
      <c r="O13" s="66">
        <f t="shared" si="5"/>
        <v>19</v>
      </c>
      <c r="P13" s="65">
        <f>VLOOKUP($A13,'Return Data'!$B$7:$R$1700,11,0)</f>
        <v>6.5627000000000004</v>
      </c>
      <c r="Q13" s="66">
        <f t="shared" si="6"/>
        <v>17</v>
      </c>
      <c r="R13" s="65">
        <f>VLOOKUP($A13,'Return Data'!$B$7:$R$1700,12,0)</f>
        <v>6.4798</v>
      </c>
      <c r="S13" s="66">
        <f t="shared" si="7"/>
        <v>16</v>
      </c>
      <c r="T13" s="65">
        <f>VLOOKUP($A13,'Return Data'!$B$7:$R$1700,13,0)</f>
        <v>6.9488000000000003</v>
      </c>
      <c r="U13" s="66">
        <f t="shared" si="8"/>
        <v>16</v>
      </c>
      <c r="V13" s="65">
        <f>VLOOKUP($A13,'Return Data'!$B$7:$R$1700,17,0)</f>
        <v>6.6904000000000003</v>
      </c>
      <c r="W13" s="66">
        <f t="shared" si="10"/>
        <v>15</v>
      </c>
      <c r="X13" s="65">
        <f>VLOOKUP($A13,'Return Data'!$B$7:$R$1700,14,0)</f>
        <v>6.8091999999999997</v>
      </c>
      <c r="Y13" s="66">
        <f>RANK(X13,X$8:X$37,0)</f>
        <v>13</v>
      </c>
      <c r="Z13" s="65">
        <f>VLOOKUP($A13,'Return Data'!$B$7:$R$1700,16,0)</f>
        <v>7.9603000000000002</v>
      </c>
      <c r="AA13" s="67">
        <f t="shared" si="9"/>
        <v>17</v>
      </c>
    </row>
    <row r="14" spans="1:27" x14ac:dyDescent="0.3">
      <c r="A14" s="63" t="s">
        <v>1600</v>
      </c>
      <c r="B14" s="64">
        <f>VLOOKUP($A14,'Return Data'!$B$7:$R$1700,3,0)</f>
        <v>44032</v>
      </c>
      <c r="C14" s="65">
        <f>VLOOKUP($A14,'Return Data'!$B$7:$R$1700,4,0)</f>
        <v>2266.8521000000001</v>
      </c>
      <c r="D14" s="65">
        <f>VLOOKUP($A14,'Return Data'!$B$7:$R$1700,5,0)</f>
        <v>5.0053999999999998</v>
      </c>
      <c r="E14" s="66">
        <f t="shared" si="0"/>
        <v>3</v>
      </c>
      <c r="F14" s="65">
        <f>VLOOKUP($A14,'Return Data'!$B$7:$R$1700,6,0)</f>
        <v>5.0053999999999998</v>
      </c>
      <c r="G14" s="66">
        <f t="shared" si="1"/>
        <v>3</v>
      </c>
      <c r="H14" s="65">
        <f>VLOOKUP($A14,'Return Data'!$B$7:$R$1700,7,0)</f>
        <v>4.0529000000000002</v>
      </c>
      <c r="I14" s="66">
        <f t="shared" si="2"/>
        <v>18</v>
      </c>
      <c r="J14" s="65">
        <f>VLOOKUP($A14,'Return Data'!$B$7:$R$1700,8,0)</f>
        <v>3.8940999999999999</v>
      </c>
      <c r="K14" s="66">
        <f t="shared" si="3"/>
        <v>26</v>
      </c>
      <c r="L14" s="65">
        <f>VLOOKUP($A14,'Return Data'!$B$7:$R$1700,9,0)</f>
        <v>4.5343999999999998</v>
      </c>
      <c r="M14" s="66">
        <f t="shared" si="4"/>
        <v>25</v>
      </c>
      <c r="N14" s="65">
        <f>VLOOKUP($A14,'Return Data'!$B$7:$R$1700,10,0)</f>
        <v>6.0426000000000002</v>
      </c>
      <c r="O14" s="66">
        <f t="shared" si="5"/>
        <v>24</v>
      </c>
      <c r="P14" s="65">
        <f>VLOOKUP($A14,'Return Data'!$B$7:$R$1700,11,0)</f>
        <v>5.7965999999999998</v>
      </c>
      <c r="Q14" s="66">
        <f t="shared" si="6"/>
        <v>23</v>
      </c>
      <c r="R14" s="65">
        <f>VLOOKUP($A14,'Return Data'!$B$7:$R$1700,12,0)</f>
        <v>5.62</v>
      </c>
      <c r="S14" s="66">
        <f t="shared" si="7"/>
        <v>22</v>
      </c>
      <c r="T14" s="65">
        <f>VLOOKUP($A14,'Return Data'!$B$7:$R$1700,13,0)</f>
        <v>5.9725999999999999</v>
      </c>
      <c r="U14" s="66">
        <f t="shared" si="8"/>
        <v>22</v>
      </c>
      <c r="V14" s="65">
        <f>VLOOKUP($A14,'Return Data'!$B$7:$R$1700,17,0)</f>
        <v>6.7771999999999997</v>
      </c>
      <c r="W14" s="66">
        <f t="shared" si="10"/>
        <v>14</v>
      </c>
      <c r="X14" s="65">
        <f>VLOOKUP($A14,'Return Data'!$B$7:$R$1700,14,0)</f>
        <v>6.8353000000000002</v>
      </c>
      <c r="Y14" s="66">
        <f>RANK(X14,X$8:X$37,0)</f>
        <v>12</v>
      </c>
      <c r="Z14" s="65">
        <f>VLOOKUP($A14,'Return Data'!$B$7:$R$1700,16,0)</f>
        <v>8.0035000000000007</v>
      </c>
      <c r="AA14" s="67">
        <f t="shared" si="9"/>
        <v>16</v>
      </c>
    </row>
    <row r="15" spans="1:27" x14ac:dyDescent="0.3">
      <c r="A15" s="63" t="s">
        <v>1605</v>
      </c>
      <c r="B15" s="64">
        <f>VLOOKUP($A15,'Return Data'!$B$7:$R$1700,3,0)</f>
        <v>44032</v>
      </c>
      <c r="C15" s="65">
        <f>VLOOKUP($A15,'Return Data'!$B$7:$R$1700,4,0)</f>
        <v>28.381399999999999</v>
      </c>
      <c r="D15" s="65">
        <f>VLOOKUP($A15,'Return Data'!$B$7:$R$1700,5,0)</f>
        <v>7.8071000000000002</v>
      </c>
      <c r="E15" s="66">
        <f t="shared" si="0"/>
        <v>1</v>
      </c>
      <c r="F15" s="65">
        <f>VLOOKUP($A15,'Return Data'!$B$7:$R$1700,6,0)</f>
        <v>7.8071000000000002</v>
      </c>
      <c r="G15" s="66">
        <f t="shared" si="1"/>
        <v>1</v>
      </c>
      <c r="H15" s="65">
        <f>VLOOKUP($A15,'Return Data'!$B$7:$R$1700,7,0)</f>
        <v>10.5855</v>
      </c>
      <c r="I15" s="66">
        <f t="shared" si="2"/>
        <v>1</v>
      </c>
      <c r="J15" s="65">
        <f>VLOOKUP($A15,'Return Data'!$B$7:$R$1700,8,0)</f>
        <v>11.524100000000001</v>
      </c>
      <c r="K15" s="66">
        <f t="shared" si="3"/>
        <v>1</v>
      </c>
      <c r="L15" s="65">
        <f>VLOOKUP($A15,'Return Data'!$B$7:$R$1700,9,0)</f>
        <v>10.7888</v>
      </c>
      <c r="M15" s="66">
        <f t="shared" si="4"/>
        <v>2</v>
      </c>
      <c r="N15" s="65">
        <f>VLOOKUP($A15,'Return Data'!$B$7:$R$1700,10,0)</f>
        <v>9.0524000000000004</v>
      </c>
      <c r="O15" s="66">
        <f t="shared" si="5"/>
        <v>6</v>
      </c>
      <c r="P15" s="65">
        <f>VLOOKUP($A15,'Return Data'!$B$7:$R$1700,11,0)</f>
        <v>9.2164999999999999</v>
      </c>
      <c r="Q15" s="66">
        <f t="shared" si="6"/>
        <v>2</v>
      </c>
      <c r="R15" s="65">
        <f>VLOOKUP($A15,'Return Data'!$B$7:$R$1700,12,0)</f>
        <v>3.1549</v>
      </c>
      <c r="S15" s="66">
        <f t="shared" si="7"/>
        <v>26</v>
      </c>
      <c r="T15" s="65">
        <f>VLOOKUP($A15,'Return Data'!$B$7:$R$1700,13,0)</f>
        <v>4.6416000000000004</v>
      </c>
      <c r="U15" s="66">
        <f t="shared" si="8"/>
        <v>25</v>
      </c>
      <c r="V15" s="65">
        <f>VLOOKUP($A15,'Return Data'!$B$7:$R$1700,17,0)</f>
        <v>7.1787999999999998</v>
      </c>
      <c r="W15" s="66">
        <f t="shared" si="10"/>
        <v>11</v>
      </c>
      <c r="X15" s="65">
        <f>VLOOKUP($A15,'Return Data'!$B$7:$R$1700,14,0)</f>
        <v>7.3506999999999998</v>
      </c>
      <c r="Y15" s="66">
        <f>RANK(X15,X$8:X$37,0)</f>
        <v>10</v>
      </c>
      <c r="Z15" s="65">
        <f>VLOOKUP($A15,'Return Data'!$B$7:$R$1700,16,0)</f>
        <v>8.8501999999999992</v>
      </c>
      <c r="AA15" s="67">
        <f t="shared" si="9"/>
        <v>3</v>
      </c>
    </row>
    <row r="16" spans="1:27" x14ac:dyDescent="0.3">
      <c r="A16" s="63" t="s">
        <v>1606</v>
      </c>
      <c r="B16" s="64">
        <f>VLOOKUP($A16,'Return Data'!$B$7:$R$1700,3,0)</f>
        <v>44032</v>
      </c>
      <c r="C16" s="65">
        <f>VLOOKUP($A16,'Return Data'!$B$7:$R$1700,4,0)</f>
        <v>11.582700000000001</v>
      </c>
      <c r="D16" s="65">
        <f>VLOOKUP($A16,'Return Data'!$B$7:$R$1700,5,0)</f>
        <v>4.7286999999999999</v>
      </c>
      <c r="E16" s="66">
        <f t="shared" si="0"/>
        <v>4</v>
      </c>
      <c r="F16" s="65">
        <f>VLOOKUP($A16,'Return Data'!$B$7:$R$1700,6,0)</f>
        <v>4.7286999999999999</v>
      </c>
      <c r="G16" s="66">
        <f t="shared" si="1"/>
        <v>4</v>
      </c>
      <c r="H16" s="65">
        <f>VLOOKUP($A16,'Return Data'!$B$7:$R$1700,7,0)</f>
        <v>6.0393999999999997</v>
      </c>
      <c r="I16" s="66">
        <f t="shared" si="2"/>
        <v>5</v>
      </c>
      <c r="J16" s="65">
        <f>VLOOKUP($A16,'Return Data'!$B$7:$R$1700,8,0)</f>
        <v>7.3133999999999997</v>
      </c>
      <c r="K16" s="66">
        <f t="shared" si="3"/>
        <v>5</v>
      </c>
      <c r="L16" s="65">
        <f>VLOOKUP($A16,'Return Data'!$B$7:$R$1700,9,0)</f>
        <v>8.1372999999999998</v>
      </c>
      <c r="M16" s="66">
        <f t="shared" si="4"/>
        <v>5</v>
      </c>
      <c r="N16" s="65">
        <f>VLOOKUP($A16,'Return Data'!$B$7:$R$1700,10,0)</f>
        <v>9.9544999999999995</v>
      </c>
      <c r="O16" s="66">
        <f t="shared" si="5"/>
        <v>3</v>
      </c>
      <c r="P16" s="65">
        <f>VLOOKUP($A16,'Return Data'!$B$7:$R$1700,11,0)</f>
        <v>8.4350000000000005</v>
      </c>
      <c r="Q16" s="66">
        <f t="shared" si="6"/>
        <v>4</v>
      </c>
      <c r="R16" s="65">
        <f>VLOOKUP($A16,'Return Data'!$B$7:$R$1700,12,0)</f>
        <v>7.6093999999999999</v>
      </c>
      <c r="S16" s="66">
        <f t="shared" si="7"/>
        <v>3</v>
      </c>
      <c r="T16" s="65">
        <f>VLOOKUP($A16,'Return Data'!$B$7:$R$1700,13,0)</f>
        <v>7.7706999999999997</v>
      </c>
      <c r="U16" s="66">
        <f t="shared" si="8"/>
        <v>5</v>
      </c>
      <c r="V16" s="65"/>
      <c r="W16" s="66"/>
      <c r="X16" s="65"/>
      <c r="Y16" s="66"/>
      <c r="Z16" s="65">
        <f>VLOOKUP($A16,'Return Data'!$B$7:$R$1700,16,0)</f>
        <v>8.3985000000000003</v>
      </c>
      <c r="AA16" s="67">
        <f t="shared" si="9"/>
        <v>9</v>
      </c>
    </row>
    <row r="17" spans="1:27" x14ac:dyDescent="0.3">
      <c r="A17" s="63" t="s">
        <v>1608</v>
      </c>
      <c r="B17" s="64">
        <f>VLOOKUP($A17,'Return Data'!$B$7:$R$1700,3,0)</f>
        <v>44032</v>
      </c>
      <c r="C17" s="65">
        <f>VLOOKUP($A17,'Return Data'!$B$7:$R$1700,4,0)</f>
        <v>1033.0894000000001</v>
      </c>
      <c r="D17" s="65">
        <f>VLOOKUP($A17,'Return Data'!$B$7:$R$1700,5,0)</f>
        <v>3.5506000000000002</v>
      </c>
      <c r="E17" s="66">
        <f t="shared" si="0"/>
        <v>14</v>
      </c>
      <c r="F17" s="65">
        <f>VLOOKUP($A17,'Return Data'!$B$7:$R$1700,6,0)</f>
        <v>3.5506000000000002</v>
      </c>
      <c r="G17" s="66">
        <f t="shared" si="1"/>
        <v>14</v>
      </c>
      <c r="H17" s="65">
        <f>VLOOKUP($A17,'Return Data'!$B$7:$R$1700,7,0)</f>
        <v>2.9316</v>
      </c>
      <c r="I17" s="66">
        <f t="shared" si="2"/>
        <v>25</v>
      </c>
      <c r="J17" s="65">
        <f>VLOOKUP($A17,'Return Data'!$B$7:$R$1700,8,0)</f>
        <v>4.9805999999999999</v>
      </c>
      <c r="K17" s="66">
        <f t="shared" si="3"/>
        <v>13</v>
      </c>
      <c r="L17" s="65">
        <f>VLOOKUP($A17,'Return Data'!$B$7:$R$1700,9,0)</f>
        <v>5.6992000000000003</v>
      </c>
      <c r="M17" s="66">
        <f t="shared" si="4"/>
        <v>16</v>
      </c>
      <c r="N17" s="65">
        <f>VLOOKUP($A17,'Return Data'!$B$7:$R$1700,10,0)</f>
        <v>7.7441000000000004</v>
      </c>
      <c r="O17" s="66">
        <f t="shared" si="5"/>
        <v>13</v>
      </c>
      <c r="P17" s="65"/>
      <c r="Q17" s="66"/>
      <c r="R17" s="65"/>
      <c r="S17" s="66"/>
      <c r="T17" s="65"/>
      <c r="U17" s="66"/>
      <c r="V17" s="65"/>
      <c r="W17" s="66"/>
      <c r="X17" s="65"/>
      <c r="Y17" s="66"/>
      <c r="Z17" s="65">
        <f>VLOOKUP($A17,'Return Data'!$B$7:$R$1700,16,0)</f>
        <v>6.9813000000000001</v>
      </c>
      <c r="AA17" s="67">
        <f t="shared" si="9"/>
        <v>26</v>
      </c>
    </row>
    <row r="18" spans="1:27" x14ac:dyDescent="0.3">
      <c r="A18" s="63" t="s">
        <v>1611</v>
      </c>
      <c r="B18" s="64">
        <f>VLOOKUP($A18,'Return Data'!$B$7:$R$1700,3,0)</f>
        <v>44032</v>
      </c>
      <c r="C18" s="65">
        <f>VLOOKUP($A18,'Return Data'!$B$7:$R$1700,4,0)</f>
        <v>22.036799999999999</v>
      </c>
      <c r="D18" s="65">
        <f>VLOOKUP($A18,'Return Data'!$B$7:$R$1700,5,0)</f>
        <v>3.5897999999999999</v>
      </c>
      <c r="E18" s="66">
        <f t="shared" si="0"/>
        <v>13</v>
      </c>
      <c r="F18" s="65">
        <f>VLOOKUP($A18,'Return Data'!$B$7:$R$1700,6,0)</f>
        <v>3.5897999999999999</v>
      </c>
      <c r="G18" s="66">
        <f t="shared" si="1"/>
        <v>13</v>
      </c>
      <c r="H18" s="65">
        <f>VLOOKUP($A18,'Return Data'!$B$7:$R$1700,7,0)</f>
        <v>5.6849999999999996</v>
      </c>
      <c r="I18" s="66">
        <f t="shared" si="2"/>
        <v>7</v>
      </c>
      <c r="J18" s="65">
        <f>VLOOKUP($A18,'Return Data'!$B$7:$R$1700,8,0)</f>
        <v>9.2250999999999994</v>
      </c>
      <c r="K18" s="66">
        <f t="shared" si="3"/>
        <v>3</v>
      </c>
      <c r="L18" s="65">
        <f>VLOOKUP($A18,'Return Data'!$B$7:$R$1700,9,0)</f>
        <v>10.6152</v>
      </c>
      <c r="M18" s="66">
        <f t="shared" si="4"/>
        <v>3</v>
      </c>
      <c r="N18" s="65">
        <f>VLOOKUP($A18,'Return Data'!$B$7:$R$1700,10,0)</f>
        <v>9.5541</v>
      </c>
      <c r="O18" s="66">
        <f t="shared" si="5"/>
        <v>4</v>
      </c>
      <c r="P18" s="65">
        <f>VLOOKUP($A18,'Return Data'!$B$7:$R$1700,11,0)</f>
        <v>7.92</v>
      </c>
      <c r="Q18" s="66">
        <f t="shared" ref="Q18:Q37" si="11">RANK(P18,P$8:P$37,0)</f>
        <v>6</v>
      </c>
      <c r="R18" s="65">
        <f>VLOOKUP($A18,'Return Data'!$B$7:$R$1700,12,0)</f>
        <v>8.1018000000000008</v>
      </c>
      <c r="S18" s="66">
        <f t="shared" ref="S18:S25" si="12">RANK(R18,R$8:R$37,0)</f>
        <v>1</v>
      </c>
      <c r="T18" s="65">
        <f>VLOOKUP($A18,'Return Data'!$B$7:$R$1700,13,0)</f>
        <v>8.3682999999999996</v>
      </c>
      <c r="U18" s="66">
        <f t="shared" ref="U18:U25" si="13">RANK(T18,T$8:T$37,0)</f>
        <v>3</v>
      </c>
      <c r="V18" s="65">
        <f>VLOOKUP($A18,'Return Data'!$B$7:$R$1700,17,0)</f>
        <v>8.6880000000000006</v>
      </c>
      <c r="W18" s="66">
        <f>RANK(V18,V$8:V$37,0)</f>
        <v>2</v>
      </c>
      <c r="X18" s="65">
        <f>VLOOKUP($A18,'Return Data'!$B$7:$R$1700,14,0)</f>
        <v>8.1349</v>
      </c>
      <c r="Y18" s="66">
        <f>RANK(X18,X$8:X$37,0)</f>
        <v>2</v>
      </c>
      <c r="Z18" s="65">
        <f>VLOOKUP($A18,'Return Data'!$B$7:$R$1700,16,0)</f>
        <v>9.1358999999999995</v>
      </c>
      <c r="AA18" s="67">
        <f t="shared" si="9"/>
        <v>2</v>
      </c>
    </row>
    <row r="19" spans="1:27" x14ac:dyDescent="0.3">
      <c r="A19" s="63" t="s">
        <v>1613</v>
      </c>
      <c r="B19" s="64">
        <f>VLOOKUP($A19,'Return Data'!$B$7:$R$1700,3,0)</f>
        <v>44032</v>
      </c>
      <c r="C19" s="65">
        <f>VLOOKUP($A19,'Return Data'!$B$7:$R$1700,4,0)</f>
        <v>2197.1941999999999</v>
      </c>
      <c r="D19" s="65">
        <f>VLOOKUP($A19,'Return Data'!$B$7:$R$1700,5,0)</f>
        <v>5.1203000000000003</v>
      </c>
      <c r="E19" s="66">
        <f t="shared" si="0"/>
        <v>2</v>
      </c>
      <c r="F19" s="65">
        <f>VLOOKUP($A19,'Return Data'!$B$7:$R$1700,6,0)</f>
        <v>5.1203000000000003</v>
      </c>
      <c r="G19" s="66">
        <f t="shared" si="1"/>
        <v>2</v>
      </c>
      <c r="H19" s="65">
        <f>VLOOKUP($A19,'Return Data'!$B$7:$R$1700,7,0)</f>
        <v>10.0223</v>
      </c>
      <c r="I19" s="66">
        <f t="shared" si="2"/>
        <v>2</v>
      </c>
      <c r="J19" s="65">
        <f>VLOOKUP($A19,'Return Data'!$B$7:$R$1700,8,0)</f>
        <v>10.526300000000001</v>
      </c>
      <c r="K19" s="66">
        <f t="shared" si="3"/>
        <v>2</v>
      </c>
      <c r="L19" s="65">
        <f>VLOOKUP($A19,'Return Data'!$B$7:$R$1700,9,0)</f>
        <v>7.7141000000000002</v>
      </c>
      <c r="M19" s="66">
        <f t="shared" si="4"/>
        <v>6</v>
      </c>
      <c r="N19" s="65">
        <f>VLOOKUP($A19,'Return Data'!$B$7:$R$1700,10,0)</f>
        <v>6.3630000000000004</v>
      </c>
      <c r="O19" s="66">
        <f t="shared" si="5"/>
        <v>23</v>
      </c>
      <c r="P19" s="65">
        <f>VLOOKUP($A19,'Return Data'!$B$7:$R$1700,11,0)</f>
        <v>5.6599000000000004</v>
      </c>
      <c r="Q19" s="66">
        <f t="shared" si="11"/>
        <v>24</v>
      </c>
      <c r="R19" s="65">
        <f>VLOOKUP($A19,'Return Data'!$B$7:$R$1700,12,0)</f>
        <v>6.1355000000000004</v>
      </c>
      <c r="S19" s="66">
        <f t="shared" si="12"/>
        <v>20</v>
      </c>
      <c r="T19" s="65">
        <f>VLOOKUP($A19,'Return Data'!$B$7:$R$1700,13,0)</f>
        <v>11.150600000000001</v>
      </c>
      <c r="U19" s="66">
        <f t="shared" si="13"/>
        <v>1</v>
      </c>
      <c r="V19" s="65">
        <f>VLOOKUP($A19,'Return Data'!$B$7:$R$1700,17,0)</f>
        <v>7.0880000000000001</v>
      </c>
      <c r="W19" s="66">
        <f>RANK(V19,V$8:V$37,0)</f>
        <v>12</v>
      </c>
      <c r="X19" s="65">
        <f>VLOOKUP($A19,'Return Data'!$B$7:$R$1700,14,0)</f>
        <v>7.0561999999999996</v>
      </c>
      <c r="Y19" s="66">
        <f>RANK(X19,X$8:X$37,0)</f>
        <v>11</v>
      </c>
      <c r="Z19" s="65">
        <f>VLOOKUP($A19,'Return Data'!$B$7:$R$1700,16,0)</f>
        <v>8.0251999999999999</v>
      </c>
      <c r="AA19" s="67">
        <f t="shared" si="9"/>
        <v>15</v>
      </c>
    </row>
    <row r="20" spans="1:27" x14ac:dyDescent="0.3">
      <c r="A20" s="63" t="s">
        <v>1614</v>
      </c>
      <c r="B20" s="64">
        <f>VLOOKUP($A20,'Return Data'!$B$7:$R$1700,3,0)</f>
        <v>44032</v>
      </c>
      <c r="C20" s="65">
        <f>VLOOKUP($A20,'Return Data'!$B$7:$R$1700,4,0)</f>
        <v>11.685</v>
      </c>
      <c r="D20" s="65">
        <f>VLOOKUP($A20,'Return Data'!$B$7:$R$1700,5,0)</f>
        <v>3.1244999999999998</v>
      </c>
      <c r="E20" s="66">
        <f t="shared" si="0"/>
        <v>20</v>
      </c>
      <c r="F20" s="65">
        <f>VLOOKUP($A20,'Return Data'!$B$7:$R$1700,6,0)</f>
        <v>3.1244999999999998</v>
      </c>
      <c r="G20" s="66">
        <f t="shared" si="1"/>
        <v>20</v>
      </c>
      <c r="H20" s="65">
        <f>VLOOKUP($A20,'Return Data'!$B$7:$R$1700,7,0)</f>
        <v>4.2873999999999999</v>
      </c>
      <c r="I20" s="66">
        <f t="shared" si="2"/>
        <v>14</v>
      </c>
      <c r="J20" s="65">
        <f>VLOOKUP($A20,'Return Data'!$B$7:$R$1700,8,0)</f>
        <v>4.6044</v>
      </c>
      <c r="K20" s="66">
        <f t="shared" si="3"/>
        <v>18</v>
      </c>
      <c r="L20" s="65">
        <f>VLOOKUP($A20,'Return Data'!$B$7:$R$1700,9,0)</f>
        <v>5.6089000000000002</v>
      </c>
      <c r="M20" s="66">
        <f t="shared" si="4"/>
        <v>17</v>
      </c>
      <c r="N20" s="65">
        <f>VLOOKUP($A20,'Return Data'!$B$7:$R$1700,10,0)</f>
        <v>7.9535</v>
      </c>
      <c r="O20" s="66">
        <f t="shared" si="5"/>
        <v>12</v>
      </c>
      <c r="P20" s="65">
        <f>VLOOKUP($A20,'Return Data'!$B$7:$R$1700,11,0)</f>
        <v>7.4790999999999999</v>
      </c>
      <c r="Q20" s="66">
        <f t="shared" si="11"/>
        <v>12</v>
      </c>
      <c r="R20" s="65">
        <f>VLOOKUP($A20,'Return Data'!$B$7:$R$1700,12,0)</f>
        <v>7.0914999999999999</v>
      </c>
      <c r="S20" s="66">
        <f t="shared" si="12"/>
        <v>7</v>
      </c>
      <c r="T20" s="65">
        <f>VLOOKUP($A20,'Return Data'!$B$7:$R$1700,13,0)</f>
        <v>7.4204999999999997</v>
      </c>
      <c r="U20" s="66">
        <f t="shared" si="13"/>
        <v>9</v>
      </c>
      <c r="V20" s="65"/>
      <c r="W20" s="66"/>
      <c r="X20" s="65"/>
      <c r="Y20" s="66"/>
      <c r="Z20" s="65">
        <f>VLOOKUP($A20,'Return Data'!$B$7:$R$1700,16,0)</f>
        <v>8.0626999999999995</v>
      </c>
      <c r="AA20" s="67">
        <f t="shared" si="9"/>
        <v>13</v>
      </c>
    </row>
    <row r="21" spans="1:27" x14ac:dyDescent="0.3">
      <c r="A21" s="63" t="s">
        <v>1617</v>
      </c>
      <c r="B21" s="64">
        <f>VLOOKUP($A21,'Return Data'!$B$7:$R$1700,3,0)</f>
        <v>44032</v>
      </c>
      <c r="C21" s="65">
        <f>VLOOKUP($A21,'Return Data'!$B$7:$R$1700,4,0)</f>
        <v>2051.6619999999998</v>
      </c>
      <c r="D21" s="65">
        <f>VLOOKUP($A21,'Return Data'!$B$7:$R$1700,5,0)</f>
        <v>3.2511999999999999</v>
      </c>
      <c r="E21" s="66">
        <f t="shared" si="0"/>
        <v>16</v>
      </c>
      <c r="F21" s="65">
        <f>VLOOKUP($A21,'Return Data'!$B$7:$R$1700,6,0)</f>
        <v>3.2511999999999999</v>
      </c>
      <c r="G21" s="66">
        <f t="shared" si="1"/>
        <v>16</v>
      </c>
      <c r="H21" s="65">
        <f>VLOOKUP($A21,'Return Data'!$B$7:$R$1700,7,0)</f>
        <v>1.0407</v>
      </c>
      <c r="I21" s="66">
        <f t="shared" si="2"/>
        <v>28</v>
      </c>
      <c r="J21" s="65">
        <f>VLOOKUP($A21,'Return Data'!$B$7:$R$1700,8,0)</f>
        <v>4.1657000000000002</v>
      </c>
      <c r="K21" s="66">
        <f t="shared" si="3"/>
        <v>24</v>
      </c>
      <c r="L21" s="65">
        <f>VLOOKUP($A21,'Return Data'!$B$7:$R$1700,9,0)</f>
        <v>3.8525999999999998</v>
      </c>
      <c r="M21" s="66">
        <f t="shared" si="4"/>
        <v>26</v>
      </c>
      <c r="N21" s="65">
        <f>VLOOKUP($A21,'Return Data'!$B$7:$R$1700,10,0)</f>
        <v>7.0945</v>
      </c>
      <c r="O21" s="66">
        <f t="shared" si="5"/>
        <v>17</v>
      </c>
      <c r="P21" s="65">
        <f>VLOOKUP($A21,'Return Data'!$B$7:$R$1700,11,0)</f>
        <v>7.5385999999999997</v>
      </c>
      <c r="Q21" s="66">
        <f t="shared" si="11"/>
        <v>11</v>
      </c>
      <c r="R21" s="65">
        <f>VLOOKUP($A21,'Return Data'!$B$7:$R$1700,12,0)</f>
        <v>7.0243000000000002</v>
      </c>
      <c r="S21" s="66">
        <f t="shared" si="12"/>
        <v>11</v>
      </c>
      <c r="T21" s="65">
        <f>VLOOKUP($A21,'Return Data'!$B$7:$R$1700,13,0)</f>
        <v>7.1487999999999996</v>
      </c>
      <c r="U21" s="66">
        <f t="shared" si="13"/>
        <v>12</v>
      </c>
      <c r="V21" s="65">
        <f>VLOOKUP($A21,'Return Data'!$B$7:$R$1700,17,0)</f>
        <v>7.7464000000000004</v>
      </c>
      <c r="W21" s="66">
        <f>RANK(V21,V$8:V$37,0)</f>
        <v>8</v>
      </c>
      <c r="X21" s="65">
        <f>VLOOKUP($A21,'Return Data'!$B$7:$R$1700,14,0)</f>
        <v>7.5246000000000004</v>
      </c>
      <c r="Y21" s="66">
        <f>RANK(X21,X$8:X$37,0)</f>
        <v>8</v>
      </c>
      <c r="Z21" s="65">
        <f>VLOOKUP($A21,'Return Data'!$B$7:$R$1700,16,0)</f>
        <v>8.5968999999999998</v>
      </c>
      <c r="AA21" s="67">
        <f t="shared" si="9"/>
        <v>5</v>
      </c>
    </row>
    <row r="22" spans="1:27" x14ac:dyDescent="0.3">
      <c r="A22" s="63" t="s">
        <v>1619</v>
      </c>
      <c r="B22" s="64">
        <f>VLOOKUP($A22,'Return Data'!$B$7:$R$1700,3,0)</f>
        <v>44032</v>
      </c>
      <c r="C22" s="65">
        <f>VLOOKUP($A22,'Return Data'!$B$7:$R$1700,4,0)</f>
        <v>2165.5686999999998</v>
      </c>
      <c r="D22" s="65">
        <f>VLOOKUP($A22,'Return Data'!$B$7:$R$1700,5,0)</f>
        <v>3.0447000000000002</v>
      </c>
      <c r="E22" s="66">
        <f t="shared" si="0"/>
        <v>21</v>
      </c>
      <c r="F22" s="65">
        <f>VLOOKUP($A22,'Return Data'!$B$7:$R$1700,6,0)</f>
        <v>3.0447000000000002</v>
      </c>
      <c r="G22" s="66">
        <f t="shared" si="1"/>
        <v>21</v>
      </c>
      <c r="H22" s="65">
        <f>VLOOKUP($A22,'Return Data'!$B$7:$R$1700,7,0)</f>
        <v>4.2460000000000004</v>
      </c>
      <c r="I22" s="66">
        <f t="shared" si="2"/>
        <v>15</v>
      </c>
      <c r="J22" s="65">
        <f>VLOOKUP($A22,'Return Data'!$B$7:$R$1700,8,0)</f>
        <v>4.9055999999999997</v>
      </c>
      <c r="K22" s="66">
        <f t="shared" si="3"/>
        <v>14</v>
      </c>
      <c r="L22" s="65">
        <f>VLOOKUP($A22,'Return Data'!$B$7:$R$1700,9,0)</f>
        <v>6.0561999999999996</v>
      </c>
      <c r="M22" s="66">
        <f t="shared" si="4"/>
        <v>13</v>
      </c>
      <c r="N22" s="65">
        <f>VLOOKUP($A22,'Return Data'!$B$7:$R$1700,10,0)</f>
        <v>8.2199000000000009</v>
      </c>
      <c r="O22" s="66">
        <f t="shared" si="5"/>
        <v>10</v>
      </c>
      <c r="P22" s="65">
        <f>VLOOKUP($A22,'Return Data'!$B$7:$R$1700,11,0)</f>
        <v>7.2698999999999998</v>
      </c>
      <c r="Q22" s="66">
        <f t="shared" si="11"/>
        <v>13</v>
      </c>
      <c r="R22" s="65">
        <f>VLOOKUP($A22,'Return Data'!$B$7:$R$1700,12,0)</f>
        <v>6.8933</v>
      </c>
      <c r="S22" s="66">
        <f t="shared" si="12"/>
        <v>12</v>
      </c>
      <c r="T22" s="65">
        <f>VLOOKUP($A22,'Return Data'!$B$7:$R$1700,13,0)</f>
        <v>7.2460000000000004</v>
      </c>
      <c r="U22" s="66">
        <f t="shared" si="13"/>
        <v>11</v>
      </c>
      <c r="V22" s="65">
        <f>VLOOKUP($A22,'Return Data'!$B$7:$R$1700,17,0)</f>
        <v>7.9259000000000004</v>
      </c>
      <c r="W22" s="66">
        <f>RANK(V22,V$8:V$37,0)</f>
        <v>6</v>
      </c>
      <c r="X22" s="65">
        <f>VLOOKUP($A22,'Return Data'!$B$7:$R$1700,14,0)</f>
        <v>7.6254999999999997</v>
      </c>
      <c r="Y22" s="66">
        <f>RANK(X22,X$8:X$37,0)</f>
        <v>6</v>
      </c>
      <c r="Z22" s="65">
        <f>VLOOKUP($A22,'Return Data'!$B$7:$R$1700,16,0)</f>
        <v>8.3817000000000004</v>
      </c>
      <c r="AA22" s="67">
        <f t="shared" si="9"/>
        <v>10</v>
      </c>
    </row>
    <row r="23" spans="1:27" x14ac:dyDescent="0.3">
      <c r="A23" s="63" t="s">
        <v>1621</v>
      </c>
      <c r="B23" s="64">
        <f>VLOOKUP($A23,'Return Data'!$B$7:$R$1700,3,0)</f>
        <v>44032</v>
      </c>
      <c r="C23" s="65">
        <f>VLOOKUP($A23,'Return Data'!$B$7:$R$1700,4,0)</f>
        <v>27.462900000000001</v>
      </c>
      <c r="D23" s="65">
        <f>VLOOKUP($A23,'Return Data'!$B$7:$R$1700,5,0)</f>
        <v>3.9885000000000002</v>
      </c>
      <c r="E23" s="66">
        <f t="shared" si="0"/>
        <v>7</v>
      </c>
      <c r="F23" s="65">
        <f>VLOOKUP($A23,'Return Data'!$B$7:$R$1700,6,0)</f>
        <v>3.9885000000000002</v>
      </c>
      <c r="G23" s="66">
        <f t="shared" si="1"/>
        <v>7</v>
      </c>
      <c r="H23" s="65">
        <f>VLOOKUP($A23,'Return Data'!$B$7:$R$1700,7,0)</f>
        <v>5.8353999999999999</v>
      </c>
      <c r="I23" s="66">
        <f t="shared" si="2"/>
        <v>6</v>
      </c>
      <c r="J23" s="65">
        <f>VLOOKUP($A23,'Return Data'!$B$7:$R$1700,8,0)</f>
        <v>5.4225000000000003</v>
      </c>
      <c r="K23" s="66">
        <f t="shared" si="3"/>
        <v>11</v>
      </c>
      <c r="L23" s="65">
        <f>VLOOKUP($A23,'Return Data'!$B$7:$R$1700,9,0)</f>
        <v>50.129300000000001</v>
      </c>
      <c r="M23" s="66">
        <f t="shared" si="4"/>
        <v>1</v>
      </c>
      <c r="N23" s="65">
        <f>VLOOKUP($A23,'Return Data'!$B$7:$R$1700,10,0)</f>
        <v>20.931799999999999</v>
      </c>
      <c r="O23" s="66">
        <f t="shared" si="5"/>
        <v>1</v>
      </c>
      <c r="P23" s="65">
        <f>VLOOKUP($A23,'Return Data'!$B$7:$R$1700,11,0)</f>
        <v>13.132300000000001</v>
      </c>
      <c r="Q23" s="66">
        <f t="shared" si="11"/>
        <v>1</v>
      </c>
      <c r="R23" s="65">
        <f>VLOOKUP($A23,'Return Data'!$B$7:$R$1700,12,0)</f>
        <v>7.0823999999999998</v>
      </c>
      <c r="S23" s="66">
        <f t="shared" si="12"/>
        <v>8</v>
      </c>
      <c r="T23" s="65">
        <f>VLOOKUP($A23,'Return Data'!$B$7:$R$1700,13,0)</f>
        <v>6.5475000000000003</v>
      </c>
      <c r="U23" s="66">
        <f t="shared" si="13"/>
        <v>20</v>
      </c>
      <c r="V23" s="65">
        <f>VLOOKUP($A23,'Return Data'!$B$7:$R$1700,17,0)</f>
        <v>4.2380000000000004</v>
      </c>
      <c r="W23" s="66">
        <f>RANK(V23,V$8:V$37,0)</f>
        <v>17</v>
      </c>
      <c r="X23" s="65">
        <f>VLOOKUP($A23,'Return Data'!$B$7:$R$1700,14,0)</f>
        <v>4.9938000000000002</v>
      </c>
      <c r="Y23" s="66">
        <f>RANK(X23,X$8:X$37,0)</f>
        <v>17</v>
      </c>
      <c r="Z23" s="65">
        <f>VLOOKUP($A23,'Return Data'!$B$7:$R$1700,16,0)</f>
        <v>7.4573</v>
      </c>
      <c r="AA23" s="67">
        <f t="shared" si="9"/>
        <v>21</v>
      </c>
    </row>
    <row r="24" spans="1:27" x14ac:dyDescent="0.3">
      <c r="A24" s="63" t="s">
        <v>1623</v>
      </c>
      <c r="B24" s="64">
        <f>VLOOKUP($A24,'Return Data'!$B$7:$R$1700,3,0)</f>
        <v>44032</v>
      </c>
      <c r="C24" s="65">
        <f>VLOOKUP($A24,'Return Data'!$B$7:$R$1700,4,0)</f>
        <v>33.738199999999999</v>
      </c>
      <c r="D24" s="65">
        <f>VLOOKUP($A24,'Return Data'!$B$7:$R$1700,5,0)</f>
        <v>2.5609000000000002</v>
      </c>
      <c r="E24" s="66">
        <f t="shared" si="0"/>
        <v>26</v>
      </c>
      <c r="F24" s="65">
        <f>VLOOKUP($A24,'Return Data'!$B$7:$R$1700,6,0)</f>
        <v>2.5609000000000002</v>
      </c>
      <c r="G24" s="66">
        <f t="shared" si="1"/>
        <v>26</v>
      </c>
      <c r="H24" s="65">
        <f>VLOOKUP($A24,'Return Data'!$B$7:$R$1700,7,0)</f>
        <v>4.5167999999999999</v>
      </c>
      <c r="I24" s="66">
        <f t="shared" si="2"/>
        <v>12</v>
      </c>
      <c r="J24" s="65">
        <f>VLOOKUP($A24,'Return Data'!$B$7:$R$1700,8,0)</f>
        <v>5.8552</v>
      </c>
      <c r="K24" s="66">
        <f t="shared" si="3"/>
        <v>10</v>
      </c>
      <c r="L24" s="65">
        <f>VLOOKUP($A24,'Return Data'!$B$7:$R$1700,9,0)</f>
        <v>7.4842000000000004</v>
      </c>
      <c r="M24" s="66">
        <f t="shared" si="4"/>
        <v>7</v>
      </c>
      <c r="N24" s="65">
        <f>VLOOKUP($A24,'Return Data'!$B$7:$R$1700,10,0)</f>
        <v>9.2522000000000002</v>
      </c>
      <c r="O24" s="66">
        <f t="shared" si="5"/>
        <v>5</v>
      </c>
      <c r="P24" s="65">
        <f>VLOOKUP($A24,'Return Data'!$B$7:$R$1700,11,0)</f>
        <v>7.8760000000000003</v>
      </c>
      <c r="Q24" s="66">
        <f t="shared" si="11"/>
        <v>7</v>
      </c>
      <c r="R24" s="65">
        <f>VLOOKUP($A24,'Return Data'!$B$7:$R$1700,12,0)</f>
        <v>7.4515000000000002</v>
      </c>
      <c r="S24" s="66">
        <f t="shared" si="12"/>
        <v>4</v>
      </c>
      <c r="T24" s="65">
        <f>VLOOKUP($A24,'Return Data'!$B$7:$R$1700,13,0)</f>
        <v>7.6878000000000002</v>
      </c>
      <c r="U24" s="66">
        <f t="shared" si="13"/>
        <v>6</v>
      </c>
      <c r="V24" s="65">
        <f>VLOOKUP($A24,'Return Data'!$B$7:$R$1700,17,0)</f>
        <v>8.1402999999999999</v>
      </c>
      <c r="W24" s="66">
        <f>RANK(V24,V$8:V$37,0)</f>
        <v>4</v>
      </c>
      <c r="X24" s="65">
        <f>VLOOKUP($A24,'Return Data'!$B$7:$R$1700,14,0)</f>
        <v>7.7229999999999999</v>
      </c>
      <c r="Y24" s="66">
        <f>RANK(X24,X$8:X$37,0)</f>
        <v>5</v>
      </c>
      <c r="Z24" s="65">
        <f>VLOOKUP($A24,'Return Data'!$B$7:$R$1700,16,0)</f>
        <v>8.4482999999999997</v>
      </c>
      <c r="AA24" s="67">
        <f t="shared" si="9"/>
        <v>7</v>
      </c>
    </row>
    <row r="25" spans="1:27" x14ac:dyDescent="0.3">
      <c r="A25" s="63" t="s">
        <v>1625</v>
      </c>
      <c r="B25" s="64">
        <f>VLOOKUP($A25,'Return Data'!$B$7:$R$1700,3,0)</f>
        <v>44032</v>
      </c>
      <c r="C25" s="65">
        <f>VLOOKUP($A25,'Return Data'!$B$7:$R$1700,4,0)</f>
        <v>34.249099999999999</v>
      </c>
      <c r="D25" s="65">
        <f>VLOOKUP($A25,'Return Data'!$B$7:$R$1700,5,0)</f>
        <v>2.9847999999999999</v>
      </c>
      <c r="E25" s="66">
        <f t="shared" si="0"/>
        <v>22</v>
      </c>
      <c r="F25" s="65">
        <f>VLOOKUP($A25,'Return Data'!$B$7:$R$1700,6,0)</f>
        <v>2.9847999999999999</v>
      </c>
      <c r="G25" s="66">
        <f t="shared" si="1"/>
        <v>22</v>
      </c>
      <c r="H25" s="65">
        <f>VLOOKUP($A25,'Return Data'!$B$7:$R$1700,7,0)</f>
        <v>3.3210999999999999</v>
      </c>
      <c r="I25" s="66">
        <f t="shared" si="2"/>
        <v>22</v>
      </c>
      <c r="J25" s="65">
        <f>VLOOKUP($A25,'Return Data'!$B$7:$R$1700,8,0)</f>
        <v>4.5830000000000002</v>
      </c>
      <c r="K25" s="66">
        <f t="shared" si="3"/>
        <v>20</v>
      </c>
      <c r="L25" s="65">
        <f>VLOOKUP($A25,'Return Data'!$B$7:$R$1700,9,0)</f>
        <v>5.1378000000000004</v>
      </c>
      <c r="M25" s="66">
        <f t="shared" si="4"/>
        <v>20</v>
      </c>
      <c r="N25" s="65">
        <f>VLOOKUP($A25,'Return Data'!$B$7:$R$1700,10,0)</f>
        <v>7.9908999999999999</v>
      </c>
      <c r="O25" s="66">
        <f t="shared" si="5"/>
        <v>11</v>
      </c>
      <c r="P25" s="65">
        <f>VLOOKUP($A25,'Return Data'!$B$7:$R$1700,11,0)</f>
        <v>7.6397000000000004</v>
      </c>
      <c r="Q25" s="66">
        <f t="shared" si="11"/>
        <v>8</v>
      </c>
      <c r="R25" s="65">
        <f>VLOOKUP($A25,'Return Data'!$B$7:$R$1700,12,0)</f>
        <v>7.0778999999999996</v>
      </c>
      <c r="S25" s="66">
        <f t="shared" si="12"/>
        <v>9</v>
      </c>
      <c r="T25" s="65">
        <f>VLOOKUP($A25,'Return Data'!$B$7:$R$1700,13,0)</f>
        <v>7.3021000000000003</v>
      </c>
      <c r="U25" s="66">
        <f t="shared" si="13"/>
        <v>10</v>
      </c>
      <c r="V25" s="65">
        <f>VLOOKUP($A25,'Return Data'!$B$7:$R$1700,17,0)</f>
        <v>7.8742000000000001</v>
      </c>
      <c r="W25" s="66">
        <f>RANK(V25,V$8:V$37,0)</f>
        <v>7</v>
      </c>
      <c r="X25" s="65">
        <f>VLOOKUP($A25,'Return Data'!$B$7:$R$1700,14,0)</f>
        <v>7.5376000000000003</v>
      </c>
      <c r="Y25" s="66">
        <f>RANK(X25,X$8:X$37,0)</f>
        <v>7</v>
      </c>
      <c r="Z25" s="65">
        <f>VLOOKUP($A25,'Return Data'!$B$7:$R$1700,16,0)</f>
        <v>8.4350000000000005</v>
      </c>
      <c r="AA25" s="67">
        <f t="shared" si="9"/>
        <v>8</v>
      </c>
    </row>
    <row r="26" spans="1:27" x14ac:dyDescent="0.3">
      <c r="A26" s="63" t="s">
        <v>1626</v>
      </c>
      <c r="B26" s="64">
        <f>VLOOKUP($A26,'Return Data'!$B$7:$R$1700,3,0)</f>
        <v>44032</v>
      </c>
      <c r="C26" s="65">
        <f>VLOOKUP($A26,'Return Data'!$B$7:$R$1700,4,0)</f>
        <v>1034.3286000000001</v>
      </c>
      <c r="D26" s="65">
        <f>VLOOKUP($A26,'Return Data'!$B$7:$R$1700,5,0)</f>
        <v>3.4592999999999998</v>
      </c>
      <c r="E26" s="66">
        <f t="shared" si="0"/>
        <v>15</v>
      </c>
      <c r="F26" s="65">
        <f>VLOOKUP($A26,'Return Data'!$B$7:$R$1700,6,0)</f>
        <v>3.4592999999999998</v>
      </c>
      <c r="G26" s="66">
        <f t="shared" si="1"/>
        <v>15</v>
      </c>
      <c r="H26" s="65">
        <f>VLOOKUP($A26,'Return Data'!$B$7:$R$1700,7,0)</f>
        <v>3.9902000000000002</v>
      </c>
      <c r="I26" s="66">
        <f t="shared" si="2"/>
        <v>20</v>
      </c>
      <c r="J26" s="65">
        <f>VLOOKUP($A26,'Return Data'!$B$7:$R$1700,8,0)</f>
        <v>4.5457999999999998</v>
      </c>
      <c r="K26" s="66">
        <f t="shared" si="3"/>
        <v>21</v>
      </c>
      <c r="L26" s="65">
        <f>VLOOKUP($A26,'Return Data'!$B$7:$R$1700,9,0)</f>
        <v>5.3136999999999999</v>
      </c>
      <c r="M26" s="66">
        <f t="shared" si="4"/>
        <v>19</v>
      </c>
      <c r="N26" s="65">
        <f>VLOOKUP($A26,'Return Data'!$B$7:$R$1700,10,0)</f>
        <v>5.9427000000000003</v>
      </c>
      <c r="O26" s="66">
        <f t="shared" si="5"/>
        <v>26</v>
      </c>
      <c r="P26" s="65">
        <f>VLOOKUP($A26,'Return Data'!$B$7:$R$1700,11,0)</f>
        <v>5.1333000000000002</v>
      </c>
      <c r="Q26" s="66">
        <f t="shared" si="11"/>
        <v>25</v>
      </c>
      <c r="R26" s="65"/>
      <c r="S26" s="66"/>
      <c r="T26" s="65"/>
      <c r="U26" s="66"/>
      <c r="V26" s="65"/>
      <c r="W26" s="66"/>
      <c r="X26" s="65"/>
      <c r="Y26" s="66"/>
      <c r="Z26" s="65">
        <f>VLOOKUP($A26,'Return Data'!$B$7:$R$1700,16,0)</f>
        <v>5.3093000000000004</v>
      </c>
      <c r="AA26" s="67">
        <f t="shared" si="9"/>
        <v>27</v>
      </c>
    </row>
    <row r="27" spans="1:27" x14ac:dyDescent="0.3">
      <c r="A27" s="63" t="s">
        <v>1628</v>
      </c>
      <c r="B27" s="64">
        <f>VLOOKUP($A27,'Return Data'!$B$7:$R$1700,3,0)</f>
        <v>44032</v>
      </c>
      <c r="C27" s="65">
        <f>VLOOKUP($A27,'Return Data'!$B$7:$R$1700,4,0)</f>
        <v>1058.1383000000001</v>
      </c>
      <c r="D27" s="65">
        <f>VLOOKUP($A27,'Return Data'!$B$7:$R$1700,5,0)</f>
        <v>4.2443</v>
      </c>
      <c r="E27" s="66">
        <f t="shared" si="0"/>
        <v>5</v>
      </c>
      <c r="F27" s="65">
        <f>VLOOKUP($A27,'Return Data'!$B$7:$R$1700,6,0)</f>
        <v>4.2443</v>
      </c>
      <c r="G27" s="66">
        <f t="shared" si="1"/>
        <v>5</v>
      </c>
      <c r="H27" s="65">
        <f>VLOOKUP($A27,'Return Data'!$B$7:$R$1700,7,0)</f>
        <v>6.6654999999999998</v>
      </c>
      <c r="I27" s="66">
        <f t="shared" si="2"/>
        <v>4</v>
      </c>
      <c r="J27" s="65">
        <f>VLOOKUP($A27,'Return Data'!$B$7:$R$1700,8,0)</f>
        <v>6.1215999999999999</v>
      </c>
      <c r="K27" s="66">
        <f t="shared" si="3"/>
        <v>9</v>
      </c>
      <c r="L27" s="65">
        <f>VLOOKUP($A27,'Return Data'!$B$7:$R$1700,9,0)</f>
        <v>7.1489000000000003</v>
      </c>
      <c r="M27" s="66">
        <f t="shared" si="4"/>
        <v>8</v>
      </c>
      <c r="N27" s="65">
        <f>VLOOKUP($A27,'Return Data'!$B$7:$R$1700,10,0)</f>
        <v>8.2384000000000004</v>
      </c>
      <c r="O27" s="66">
        <f t="shared" si="5"/>
        <v>8</v>
      </c>
      <c r="P27" s="65">
        <f>VLOOKUP($A27,'Return Data'!$B$7:$R$1700,11,0)</f>
        <v>7.9856999999999996</v>
      </c>
      <c r="Q27" s="66">
        <f t="shared" si="11"/>
        <v>5</v>
      </c>
      <c r="R27" s="65"/>
      <c r="S27" s="66"/>
      <c r="T27" s="65"/>
      <c r="U27" s="66"/>
      <c r="V27" s="65"/>
      <c r="W27" s="66"/>
      <c r="X27" s="65"/>
      <c r="Y27" s="66"/>
      <c r="Z27" s="65">
        <f>VLOOKUP($A27,'Return Data'!$B$7:$R$1700,16,0)</f>
        <v>7.6608000000000001</v>
      </c>
      <c r="AA27" s="67">
        <f t="shared" si="9"/>
        <v>19</v>
      </c>
    </row>
    <row r="28" spans="1:27" x14ac:dyDescent="0.3">
      <c r="A28" s="63" t="s">
        <v>1630</v>
      </c>
      <c r="B28" s="64">
        <f>VLOOKUP($A28,'Return Data'!$B$7:$R$1700,3,0)</f>
        <v>44032</v>
      </c>
      <c r="C28" s="65">
        <f>VLOOKUP($A28,'Return Data'!$B$7:$R$1700,4,0)</f>
        <v>13.6416</v>
      </c>
      <c r="D28" s="65">
        <f>VLOOKUP($A28,'Return Data'!$B$7:$R$1700,5,0)</f>
        <v>3.2115999999999998</v>
      </c>
      <c r="E28" s="66">
        <f t="shared" si="0"/>
        <v>18</v>
      </c>
      <c r="F28" s="65">
        <f>VLOOKUP($A28,'Return Data'!$B$7:$R$1700,6,0)</f>
        <v>3.2115999999999998</v>
      </c>
      <c r="G28" s="66">
        <f t="shared" si="1"/>
        <v>18</v>
      </c>
      <c r="H28" s="65">
        <f>VLOOKUP($A28,'Return Data'!$B$7:$R$1700,7,0)</f>
        <v>2.8683000000000001</v>
      </c>
      <c r="I28" s="66">
        <f t="shared" si="2"/>
        <v>26</v>
      </c>
      <c r="J28" s="65">
        <f>VLOOKUP($A28,'Return Data'!$B$7:$R$1700,8,0)</f>
        <v>2.8698999999999999</v>
      </c>
      <c r="K28" s="66">
        <f t="shared" si="3"/>
        <v>27</v>
      </c>
      <c r="L28" s="65">
        <f>VLOOKUP($A28,'Return Data'!$B$7:$R$1700,9,0)</f>
        <v>3.0634000000000001</v>
      </c>
      <c r="M28" s="66">
        <f t="shared" si="4"/>
        <v>27</v>
      </c>
      <c r="N28" s="65">
        <f>VLOOKUP($A28,'Return Data'!$B$7:$R$1700,10,0)</f>
        <v>3.7212999999999998</v>
      </c>
      <c r="O28" s="66">
        <f t="shared" si="5"/>
        <v>27</v>
      </c>
      <c r="P28" s="65">
        <f>VLOOKUP($A28,'Return Data'!$B$7:$R$1700,11,0)</f>
        <v>5.1185</v>
      </c>
      <c r="Q28" s="66">
        <f t="shared" si="11"/>
        <v>26</v>
      </c>
      <c r="R28" s="65">
        <f>VLOOKUP($A28,'Return Data'!$B$7:$R$1700,12,0)</f>
        <v>5.0858999999999996</v>
      </c>
      <c r="S28" s="66">
        <f t="shared" ref="S28:S37" si="14">RANK(R28,R$8:R$37,0)</f>
        <v>23</v>
      </c>
      <c r="T28" s="65">
        <f>VLOOKUP($A28,'Return Data'!$B$7:$R$1700,13,0)</f>
        <v>5.3794000000000004</v>
      </c>
      <c r="U28" s="66">
        <f>RANK(T28,T$8:T$37,0)</f>
        <v>23</v>
      </c>
      <c r="V28" s="65">
        <f>VLOOKUP($A28,'Return Data'!$B$7:$R$1700,17,0)</f>
        <v>-1.4499</v>
      </c>
      <c r="W28" s="66">
        <f>RANK(V28,V$8:V$37,0)</f>
        <v>20</v>
      </c>
      <c r="X28" s="65">
        <f>VLOOKUP($A28,'Return Data'!$B$7:$R$1700,14,0)</f>
        <v>1.0688</v>
      </c>
      <c r="Y28" s="66">
        <f>RANK(X28,X$8:X$37,0)</f>
        <v>19</v>
      </c>
      <c r="Z28" s="65">
        <f>VLOOKUP($A28,'Return Data'!$B$7:$R$1700,16,0)</f>
        <v>4.6212</v>
      </c>
      <c r="AA28" s="67">
        <f t="shared" si="9"/>
        <v>29</v>
      </c>
    </row>
    <row r="29" spans="1:27" x14ac:dyDescent="0.3">
      <c r="A29" s="63" t="s">
        <v>1633</v>
      </c>
      <c r="B29" s="64">
        <f>VLOOKUP($A29,'Return Data'!$B$7:$R$1700,3,0)</f>
        <v>44032</v>
      </c>
      <c r="C29" s="65">
        <f>VLOOKUP($A29,'Return Data'!$B$7:$R$1700,4,0)</f>
        <v>3094.9283999999998</v>
      </c>
      <c r="D29" s="65">
        <f>VLOOKUP($A29,'Return Data'!$B$7:$R$1700,5,0)</f>
        <v>2.2517999999999998</v>
      </c>
      <c r="E29" s="66">
        <f t="shared" si="0"/>
        <v>27</v>
      </c>
      <c r="F29" s="65">
        <f>VLOOKUP($A29,'Return Data'!$B$7:$R$1700,6,0)</f>
        <v>2.2517999999999998</v>
      </c>
      <c r="G29" s="66">
        <f t="shared" si="1"/>
        <v>27</v>
      </c>
      <c r="H29" s="65">
        <f>VLOOKUP($A29,'Return Data'!$B$7:$R$1700,7,0)</f>
        <v>-80.622900000000001</v>
      </c>
      <c r="I29" s="66">
        <f t="shared" si="2"/>
        <v>30</v>
      </c>
      <c r="J29" s="65">
        <f>VLOOKUP($A29,'Return Data'!$B$7:$R$1700,8,0)</f>
        <v>-28.471900000000002</v>
      </c>
      <c r="K29" s="66">
        <f t="shared" si="3"/>
        <v>30</v>
      </c>
      <c r="L29" s="65">
        <f>VLOOKUP($A29,'Return Data'!$B$7:$R$1700,9,0)</f>
        <v>-6.6332000000000004</v>
      </c>
      <c r="M29" s="66">
        <f t="shared" si="4"/>
        <v>30</v>
      </c>
      <c r="N29" s="65">
        <f>VLOOKUP($A29,'Return Data'!$B$7:$R$1700,10,0)</f>
        <v>1.5664</v>
      </c>
      <c r="O29" s="66">
        <f t="shared" si="5"/>
        <v>29</v>
      </c>
      <c r="P29" s="65">
        <f>VLOOKUP($A29,'Return Data'!$B$7:$R$1700,11,0)</f>
        <v>2.9626999999999999</v>
      </c>
      <c r="Q29" s="66">
        <f t="shared" si="11"/>
        <v>28</v>
      </c>
      <c r="R29" s="65">
        <f>VLOOKUP($A29,'Return Data'!$B$7:$R$1700,12,0)</f>
        <v>4.9084000000000003</v>
      </c>
      <c r="S29" s="66">
        <f t="shared" si="14"/>
        <v>24</v>
      </c>
      <c r="T29" s="65">
        <f>VLOOKUP($A29,'Return Data'!$B$7:$R$1700,13,0)</f>
        <v>1.1237999999999999</v>
      </c>
      <c r="U29" s="66">
        <f>RANK(T29,T$8:T$37,0)</f>
        <v>26</v>
      </c>
      <c r="V29" s="65">
        <f>VLOOKUP($A29,'Return Data'!$B$7:$R$1700,17,0)</f>
        <v>3.7484000000000002</v>
      </c>
      <c r="W29" s="66">
        <f>RANK(V29,V$8:V$37,0)</f>
        <v>19</v>
      </c>
      <c r="X29" s="65">
        <f>VLOOKUP($A29,'Return Data'!$B$7:$R$1700,14,0)</f>
        <v>4.9336000000000002</v>
      </c>
      <c r="Y29" s="66">
        <f>RANK(X29,X$8:X$37,0)</f>
        <v>18</v>
      </c>
      <c r="Z29" s="65">
        <f>VLOOKUP($A29,'Return Data'!$B$7:$R$1700,16,0)</f>
        <v>7.0157999999999996</v>
      </c>
      <c r="AA29" s="67">
        <f t="shared" si="9"/>
        <v>25</v>
      </c>
    </row>
    <row r="30" spans="1:27" x14ac:dyDescent="0.3">
      <c r="A30" s="63" t="s">
        <v>1635</v>
      </c>
      <c r="B30" s="64">
        <f>VLOOKUP($A30,'Return Data'!$B$7:$R$1700,3,0)</f>
        <v>44032</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-29.6203</v>
      </c>
      <c r="AA30" s="67">
        <f t="shared" si="9"/>
        <v>30</v>
      </c>
    </row>
    <row r="31" spans="1:27" x14ac:dyDescent="0.3">
      <c r="A31" s="63" t="s">
        <v>1637</v>
      </c>
      <c r="B31" s="64">
        <f>VLOOKUP($A31,'Return Data'!$B$7:$R$1700,3,0)</f>
        <v>44032</v>
      </c>
      <c r="C31" s="65">
        <f>VLOOKUP($A31,'Return Data'!$B$7:$R$1700,4,0)</f>
        <v>26.813400000000001</v>
      </c>
      <c r="D31" s="65">
        <f>VLOOKUP($A31,'Return Data'!$B$7:$R$1700,5,0)</f>
        <v>2.6777000000000002</v>
      </c>
      <c r="E31" s="66">
        <f t="shared" si="0"/>
        <v>25</v>
      </c>
      <c r="F31" s="65">
        <f>VLOOKUP($A31,'Return Data'!$B$7:$R$1700,6,0)</f>
        <v>2.6777000000000002</v>
      </c>
      <c r="G31" s="66">
        <f t="shared" si="1"/>
        <v>25</v>
      </c>
      <c r="H31" s="65">
        <f>VLOOKUP($A31,'Return Data'!$B$7:$R$1700,7,0)</f>
        <v>4.1454000000000004</v>
      </c>
      <c r="I31" s="66">
        <f t="shared" si="2"/>
        <v>17</v>
      </c>
      <c r="J31" s="65">
        <f>VLOOKUP($A31,'Return Data'!$B$7:$R$1700,8,0)</f>
        <v>4.8121999999999998</v>
      </c>
      <c r="K31" s="66">
        <f t="shared" si="3"/>
        <v>15</v>
      </c>
      <c r="L31" s="65">
        <f>VLOOKUP($A31,'Return Data'!$B$7:$R$1700,9,0)</f>
        <v>5.9137000000000004</v>
      </c>
      <c r="M31" s="66">
        <f t="shared" si="4"/>
        <v>14</v>
      </c>
      <c r="N31" s="65">
        <f>VLOOKUP($A31,'Return Data'!$B$7:$R$1700,10,0)</f>
        <v>8.2204999999999995</v>
      </c>
      <c r="O31" s="66">
        <f t="shared" si="5"/>
        <v>9</v>
      </c>
      <c r="P31" s="65">
        <f>VLOOKUP($A31,'Return Data'!$B$7:$R$1700,11,0)</f>
        <v>7.5732999999999997</v>
      </c>
      <c r="Q31" s="66">
        <f t="shared" si="11"/>
        <v>10</v>
      </c>
      <c r="R31" s="65">
        <f>VLOOKUP($A31,'Return Data'!$B$7:$R$1700,12,0)</f>
        <v>7.2710999999999997</v>
      </c>
      <c r="S31" s="66">
        <f t="shared" si="14"/>
        <v>5</v>
      </c>
      <c r="T31" s="65">
        <f>VLOOKUP($A31,'Return Data'!$B$7:$R$1700,13,0)</f>
        <v>10.8192</v>
      </c>
      <c r="U31" s="66">
        <f t="shared" ref="U31:U37" si="15">RANK(T31,T$8:T$37,0)</f>
        <v>2</v>
      </c>
      <c r="V31" s="65">
        <f>VLOOKUP($A31,'Return Data'!$B$7:$R$1700,17,0)</f>
        <v>10.9276</v>
      </c>
      <c r="W31" s="66">
        <f>RANK(V31,V$8:V$37,0)</f>
        <v>1</v>
      </c>
      <c r="X31" s="65">
        <f>VLOOKUP($A31,'Return Data'!$B$7:$R$1700,14,0)</f>
        <v>9.6305999999999994</v>
      </c>
      <c r="Y31" s="66">
        <f>RANK(X31,X$8:X$37,0)</f>
        <v>1</v>
      </c>
      <c r="Z31" s="65">
        <f>VLOOKUP($A31,'Return Data'!$B$7:$R$1700,16,0)</f>
        <v>9.3763000000000005</v>
      </c>
      <c r="AA31" s="67">
        <f t="shared" si="9"/>
        <v>1</v>
      </c>
    </row>
    <row r="32" spans="1:27" x14ac:dyDescent="0.3">
      <c r="A32" s="63" t="s">
        <v>1639</v>
      </c>
      <c r="B32" s="64">
        <f>VLOOKUP($A32,'Return Data'!$B$7:$R$1700,3,0)</f>
        <v>44032</v>
      </c>
      <c r="C32" s="65">
        <f>VLOOKUP($A32,'Return Data'!$B$7:$R$1700,4,0)</f>
        <v>2205.9739</v>
      </c>
      <c r="D32" s="65">
        <f>VLOOKUP($A32,'Return Data'!$B$7:$R$1700,5,0)</f>
        <v>3.2185000000000001</v>
      </c>
      <c r="E32" s="66">
        <f t="shared" si="0"/>
        <v>17</v>
      </c>
      <c r="F32" s="65">
        <f>VLOOKUP($A32,'Return Data'!$B$7:$R$1700,6,0)</f>
        <v>3.2185000000000001</v>
      </c>
      <c r="G32" s="66">
        <f t="shared" si="1"/>
        <v>17</v>
      </c>
      <c r="H32" s="65">
        <f>VLOOKUP($A32,'Return Data'!$B$7:$R$1700,7,0)</f>
        <v>4.0462999999999996</v>
      </c>
      <c r="I32" s="66">
        <f t="shared" si="2"/>
        <v>19</v>
      </c>
      <c r="J32" s="65">
        <f>VLOOKUP($A32,'Return Data'!$B$7:$R$1700,8,0)</f>
        <v>4.6402999999999999</v>
      </c>
      <c r="K32" s="66">
        <f t="shared" si="3"/>
        <v>17</v>
      </c>
      <c r="L32" s="65">
        <f>VLOOKUP($A32,'Return Data'!$B$7:$R$1700,9,0)</f>
        <v>4.9042000000000003</v>
      </c>
      <c r="M32" s="66">
        <f t="shared" si="4"/>
        <v>21</v>
      </c>
      <c r="N32" s="65">
        <f>VLOOKUP($A32,'Return Data'!$B$7:$R$1700,10,0)</f>
        <v>5.9934000000000003</v>
      </c>
      <c r="O32" s="66">
        <f t="shared" si="5"/>
        <v>25</v>
      </c>
      <c r="P32" s="65">
        <f>VLOOKUP($A32,'Return Data'!$B$7:$R$1700,11,0)</f>
        <v>5.8631000000000002</v>
      </c>
      <c r="Q32" s="66">
        <f t="shared" si="11"/>
        <v>22</v>
      </c>
      <c r="R32" s="65">
        <f>VLOOKUP($A32,'Return Data'!$B$7:$R$1700,12,0)</f>
        <v>5.8135000000000003</v>
      </c>
      <c r="S32" s="66">
        <f t="shared" si="14"/>
        <v>21</v>
      </c>
      <c r="T32" s="65">
        <f>VLOOKUP($A32,'Return Data'!$B$7:$R$1700,13,0)</f>
        <v>6.15</v>
      </c>
      <c r="U32" s="66">
        <f t="shared" si="15"/>
        <v>21</v>
      </c>
      <c r="V32" s="65">
        <f>VLOOKUP($A32,'Return Data'!$B$7:$R$1700,17,0)</f>
        <v>4.1475</v>
      </c>
      <c r="W32" s="66">
        <f>RANK(V32,V$8:V$37,0)</f>
        <v>18</v>
      </c>
      <c r="X32" s="65">
        <f>VLOOKUP($A32,'Return Data'!$B$7:$R$1700,14,0)</f>
        <v>5.1783000000000001</v>
      </c>
      <c r="Y32" s="66">
        <f>RANK(X32,X$8:X$37,0)</f>
        <v>16</v>
      </c>
      <c r="Z32" s="65">
        <f>VLOOKUP($A32,'Return Data'!$B$7:$R$1700,16,0)</f>
        <v>7.4057000000000004</v>
      </c>
      <c r="AA32" s="67">
        <f t="shared" si="9"/>
        <v>23</v>
      </c>
    </row>
    <row r="33" spans="1:27" x14ac:dyDescent="0.3">
      <c r="A33" s="63" t="s">
        <v>1640</v>
      </c>
      <c r="B33" s="64">
        <f>VLOOKUP($A33,'Return Data'!$B$7:$R$1700,3,0)</f>
        <v>44032</v>
      </c>
      <c r="C33" s="65">
        <f>VLOOKUP($A33,'Return Data'!$B$7:$R$1700,4,0)</f>
        <v>4594.7502999999997</v>
      </c>
      <c r="D33" s="65">
        <f>VLOOKUP($A33,'Return Data'!$B$7:$R$1700,5,0)</f>
        <v>3.6015000000000001</v>
      </c>
      <c r="E33" s="66">
        <f t="shared" si="0"/>
        <v>12</v>
      </c>
      <c r="F33" s="65">
        <f>VLOOKUP($A33,'Return Data'!$B$7:$R$1700,6,0)</f>
        <v>3.6015000000000001</v>
      </c>
      <c r="G33" s="66">
        <f t="shared" si="1"/>
        <v>12</v>
      </c>
      <c r="H33" s="65">
        <f>VLOOKUP($A33,'Return Data'!$B$7:$R$1700,7,0)</f>
        <v>5.4364999999999997</v>
      </c>
      <c r="I33" s="66">
        <f t="shared" si="2"/>
        <v>8</v>
      </c>
      <c r="J33" s="65">
        <f>VLOOKUP($A33,'Return Data'!$B$7:$R$1700,8,0)</f>
        <v>6.5290999999999997</v>
      </c>
      <c r="K33" s="66">
        <f t="shared" si="3"/>
        <v>6</v>
      </c>
      <c r="L33" s="65">
        <f>VLOOKUP($A33,'Return Data'!$B$7:$R$1700,9,0)</f>
        <v>6.8686999999999996</v>
      </c>
      <c r="M33" s="66">
        <f t="shared" si="4"/>
        <v>11</v>
      </c>
      <c r="N33" s="65">
        <f>VLOOKUP($A33,'Return Data'!$B$7:$R$1700,10,0)</f>
        <v>8.5951000000000004</v>
      </c>
      <c r="O33" s="66">
        <f t="shared" si="5"/>
        <v>7</v>
      </c>
      <c r="P33" s="65">
        <f>VLOOKUP($A33,'Return Data'!$B$7:$R$1700,11,0)</f>
        <v>7.5747</v>
      </c>
      <c r="Q33" s="66">
        <f t="shared" si="11"/>
        <v>9</v>
      </c>
      <c r="R33" s="65">
        <f>VLOOKUP($A33,'Return Data'!$B$7:$R$1700,12,0)</f>
        <v>7.2297000000000002</v>
      </c>
      <c r="S33" s="66">
        <f t="shared" si="14"/>
        <v>6</v>
      </c>
      <c r="T33" s="65">
        <f>VLOOKUP($A33,'Return Data'!$B$7:$R$1700,13,0)</f>
        <v>7.5148000000000001</v>
      </c>
      <c r="U33" s="66">
        <f t="shared" si="15"/>
        <v>7</v>
      </c>
      <c r="V33" s="65">
        <f>VLOOKUP($A33,'Return Data'!$B$7:$R$1700,17,0)</f>
        <v>8.0546000000000006</v>
      </c>
      <c r="W33" s="66">
        <f>RANK(V33,V$8:V$37,0)</f>
        <v>5</v>
      </c>
      <c r="X33" s="65">
        <f>VLOOKUP($A33,'Return Data'!$B$7:$R$1700,14,0)</f>
        <v>7.7713000000000001</v>
      </c>
      <c r="Y33" s="66">
        <f>RANK(X33,X$8:X$37,0)</f>
        <v>4</v>
      </c>
      <c r="Z33" s="65">
        <f>VLOOKUP($A33,'Return Data'!$B$7:$R$1700,16,0)</f>
        <v>8.1675000000000004</v>
      </c>
      <c r="AA33" s="67">
        <f t="shared" si="9"/>
        <v>12</v>
      </c>
    </row>
    <row r="34" spans="1:27" x14ac:dyDescent="0.3">
      <c r="A34" s="63" t="s">
        <v>1642</v>
      </c>
      <c r="B34" s="64">
        <f>VLOOKUP($A34,'Return Data'!$B$7:$R$1700,3,0)</f>
        <v>44032</v>
      </c>
      <c r="C34" s="65">
        <f>VLOOKUP($A34,'Return Data'!$B$7:$R$1700,4,0)</f>
        <v>10.779400000000001</v>
      </c>
      <c r="D34" s="65">
        <f>VLOOKUP($A34,'Return Data'!$B$7:$R$1700,5,0)</f>
        <v>3.9517000000000002</v>
      </c>
      <c r="E34" s="66">
        <f t="shared" si="0"/>
        <v>8</v>
      </c>
      <c r="F34" s="65">
        <f>VLOOKUP($A34,'Return Data'!$B$7:$R$1700,6,0)</f>
        <v>3.9517000000000002</v>
      </c>
      <c r="G34" s="66">
        <f t="shared" si="1"/>
        <v>8</v>
      </c>
      <c r="H34" s="65">
        <f>VLOOKUP($A34,'Return Data'!$B$7:$R$1700,7,0)</f>
        <v>4.7447999999999997</v>
      </c>
      <c r="I34" s="66">
        <f t="shared" si="2"/>
        <v>10</v>
      </c>
      <c r="J34" s="65">
        <f>VLOOKUP($A34,'Return Data'!$B$7:$R$1700,8,0)</f>
        <v>6.1334999999999997</v>
      </c>
      <c r="K34" s="66">
        <f t="shared" si="3"/>
        <v>8</v>
      </c>
      <c r="L34" s="65">
        <f>VLOOKUP($A34,'Return Data'!$B$7:$R$1700,9,0)</f>
        <v>6.9550000000000001</v>
      </c>
      <c r="M34" s="66">
        <f t="shared" si="4"/>
        <v>10</v>
      </c>
      <c r="N34" s="65">
        <f>VLOOKUP($A34,'Return Data'!$B$7:$R$1700,10,0)</f>
        <v>7.1736000000000004</v>
      </c>
      <c r="O34" s="66">
        <f t="shared" si="5"/>
        <v>16</v>
      </c>
      <c r="P34" s="65">
        <f>VLOOKUP($A34,'Return Data'!$B$7:$R$1700,11,0)</f>
        <v>6.8216999999999999</v>
      </c>
      <c r="Q34" s="66">
        <f t="shared" si="11"/>
        <v>16</v>
      </c>
      <c r="R34" s="65">
        <f>VLOOKUP($A34,'Return Data'!$B$7:$R$1700,12,0)</f>
        <v>6.5946999999999996</v>
      </c>
      <c r="S34" s="66">
        <f t="shared" si="14"/>
        <v>14</v>
      </c>
      <c r="T34" s="65">
        <f>VLOOKUP($A34,'Return Data'!$B$7:$R$1700,13,0)</f>
        <v>6.9734999999999996</v>
      </c>
      <c r="U34" s="66">
        <f t="shared" si="15"/>
        <v>15</v>
      </c>
      <c r="V34" s="65"/>
      <c r="W34" s="66"/>
      <c r="X34" s="65"/>
      <c r="Y34" s="66"/>
      <c r="Z34" s="65">
        <f>VLOOKUP($A34,'Return Data'!$B$7:$R$1700,16,0)</f>
        <v>7.2382</v>
      </c>
      <c r="AA34" s="67">
        <f t="shared" si="9"/>
        <v>24</v>
      </c>
    </row>
    <row r="35" spans="1:27" x14ac:dyDescent="0.3">
      <c r="A35" s="63" t="s">
        <v>1644</v>
      </c>
      <c r="B35" s="64">
        <f>VLOOKUP($A35,'Return Data'!$B$7:$R$1700,3,0)</f>
        <v>44032</v>
      </c>
      <c r="C35" s="65">
        <f>VLOOKUP($A35,'Return Data'!$B$7:$R$1700,4,0)</f>
        <v>11.128399999999999</v>
      </c>
      <c r="D35" s="65">
        <f>VLOOKUP($A35,'Return Data'!$B$7:$R$1700,5,0)</f>
        <v>3.1714000000000002</v>
      </c>
      <c r="E35" s="66">
        <f t="shared" si="0"/>
        <v>19</v>
      </c>
      <c r="F35" s="65">
        <f>VLOOKUP($A35,'Return Data'!$B$7:$R$1700,6,0)</f>
        <v>3.1714000000000002</v>
      </c>
      <c r="G35" s="66">
        <f t="shared" si="1"/>
        <v>19</v>
      </c>
      <c r="H35" s="65">
        <f>VLOOKUP($A35,'Return Data'!$B$7:$R$1700,7,0)</f>
        <v>3.4695999999999998</v>
      </c>
      <c r="I35" s="66">
        <f t="shared" si="2"/>
        <v>21</v>
      </c>
      <c r="J35" s="65">
        <f>VLOOKUP($A35,'Return Data'!$B$7:$R$1700,8,0)</f>
        <v>4.5999999999999996</v>
      </c>
      <c r="K35" s="66">
        <f t="shared" si="3"/>
        <v>19</v>
      </c>
      <c r="L35" s="65">
        <f>VLOOKUP($A35,'Return Data'!$B$7:$R$1700,9,0)</f>
        <v>5.5702999999999996</v>
      </c>
      <c r="M35" s="66">
        <f t="shared" si="4"/>
        <v>18</v>
      </c>
      <c r="N35" s="65">
        <f>VLOOKUP($A35,'Return Data'!$B$7:$R$1700,10,0)</f>
        <v>6.9409999999999998</v>
      </c>
      <c r="O35" s="66">
        <f t="shared" si="5"/>
        <v>20</v>
      </c>
      <c r="P35" s="65">
        <f>VLOOKUP($A35,'Return Data'!$B$7:$R$1700,11,0)</f>
        <v>6.851</v>
      </c>
      <c r="Q35" s="66">
        <f t="shared" si="11"/>
        <v>15</v>
      </c>
      <c r="R35" s="65">
        <f>VLOOKUP($A35,'Return Data'!$B$7:$R$1700,12,0)</f>
        <v>6.6199000000000003</v>
      </c>
      <c r="S35" s="66">
        <f t="shared" si="14"/>
        <v>13</v>
      </c>
      <c r="T35" s="65">
        <f>VLOOKUP($A35,'Return Data'!$B$7:$R$1700,13,0)</f>
        <v>6.9882</v>
      </c>
      <c r="U35" s="66">
        <f t="shared" si="15"/>
        <v>14</v>
      </c>
      <c r="V35" s="65"/>
      <c r="W35" s="66"/>
      <c r="X35" s="65"/>
      <c r="Y35" s="66"/>
      <c r="Z35" s="65">
        <f>VLOOKUP($A35,'Return Data'!$B$7:$R$1700,16,0)</f>
        <v>7.423</v>
      </c>
      <c r="AA35" s="67">
        <f t="shared" si="9"/>
        <v>22</v>
      </c>
    </row>
    <row r="36" spans="1:27" x14ac:dyDescent="0.3">
      <c r="A36" s="63" t="s">
        <v>1646</v>
      </c>
      <c r="B36" s="64">
        <f>VLOOKUP($A36,'Return Data'!$B$7:$R$1700,3,0)</f>
        <v>44032</v>
      </c>
      <c r="C36" s="65">
        <f>VLOOKUP($A36,'Return Data'!$B$7:$R$1700,4,0)</f>
        <v>3310.6066999999998</v>
      </c>
      <c r="D36" s="65">
        <f>VLOOKUP($A36,'Return Data'!$B$7:$R$1700,5,0)</f>
        <v>4.2439999999999998</v>
      </c>
      <c r="E36" s="66">
        <f t="shared" si="0"/>
        <v>6</v>
      </c>
      <c r="F36" s="65">
        <f>VLOOKUP($A36,'Return Data'!$B$7:$R$1700,6,0)</f>
        <v>4.2439999999999998</v>
      </c>
      <c r="G36" s="66">
        <f t="shared" si="1"/>
        <v>6</v>
      </c>
      <c r="H36" s="65">
        <f>VLOOKUP($A36,'Return Data'!$B$7:$R$1700,7,0)</f>
        <v>5.3661000000000003</v>
      </c>
      <c r="I36" s="66">
        <f t="shared" si="2"/>
        <v>9</v>
      </c>
      <c r="J36" s="65">
        <f>VLOOKUP($A36,'Return Data'!$B$7:$R$1700,8,0)</f>
        <v>5.2794999999999996</v>
      </c>
      <c r="K36" s="66">
        <f t="shared" si="3"/>
        <v>12</v>
      </c>
      <c r="L36" s="65">
        <f>VLOOKUP($A36,'Return Data'!$B$7:$R$1700,9,0)</f>
        <v>6.6731999999999996</v>
      </c>
      <c r="M36" s="66">
        <f t="shared" si="4"/>
        <v>12</v>
      </c>
      <c r="N36" s="65">
        <f>VLOOKUP($A36,'Return Data'!$B$7:$R$1700,10,0)</f>
        <v>7.4008000000000003</v>
      </c>
      <c r="O36" s="66">
        <f t="shared" si="5"/>
        <v>14</v>
      </c>
      <c r="P36" s="65">
        <f>VLOOKUP($A36,'Return Data'!$B$7:$R$1700,11,0)</f>
        <v>6.3708</v>
      </c>
      <c r="Q36" s="66">
        <f t="shared" si="11"/>
        <v>19</v>
      </c>
      <c r="R36" s="65">
        <f>VLOOKUP($A36,'Return Data'!$B$7:$R$1700,12,0)</f>
        <v>6.5875000000000004</v>
      </c>
      <c r="S36" s="66">
        <f t="shared" si="14"/>
        <v>15</v>
      </c>
      <c r="T36" s="65">
        <f>VLOOKUP($A36,'Return Data'!$B$7:$R$1700,13,0)</f>
        <v>7.0171999999999999</v>
      </c>
      <c r="U36" s="66">
        <f t="shared" si="15"/>
        <v>13</v>
      </c>
      <c r="V36" s="65">
        <f>VLOOKUP($A36,'Return Data'!$B$7:$R$1700,17,0)</f>
        <v>5.5021000000000004</v>
      </c>
      <c r="W36" s="66">
        <f>RANK(V36,V$8:V$37,0)</f>
        <v>16</v>
      </c>
      <c r="X36" s="65">
        <f>VLOOKUP($A36,'Return Data'!$B$7:$R$1700,14,0)</f>
        <v>5.9924999999999997</v>
      </c>
      <c r="Y36" s="66">
        <f>RANK(X36,X$8:X$37,0)</f>
        <v>15</v>
      </c>
      <c r="Z36" s="65">
        <f>VLOOKUP($A36,'Return Data'!$B$7:$R$1700,16,0)</f>
        <v>8.0274000000000001</v>
      </c>
      <c r="AA36" s="67">
        <f t="shared" si="9"/>
        <v>14</v>
      </c>
    </row>
    <row r="37" spans="1:27" x14ac:dyDescent="0.3">
      <c r="A37" s="63" t="s">
        <v>1648</v>
      </c>
      <c r="B37" s="64">
        <f>VLOOKUP($A37,'Return Data'!$B$7:$R$1700,3,0)</f>
        <v>44032</v>
      </c>
      <c r="C37" s="65">
        <f>VLOOKUP($A37,'Return Data'!$B$7:$R$1700,4,0)</f>
        <v>1059.4077</v>
      </c>
      <c r="D37" s="65">
        <f>VLOOKUP($A37,'Return Data'!$B$7:$R$1700,5,0)</f>
        <v>2.2191999999999998</v>
      </c>
      <c r="E37" s="66">
        <f t="shared" si="0"/>
        <v>28</v>
      </c>
      <c r="F37" s="65">
        <f>VLOOKUP($A37,'Return Data'!$B$7:$R$1700,6,0)</f>
        <v>2.2191999999999998</v>
      </c>
      <c r="G37" s="66">
        <f t="shared" si="1"/>
        <v>28</v>
      </c>
      <c r="H37" s="65">
        <f>VLOOKUP($A37,'Return Data'!$B$7:$R$1700,7,0)</f>
        <v>2.2286000000000001</v>
      </c>
      <c r="I37" s="66">
        <f t="shared" si="2"/>
        <v>27</v>
      </c>
      <c r="J37" s="65">
        <f>VLOOKUP($A37,'Return Data'!$B$7:$R$1700,8,0)</f>
        <v>2.2534999999999998</v>
      </c>
      <c r="K37" s="66">
        <f t="shared" si="3"/>
        <v>28</v>
      </c>
      <c r="L37" s="65">
        <f>VLOOKUP($A37,'Return Data'!$B$7:$R$1700,9,0)</f>
        <v>2.1254</v>
      </c>
      <c r="M37" s="66">
        <f t="shared" si="4"/>
        <v>28</v>
      </c>
      <c r="N37" s="65">
        <f>VLOOKUP($A37,'Return Data'!$B$7:$R$1700,10,0)</f>
        <v>2.3820999999999999</v>
      </c>
      <c r="O37" s="66">
        <f t="shared" si="5"/>
        <v>28</v>
      </c>
      <c r="P37" s="65">
        <f>VLOOKUP($A37,'Return Data'!$B$7:$R$1700,11,0)</f>
        <v>3.6695000000000002</v>
      </c>
      <c r="Q37" s="66">
        <f t="shared" si="11"/>
        <v>27</v>
      </c>
      <c r="R37" s="65">
        <f>VLOOKUP($A37,'Return Data'!$B$7:$R$1700,12,0)</f>
        <v>4.2355999999999998</v>
      </c>
      <c r="S37" s="66">
        <f t="shared" si="14"/>
        <v>25</v>
      </c>
      <c r="T37" s="65">
        <f>VLOOKUP($A37,'Return Data'!$B$7:$R$1700,13,0)</f>
        <v>4.9295999999999998</v>
      </c>
      <c r="U37" s="66">
        <f t="shared" si="15"/>
        <v>24</v>
      </c>
      <c r="V37" s="65"/>
      <c r="W37" s="66"/>
      <c r="X37" s="65"/>
      <c r="Y37" s="66"/>
      <c r="Z37" s="65">
        <f>VLOOKUP($A37,'Return Data'!$B$7:$R$1700,16,0)</f>
        <v>5.2718999999999996</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3.4542466666666671</v>
      </c>
      <c r="E39" s="74"/>
      <c r="F39" s="75">
        <f>AVERAGE(F8:F37)</f>
        <v>3.4542466666666671</v>
      </c>
      <c r="G39" s="74"/>
      <c r="H39" s="75">
        <f>AVERAGE(H8:H37)</f>
        <v>1.7006333333333337</v>
      </c>
      <c r="I39" s="74"/>
      <c r="J39" s="75">
        <f>AVERAGE(J8:J37)</f>
        <v>4.2544000000000004</v>
      </c>
      <c r="K39" s="74"/>
      <c r="L39" s="75">
        <f>AVERAGE(L8:L37)</f>
        <v>7.0051833333333349</v>
      </c>
      <c r="M39" s="74"/>
      <c r="N39" s="75">
        <f>AVERAGE(N8:N37)</f>
        <v>7.403736666666668</v>
      </c>
      <c r="O39" s="74"/>
      <c r="P39" s="75">
        <f>AVERAGE(P8:P37)</f>
        <v>6.7293793103448278</v>
      </c>
      <c r="Q39" s="74"/>
      <c r="R39" s="75">
        <f>AVERAGE(R8:R37)</f>
        <v>5.0281407407407412</v>
      </c>
      <c r="S39" s="74"/>
      <c r="T39" s="75">
        <f>AVERAGE(T8:T37)</f>
        <v>6.9490538461538449</v>
      </c>
      <c r="U39" s="74"/>
      <c r="V39" s="75">
        <f>AVERAGE(V8:V37)</f>
        <v>6.6858100000000009</v>
      </c>
      <c r="W39" s="74"/>
      <c r="X39" s="75">
        <f>AVERAGE(X8:X37)</f>
        <v>6.7517421052631592</v>
      </c>
      <c r="Y39" s="74"/>
      <c r="Z39" s="75">
        <f>AVERAGE(Z8:Z37)</f>
        <v>6.5238966666666665</v>
      </c>
      <c r="AA39" s="76"/>
    </row>
    <row r="40" spans="1:27" x14ac:dyDescent="0.3">
      <c r="A40" s="73" t="s">
        <v>28</v>
      </c>
      <c r="B40" s="74"/>
      <c r="C40" s="74"/>
      <c r="D40" s="75">
        <f>MIN(D8:D37)</f>
        <v>0</v>
      </c>
      <c r="E40" s="74"/>
      <c r="F40" s="75">
        <f>MIN(F8:F37)</f>
        <v>0</v>
      </c>
      <c r="G40" s="74"/>
      <c r="H40" s="75">
        <f>MIN(H8:H37)</f>
        <v>-80.622900000000001</v>
      </c>
      <c r="I40" s="74"/>
      <c r="J40" s="75">
        <f>MIN(J8:J37)</f>
        <v>-28.471900000000002</v>
      </c>
      <c r="K40" s="74"/>
      <c r="L40" s="75">
        <f>MIN(L8:L37)</f>
        <v>-6.6332000000000004</v>
      </c>
      <c r="M40" s="74"/>
      <c r="N40" s="75">
        <f>MIN(N8:N37)</f>
        <v>0</v>
      </c>
      <c r="O40" s="74"/>
      <c r="P40" s="75">
        <f>MIN(P8:P37)</f>
        <v>0</v>
      </c>
      <c r="Q40" s="74"/>
      <c r="R40" s="75">
        <f>MIN(R8:R37)</f>
        <v>-32.0886</v>
      </c>
      <c r="S40" s="74"/>
      <c r="T40" s="75">
        <f>MIN(T8:T37)</f>
        <v>1.1237999999999999</v>
      </c>
      <c r="U40" s="74"/>
      <c r="V40" s="75">
        <f>MIN(V8:V37)</f>
        <v>-1.4499</v>
      </c>
      <c r="W40" s="74"/>
      <c r="X40" s="75">
        <f>MIN(X8:X37)</f>
        <v>1.0688</v>
      </c>
      <c r="Y40" s="74"/>
      <c r="Z40" s="75">
        <f>MIN(Z8:Z37)</f>
        <v>-29.6203</v>
      </c>
      <c r="AA40" s="76"/>
    </row>
    <row r="41" spans="1:27" ht="15" thickBot="1" x14ac:dyDescent="0.35">
      <c r="A41" s="77" t="s">
        <v>29</v>
      </c>
      <c r="B41" s="78"/>
      <c r="C41" s="78"/>
      <c r="D41" s="79">
        <f>MAX(D8:D37)</f>
        <v>7.8071000000000002</v>
      </c>
      <c r="E41" s="78"/>
      <c r="F41" s="79">
        <f>MAX(F8:F37)</f>
        <v>7.8071000000000002</v>
      </c>
      <c r="G41" s="78"/>
      <c r="H41" s="79">
        <f>MAX(H8:H37)</f>
        <v>10.5855</v>
      </c>
      <c r="I41" s="78"/>
      <c r="J41" s="79">
        <f>MAX(J8:J37)</f>
        <v>11.524100000000001</v>
      </c>
      <c r="K41" s="78"/>
      <c r="L41" s="79">
        <f>MAX(L8:L37)</f>
        <v>50.129300000000001</v>
      </c>
      <c r="M41" s="78"/>
      <c r="N41" s="79">
        <f>MAX(N8:N37)</f>
        <v>20.931799999999999</v>
      </c>
      <c r="O41" s="78"/>
      <c r="P41" s="79">
        <f>MAX(P8:P37)</f>
        <v>13.132300000000001</v>
      </c>
      <c r="Q41" s="78"/>
      <c r="R41" s="79">
        <f>MAX(R8:R37)</f>
        <v>8.1018000000000008</v>
      </c>
      <c r="S41" s="78"/>
      <c r="T41" s="79">
        <f>MAX(T8:T37)</f>
        <v>11.150600000000001</v>
      </c>
      <c r="U41" s="78"/>
      <c r="V41" s="79">
        <f>MAX(V8:V37)</f>
        <v>10.9276</v>
      </c>
      <c r="W41" s="78"/>
      <c r="X41" s="79">
        <f>MAX(X8:X37)</f>
        <v>9.6305999999999994</v>
      </c>
      <c r="Y41" s="78"/>
      <c r="Z41" s="79">
        <f>MAX(Z8:Z37)</f>
        <v>9.3763000000000005</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J7" activePane="bottomRight" state="frozen"/>
      <selection pane="topRight" activeCell="B1" sqref="B1"/>
      <selection pane="bottomLeft" activeCell="A7" sqref="A7"/>
      <selection pane="bottomRight" activeCell="AA6" sqref="AA6"/>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44032</v>
      </c>
      <c r="C8" s="65">
        <f>VLOOKUP($A8,'Return Data'!$B$7:$R$1700,4,0)</f>
        <v>409.6198</v>
      </c>
      <c r="D8" s="65">
        <f>VLOOKUP($A8,'Return Data'!$B$7:$R$1700,5,0)</f>
        <v>3.7376999999999998</v>
      </c>
      <c r="E8" s="66">
        <f t="shared" ref="E8:E37" si="0">RANK(D8,D$8:D$37,0)</f>
        <v>7</v>
      </c>
      <c r="F8" s="65">
        <f>VLOOKUP($A8,'Return Data'!$B$7:$R$1700,6,0)</f>
        <v>3.7376999999999998</v>
      </c>
      <c r="G8" s="66">
        <f t="shared" ref="G8:G37" si="1">RANK(F8,F$8:F$37,0)</f>
        <v>7</v>
      </c>
      <c r="H8" s="65">
        <f>VLOOKUP($A8,'Return Data'!$B$7:$R$1700,7,0)</f>
        <v>6.5563000000000002</v>
      </c>
      <c r="I8" s="66">
        <f t="shared" ref="I8:I37" si="2">RANK(H8,H$8:H$37,0)</f>
        <v>3</v>
      </c>
      <c r="J8" s="65">
        <f>VLOOKUP($A8,'Return Data'!$B$7:$R$1700,8,0)</f>
        <v>7.7812000000000001</v>
      </c>
      <c r="K8" s="66">
        <f t="shared" ref="K8:K37" si="3">RANK(J8,J$8:J$37,0)</f>
        <v>4</v>
      </c>
      <c r="L8" s="65">
        <f>VLOOKUP($A8,'Return Data'!$B$7:$R$1700,9,0)</f>
        <v>9.5159000000000002</v>
      </c>
      <c r="M8" s="66">
        <f t="shared" ref="M8:M37" si="4">RANK(L8,L$8:L$37,0)</f>
        <v>4</v>
      </c>
      <c r="N8" s="65">
        <f>VLOOKUP($A8,'Return Data'!$B$7:$R$1700,10,0)</f>
        <v>10.9467</v>
      </c>
      <c r="O8" s="66">
        <f t="shared" ref="O8:O37" si="5">RANK(N8,N$8:N$37,0)</f>
        <v>2</v>
      </c>
      <c r="P8" s="65">
        <f>VLOOKUP($A8,'Return Data'!$B$7:$R$1700,11,0)</f>
        <v>8.4239999999999995</v>
      </c>
      <c r="Q8" s="66">
        <f t="shared" ref="Q8:Q16" si="6">RANK(P8,P$8:P$37,0)</f>
        <v>3</v>
      </c>
      <c r="R8" s="65">
        <f>VLOOKUP($A8,'Return Data'!$B$7:$R$1700,12,0)</f>
        <v>7.8394000000000004</v>
      </c>
      <c r="S8" s="66">
        <f t="shared" ref="S8:S16" si="7">RANK(R8,R$8:R$37,0)</f>
        <v>1</v>
      </c>
      <c r="T8" s="65">
        <f>VLOOKUP($A8,'Return Data'!$B$7:$R$1700,13,0)</f>
        <v>8.0699000000000005</v>
      </c>
      <c r="U8" s="66">
        <f t="shared" ref="U8:U16" si="8">RANK(T8,T$8:T$37,0)</f>
        <v>3</v>
      </c>
      <c r="V8" s="65">
        <f>VLOOKUP($A8,'Return Data'!$B$7:$R$1700,17,0)</f>
        <v>8.4343000000000004</v>
      </c>
      <c r="W8" s="66">
        <f>RANK(V8,V$8:V$37,0)</f>
        <v>2</v>
      </c>
      <c r="X8" s="65">
        <f>VLOOKUP($A8,'Return Data'!$B$7:$R$1700,14,0)</f>
        <v>7.8007</v>
      </c>
      <c r="Y8" s="66">
        <f>RANK(X8,X$8:X$37,0)</f>
        <v>2</v>
      </c>
      <c r="Z8" s="65">
        <f>VLOOKUP($A8,'Return Data'!$B$7:$R$1700,16,0)</f>
        <v>7.8219000000000003</v>
      </c>
      <c r="AA8" s="67">
        <f t="shared" ref="AA8:AA37" si="9">RANK(Z8,Z$8:Z$37,0)</f>
        <v>8</v>
      </c>
    </row>
    <row r="9" spans="1:27" x14ac:dyDescent="0.3">
      <c r="A9" s="63" t="s">
        <v>1591</v>
      </c>
      <c r="B9" s="64">
        <f>VLOOKUP($A9,'Return Data'!$B$7:$R$1700,3,0)</f>
        <v>44032</v>
      </c>
      <c r="C9" s="65">
        <f>VLOOKUP($A9,'Return Data'!$B$7:$R$1700,4,0)</f>
        <v>11.3969</v>
      </c>
      <c r="D9" s="65">
        <f>VLOOKUP($A9,'Return Data'!$B$7:$R$1700,5,0)</f>
        <v>2.7761999999999998</v>
      </c>
      <c r="E9" s="66">
        <f t="shared" si="0"/>
        <v>16</v>
      </c>
      <c r="F9" s="65">
        <f>VLOOKUP($A9,'Return Data'!$B$7:$R$1700,6,0)</f>
        <v>2.7761999999999998</v>
      </c>
      <c r="G9" s="66">
        <f t="shared" si="1"/>
        <v>16</v>
      </c>
      <c r="H9" s="65">
        <f>VLOOKUP($A9,'Return Data'!$B$7:$R$1700,7,0)</f>
        <v>3.4794999999999998</v>
      </c>
      <c r="I9" s="66">
        <f t="shared" si="2"/>
        <v>18</v>
      </c>
      <c r="J9" s="65">
        <f>VLOOKUP($A9,'Return Data'!$B$7:$R$1700,8,0)</f>
        <v>5.2262000000000004</v>
      </c>
      <c r="K9" s="66">
        <f t="shared" si="3"/>
        <v>9</v>
      </c>
      <c r="L9" s="65">
        <f>VLOOKUP($A9,'Return Data'!$B$7:$R$1700,9,0)</f>
        <v>6.1375000000000002</v>
      </c>
      <c r="M9" s="66">
        <f t="shared" si="4"/>
        <v>11</v>
      </c>
      <c r="N9" s="65">
        <f>VLOOKUP($A9,'Return Data'!$B$7:$R$1700,10,0)</f>
        <v>6.3856999999999999</v>
      </c>
      <c r="O9" s="66">
        <f t="shared" si="5"/>
        <v>19</v>
      </c>
      <c r="P9" s="65">
        <f>VLOOKUP($A9,'Return Data'!$B$7:$R$1700,11,0)</f>
        <v>6.0640999999999998</v>
      </c>
      <c r="Q9" s="66">
        <f t="shared" si="6"/>
        <v>16</v>
      </c>
      <c r="R9" s="65">
        <f>VLOOKUP($A9,'Return Data'!$B$7:$R$1700,12,0)</f>
        <v>6.0731999999999999</v>
      </c>
      <c r="S9" s="66">
        <f t="shared" si="7"/>
        <v>12</v>
      </c>
      <c r="T9" s="65">
        <f>VLOOKUP($A9,'Return Data'!$B$7:$R$1700,13,0)</f>
        <v>6.5033000000000003</v>
      </c>
      <c r="U9" s="66">
        <f t="shared" si="8"/>
        <v>12</v>
      </c>
      <c r="V9" s="65"/>
      <c r="W9" s="66"/>
      <c r="X9" s="65"/>
      <c r="Y9" s="66"/>
      <c r="Z9" s="65">
        <f>VLOOKUP($A9,'Return Data'!$B$7:$R$1700,16,0)</f>
        <v>7.2817999999999996</v>
      </c>
      <c r="AA9" s="67">
        <f t="shared" si="9"/>
        <v>17</v>
      </c>
    </row>
    <row r="10" spans="1:27" x14ac:dyDescent="0.3">
      <c r="A10" s="63" t="s">
        <v>1592</v>
      </c>
      <c r="B10" s="64">
        <f>VLOOKUP($A10,'Return Data'!$B$7:$R$1700,3,0)</f>
        <v>44032</v>
      </c>
      <c r="C10" s="65">
        <f>VLOOKUP($A10,'Return Data'!$B$7:$R$1700,4,0)</f>
        <v>1166.1398999999999</v>
      </c>
      <c r="D10" s="65">
        <f>VLOOKUP($A10,'Return Data'!$B$7:$R$1700,5,0)</f>
        <v>2.6223999999999998</v>
      </c>
      <c r="E10" s="66">
        <f t="shared" si="0"/>
        <v>20</v>
      </c>
      <c r="F10" s="65">
        <f>VLOOKUP($A10,'Return Data'!$B$7:$R$1700,6,0)</f>
        <v>2.6223999999999998</v>
      </c>
      <c r="G10" s="66">
        <f t="shared" si="1"/>
        <v>20</v>
      </c>
      <c r="H10" s="65">
        <f>VLOOKUP($A10,'Return Data'!$B$7:$R$1700,7,0)</f>
        <v>4.0090000000000003</v>
      </c>
      <c r="I10" s="66">
        <f t="shared" si="2"/>
        <v>12</v>
      </c>
      <c r="J10" s="65">
        <f>VLOOKUP($A10,'Return Data'!$B$7:$R$1700,8,0)</f>
        <v>4.2385999999999999</v>
      </c>
      <c r="K10" s="66">
        <f t="shared" si="3"/>
        <v>19</v>
      </c>
      <c r="L10" s="65">
        <f>VLOOKUP($A10,'Return Data'!$B$7:$R$1700,9,0)</f>
        <v>4.4676999999999998</v>
      </c>
      <c r="M10" s="66">
        <f t="shared" si="4"/>
        <v>22</v>
      </c>
      <c r="N10" s="65">
        <f>VLOOKUP($A10,'Return Data'!$B$7:$R$1700,10,0)</f>
        <v>6.4417</v>
      </c>
      <c r="O10" s="66">
        <f t="shared" si="5"/>
        <v>17</v>
      </c>
      <c r="P10" s="65">
        <f>VLOOKUP($A10,'Return Data'!$B$7:$R$1700,11,0)</f>
        <v>6.1578999999999997</v>
      </c>
      <c r="Q10" s="66">
        <f t="shared" si="6"/>
        <v>14</v>
      </c>
      <c r="R10" s="65">
        <f>VLOOKUP($A10,'Return Data'!$B$7:$R$1700,12,0)</f>
        <v>6.0575000000000001</v>
      </c>
      <c r="S10" s="66">
        <f t="shared" si="7"/>
        <v>13</v>
      </c>
      <c r="T10" s="65">
        <f>VLOOKUP($A10,'Return Data'!$B$7:$R$1700,13,0)</f>
        <v>6.4443999999999999</v>
      </c>
      <c r="U10" s="66">
        <f t="shared" si="8"/>
        <v>13</v>
      </c>
      <c r="V10" s="65">
        <f>VLOOKUP($A10,'Return Data'!$B$7:$R$1700,17,0)</f>
        <v>7.3127000000000004</v>
      </c>
      <c r="W10" s="66">
        <f t="shared" ref="W10:W15" si="10">RANK(V10,V$8:V$37,0)</f>
        <v>8</v>
      </c>
      <c r="X10" s="65"/>
      <c r="Y10" s="66"/>
      <c r="Z10" s="65">
        <f>VLOOKUP($A10,'Return Data'!$B$7:$R$1700,16,0)</f>
        <v>7.4573</v>
      </c>
      <c r="AA10" s="67">
        <f t="shared" si="9"/>
        <v>14</v>
      </c>
    </row>
    <row r="11" spans="1:27" x14ac:dyDescent="0.3">
      <c r="A11" s="63" t="s">
        <v>1595</v>
      </c>
      <c r="B11" s="64">
        <f>VLOOKUP($A11,'Return Data'!$B$7:$R$1700,3,0)</f>
        <v>44032</v>
      </c>
      <c r="C11" s="65">
        <f>VLOOKUP($A11,'Return Data'!$B$7:$R$1700,4,0)</f>
        <v>2464.2874000000002</v>
      </c>
      <c r="D11" s="65">
        <f>VLOOKUP($A11,'Return Data'!$B$7:$R$1700,5,0)</f>
        <v>1.6195999999999999</v>
      </c>
      <c r="E11" s="66">
        <f t="shared" si="0"/>
        <v>28</v>
      </c>
      <c r="F11" s="65">
        <f>VLOOKUP($A11,'Return Data'!$B$7:$R$1700,6,0)</f>
        <v>1.6195999999999999</v>
      </c>
      <c r="G11" s="66">
        <f t="shared" si="1"/>
        <v>28</v>
      </c>
      <c r="H11" s="65">
        <f>VLOOKUP($A11,'Return Data'!$B$7:$R$1700,7,0)</f>
        <v>2.7383999999999999</v>
      </c>
      <c r="I11" s="66">
        <f t="shared" si="2"/>
        <v>24</v>
      </c>
      <c r="J11" s="65">
        <f>VLOOKUP($A11,'Return Data'!$B$7:$R$1700,8,0)</f>
        <v>3.6888999999999998</v>
      </c>
      <c r="K11" s="66">
        <f t="shared" si="3"/>
        <v>23</v>
      </c>
      <c r="L11" s="65">
        <f>VLOOKUP($A11,'Return Data'!$B$7:$R$1700,9,0)</f>
        <v>4.5431999999999997</v>
      </c>
      <c r="M11" s="66">
        <f t="shared" si="4"/>
        <v>21</v>
      </c>
      <c r="N11" s="65">
        <f>VLOOKUP($A11,'Return Data'!$B$7:$R$1700,10,0)</f>
        <v>6.4276999999999997</v>
      </c>
      <c r="O11" s="66">
        <f t="shared" si="5"/>
        <v>18</v>
      </c>
      <c r="P11" s="65">
        <f>VLOOKUP($A11,'Return Data'!$B$7:$R$1700,11,0)</f>
        <v>6.0442999999999998</v>
      </c>
      <c r="Q11" s="66">
        <f t="shared" si="6"/>
        <v>17</v>
      </c>
      <c r="R11" s="65">
        <f>VLOOKUP($A11,'Return Data'!$B$7:$R$1700,12,0)</f>
        <v>5.9368999999999996</v>
      </c>
      <c r="S11" s="66">
        <f t="shared" si="7"/>
        <v>15</v>
      </c>
      <c r="T11" s="65">
        <f>VLOOKUP($A11,'Return Data'!$B$7:$R$1700,13,0)</f>
        <v>6.3838999999999997</v>
      </c>
      <c r="U11" s="66">
        <f t="shared" si="8"/>
        <v>15</v>
      </c>
      <c r="V11" s="65">
        <f>VLOOKUP($A11,'Return Data'!$B$7:$R$1700,17,0)</f>
        <v>7.1778000000000004</v>
      </c>
      <c r="W11" s="66">
        <f t="shared" si="10"/>
        <v>10</v>
      </c>
      <c r="X11" s="65">
        <f>VLOOKUP($A11,'Return Data'!$B$7:$R$1700,14,0)</f>
        <v>7.2150999999999996</v>
      </c>
      <c r="Y11" s="66">
        <f>RANK(X11,X$8:X$37,0)</f>
        <v>7</v>
      </c>
      <c r="Z11" s="65">
        <f>VLOOKUP($A11,'Return Data'!$B$7:$R$1700,16,0)</f>
        <v>7.7926000000000002</v>
      </c>
      <c r="AA11" s="67">
        <f t="shared" si="9"/>
        <v>10</v>
      </c>
    </row>
    <row r="12" spans="1:27" x14ac:dyDescent="0.3">
      <c r="A12" s="63" t="s">
        <v>1597</v>
      </c>
      <c r="B12" s="64">
        <f>VLOOKUP($A12,'Return Data'!$B$7:$R$1700,3,0)</f>
        <v>44032</v>
      </c>
      <c r="C12" s="65">
        <f>VLOOKUP($A12,'Return Data'!$B$7:$R$1700,4,0)</f>
        <v>2990.7743999999998</v>
      </c>
      <c r="D12" s="65">
        <f>VLOOKUP($A12,'Return Data'!$B$7:$R$1700,5,0)</f>
        <v>3.0550999999999999</v>
      </c>
      <c r="E12" s="66">
        <f t="shared" si="0"/>
        <v>13</v>
      </c>
      <c r="F12" s="65">
        <f>VLOOKUP($A12,'Return Data'!$B$7:$R$1700,6,0)</f>
        <v>3.0550999999999999</v>
      </c>
      <c r="G12" s="66">
        <f t="shared" si="1"/>
        <v>13</v>
      </c>
      <c r="H12" s="65">
        <f>VLOOKUP($A12,'Return Data'!$B$7:$R$1700,7,0)</f>
        <v>3.9579</v>
      </c>
      <c r="I12" s="66">
        <f t="shared" si="2"/>
        <v>13</v>
      </c>
      <c r="J12" s="65">
        <f>VLOOKUP($A12,'Return Data'!$B$7:$R$1700,8,0)</f>
        <v>4.1288</v>
      </c>
      <c r="K12" s="66">
        <f t="shared" si="3"/>
        <v>20</v>
      </c>
      <c r="L12" s="65">
        <f>VLOOKUP($A12,'Return Data'!$B$7:$R$1700,9,0)</f>
        <v>5.1828000000000003</v>
      </c>
      <c r="M12" s="66">
        <f t="shared" si="4"/>
        <v>17</v>
      </c>
      <c r="N12" s="65">
        <f>VLOOKUP($A12,'Return Data'!$B$7:$R$1700,10,0)</f>
        <v>6.4859999999999998</v>
      </c>
      <c r="O12" s="66">
        <f t="shared" si="5"/>
        <v>16</v>
      </c>
      <c r="P12" s="65">
        <f>VLOOKUP($A12,'Return Data'!$B$7:$R$1700,11,0)</f>
        <v>5.9086999999999996</v>
      </c>
      <c r="Q12" s="66">
        <f t="shared" si="6"/>
        <v>18</v>
      </c>
      <c r="R12" s="65">
        <f>VLOOKUP($A12,'Return Data'!$B$7:$R$1700,12,0)</f>
        <v>5.7405999999999997</v>
      </c>
      <c r="S12" s="66">
        <f t="shared" si="7"/>
        <v>18</v>
      </c>
      <c r="T12" s="65">
        <f>VLOOKUP($A12,'Return Data'!$B$7:$R$1700,13,0)</f>
        <v>6.0016999999999996</v>
      </c>
      <c r="U12" s="66">
        <f t="shared" si="8"/>
        <v>19</v>
      </c>
      <c r="V12" s="65">
        <f>VLOOKUP($A12,'Return Data'!$B$7:$R$1700,17,0)</f>
        <v>6.3806000000000003</v>
      </c>
      <c r="W12" s="66">
        <f t="shared" si="10"/>
        <v>13</v>
      </c>
      <c r="X12" s="65">
        <f>VLOOKUP($A12,'Return Data'!$B$7:$R$1700,14,0)</f>
        <v>6.1420000000000003</v>
      </c>
      <c r="Y12" s="66">
        <f>RANK(X12,X$8:X$37,0)</f>
        <v>12</v>
      </c>
      <c r="Z12" s="65">
        <f>VLOOKUP($A12,'Return Data'!$B$7:$R$1700,16,0)</f>
        <v>7.5860000000000003</v>
      </c>
      <c r="AA12" s="67">
        <f t="shared" si="9"/>
        <v>13</v>
      </c>
    </row>
    <row r="13" spans="1:27" x14ac:dyDescent="0.3">
      <c r="A13" s="63" t="s">
        <v>1599</v>
      </c>
      <c r="B13" s="64">
        <f>VLOOKUP($A13,'Return Data'!$B$7:$R$1700,3,0)</f>
        <v>44032</v>
      </c>
      <c r="C13" s="65">
        <f>VLOOKUP($A13,'Return Data'!$B$7:$R$1700,4,0)</f>
        <v>2649.2826</v>
      </c>
      <c r="D13" s="65">
        <f>VLOOKUP($A13,'Return Data'!$B$7:$R$1700,5,0)</f>
        <v>1.9888999999999999</v>
      </c>
      <c r="E13" s="66">
        <f t="shared" si="0"/>
        <v>26</v>
      </c>
      <c r="F13" s="65">
        <f>VLOOKUP($A13,'Return Data'!$B$7:$R$1700,6,0)</f>
        <v>1.9888999999999999</v>
      </c>
      <c r="G13" s="66">
        <f t="shared" si="1"/>
        <v>26</v>
      </c>
      <c r="H13" s="65">
        <f>VLOOKUP($A13,'Return Data'!$B$7:$R$1700,7,0)</f>
        <v>2.5672000000000001</v>
      </c>
      <c r="I13" s="66">
        <f t="shared" si="2"/>
        <v>26</v>
      </c>
      <c r="J13" s="65">
        <f>VLOOKUP($A13,'Return Data'!$B$7:$R$1700,8,0)</f>
        <v>3.4940000000000002</v>
      </c>
      <c r="K13" s="66">
        <f t="shared" si="3"/>
        <v>25</v>
      </c>
      <c r="L13" s="65">
        <f>VLOOKUP($A13,'Return Data'!$B$7:$R$1700,9,0)</f>
        <v>3.8712</v>
      </c>
      <c r="M13" s="66">
        <f t="shared" si="4"/>
        <v>24</v>
      </c>
      <c r="N13" s="65">
        <f>VLOOKUP($A13,'Return Data'!$B$7:$R$1700,10,0)</f>
        <v>6.3064</v>
      </c>
      <c r="O13" s="66">
        <f t="shared" si="5"/>
        <v>20</v>
      </c>
      <c r="P13" s="65">
        <f>VLOOKUP($A13,'Return Data'!$B$7:$R$1700,11,0)</f>
        <v>5.875</v>
      </c>
      <c r="Q13" s="66">
        <f t="shared" si="6"/>
        <v>19</v>
      </c>
      <c r="R13" s="65">
        <f>VLOOKUP($A13,'Return Data'!$B$7:$R$1700,12,0)</f>
        <v>5.7495000000000003</v>
      </c>
      <c r="S13" s="66">
        <f t="shared" si="7"/>
        <v>17</v>
      </c>
      <c r="T13" s="65">
        <f>VLOOKUP($A13,'Return Data'!$B$7:$R$1700,13,0)</f>
        <v>6.1887999999999996</v>
      </c>
      <c r="U13" s="66">
        <f t="shared" si="8"/>
        <v>17</v>
      </c>
      <c r="V13" s="65">
        <f>VLOOKUP($A13,'Return Data'!$B$7:$R$1700,17,0)</f>
        <v>5.9077999999999999</v>
      </c>
      <c r="W13" s="66">
        <f t="shared" si="10"/>
        <v>15</v>
      </c>
      <c r="X13" s="65">
        <f>VLOOKUP($A13,'Return Data'!$B$7:$R$1700,14,0)</f>
        <v>6.0206</v>
      </c>
      <c r="Y13" s="66">
        <f>RANK(X13,X$8:X$37,0)</f>
        <v>14</v>
      </c>
      <c r="Z13" s="65">
        <f>VLOOKUP($A13,'Return Data'!$B$7:$R$1700,16,0)</f>
        <v>7.2172999999999998</v>
      </c>
      <c r="AA13" s="67">
        <f t="shared" si="9"/>
        <v>18</v>
      </c>
    </row>
    <row r="14" spans="1:27" x14ac:dyDescent="0.3">
      <c r="A14" s="63" t="s">
        <v>1601</v>
      </c>
      <c r="B14" s="64">
        <f>VLOOKUP($A14,'Return Data'!$B$7:$R$1700,3,0)</f>
        <v>44032</v>
      </c>
      <c r="C14" s="65">
        <f>VLOOKUP($A14,'Return Data'!$B$7:$R$1700,4,0)</f>
        <v>2165.0819000000001</v>
      </c>
      <c r="D14" s="65">
        <f>VLOOKUP($A14,'Return Data'!$B$7:$R$1700,5,0)</f>
        <v>4.0890000000000004</v>
      </c>
      <c r="E14" s="66">
        <f t="shared" si="0"/>
        <v>4</v>
      </c>
      <c r="F14" s="65">
        <f>VLOOKUP($A14,'Return Data'!$B$7:$R$1700,6,0)</f>
        <v>4.0890000000000004</v>
      </c>
      <c r="G14" s="66">
        <f t="shared" si="1"/>
        <v>4</v>
      </c>
      <c r="H14" s="65">
        <f>VLOOKUP($A14,'Return Data'!$B$7:$R$1700,7,0)</f>
        <v>3.1486999999999998</v>
      </c>
      <c r="I14" s="66">
        <f t="shared" si="2"/>
        <v>20</v>
      </c>
      <c r="J14" s="65">
        <f>VLOOKUP($A14,'Return Data'!$B$7:$R$1700,8,0)</f>
        <v>2.9986999999999999</v>
      </c>
      <c r="K14" s="66">
        <f t="shared" si="3"/>
        <v>26</v>
      </c>
      <c r="L14" s="65">
        <f>VLOOKUP($A14,'Return Data'!$B$7:$R$1700,9,0)</f>
        <v>3.6438000000000001</v>
      </c>
      <c r="M14" s="66">
        <f t="shared" si="4"/>
        <v>25</v>
      </c>
      <c r="N14" s="65">
        <f>VLOOKUP($A14,'Return Data'!$B$7:$R$1700,10,0)</f>
        <v>5.1459000000000001</v>
      </c>
      <c r="O14" s="66">
        <f t="shared" si="5"/>
        <v>25</v>
      </c>
      <c r="P14" s="65">
        <f>VLOOKUP($A14,'Return Data'!$B$7:$R$1700,11,0)</f>
        <v>5.1155999999999997</v>
      </c>
      <c r="Q14" s="66">
        <f t="shared" si="6"/>
        <v>24</v>
      </c>
      <c r="R14" s="65">
        <f>VLOOKUP($A14,'Return Data'!$B$7:$R$1700,12,0)</f>
        <v>4.9432</v>
      </c>
      <c r="S14" s="66">
        <f t="shared" si="7"/>
        <v>23</v>
      </c>
      <c r="T14" s="65">
        <f>VLOOKUP($A14,'Return Data'!$B$7:$R$1700,13,0)</f>
        <v>5.2576000000000001</v>
      </c>
      <c r="U14" s="66">
        <f t="shared" si="8"/>
        <v>23</v>
      </c>
      <c r="V14" s="65">
        <f>VLOOKUP($A14,'Return Data'!$B$7:$R$1700,17,0)</f>
        <v>5.9626000000000001</v>
      </c>
      <c r="W14" s="66">
        <f t="shared" si="10"/>
        <v>14</v>
      </c>
      <c r="X14" s="65">
        <f>VLOOKUP($A14,'Return Data'!$B$7:$R$1700,14,0)</f>
        <v>6.0664999999999996</v>
      </c>
      <c r="Y14" s="66">
        <f>RANK(X14,X$8:X$37,0)</f>
        <v>13</v>
      </c>
      <c r="Z14" s="65">
        <f>VLOOKUP($A14,'Return Data'!$B$7:$R$1700,16,0)</f>
        <v>7.6935000000000002</v>
      </c>
      <c r="AA14" s="67">
        <f t="shared" si="9"/>
        <v>12</v>
      </c>
    </row>
    <row r="15" spans="1:27" x14ac:dyDescent="0.3">
      <c r="A15" s="63" t="s">
        <v>1604</v>
      </c>
      <c r="B15" s="64">
        <f>VLOOKUP($A15,'Return Data'!$B$7:$R$1700,3,0)</f>
        <v>44032</v>
      </c>
      <c r="C15" s="65">
        <f>VLOOKUP($A15,'Return Data'!$B$7:$R$1700,4,0)</f>
        <v>28.221900000000002</v>
      </c>
      <c r="D15" s="65">
        <f>VLOOKUP($A15,'Return Data'!$B$7:$R$1700,5,0)</f>
        <v>7.7217000000000002</v>
      </c>
      <c r="E15" s="66">
        <f t="shared" si="0"/>
        <v>1</v>
      </c>
      <c r="F15" s="65">
        <f>VLOOKUP($A15,'Return Data'!$B$7:$R$1700,6,0)</f>
        <v>7.7217000000000002</v>
      </c>
      <c r="G15" s="66">
        <f t="shared" si="1"/>
        <v>1</v>
      </c>
      <c r="H15" s="65">
        <f>VLOOKUP($A15,'Return Data'!$B$7:$R$1700,7,0)</f>
        <v>10.497</v>
      </c>
      <c r="I15" s="66">
        <f t="shared" si="2"/>
        <v>1</v>
      </c>
      <c r="J15" s="65">
        <f>VLOOKUP($A15,'Return Data'!$B$7:$R$1700,8,0)</f>
        <v>11.431100000000001</v>
      </c>
      <c r="K15" s="66">
        <f t="shared" si="3"/>
        <v>1</v>
      </c>
      <c r="L15" s="65">
        <f>VLOOKUP($A15,'Return Data'!$B$7:$R$1700,9,0)</f>
        <v>10.701599999999999</v>
      </c>
      <c r="M15" s="66">
        <f t="shared" si="4"/>
        <v>2</v>
      </c>
      <c r="N15" s="65">
        <f>VLOOKUP($A15,'Return Data'!$B$7:$R$1700,10,0)</f>
        <v>8.9604999999999997</v>
      </c>
      <c r="O15" s="66">
        <f t="shared" si="5"/>
        <v>4</v>
      </c>
      <c r="P15" s="65">
        <f>VLOOKUP($A15,'Return Data'!$B$7:$R$1700,11,0)</f>
        <v>9.1171000000000006</v>
      </c>
      <c r="Q15" s="66">
        <f t="shared" si="6"/>
        <v>2</v>
      </c>
      <c r="R15" s="65">
        <f>VLOOKUP($A15,'Return Data'!$B$7:$R$1700,12,0)</f>
        <v>3.05</v>
      </c>
      <c r="S15" s="66">
        <f t="shared" si="7"/>
        <v>26</v>
      </c>
      <c r="T15" s="65">
        <f>VLOOKUP($A15,'Return Data'!$B$7:$R$1700,13,0)</f>
        <v>4.5362999999999998</v>
      </c>
      <c r="U15" s="66">
        <f t="shared" si="8"/>
        <v>24</v>
      </c>
      <c r="V15" s="65">
        <f>VLOOKUP($A15,'Return Data'!$B$7:$R$1700,17,0)</f>
        <v>7.0834000000000001</v>
      </c>
      <c r="W15" s="66">
        <f t="shared" si="10"/>
        <v>11</v>
      </c>
      <c r="X15" s="65">
        <f>VLOOKUP($A15,'Return Data'!$B$7:$R$1700,14,0)</f>
        <v>7.2618</v>
      </c>
      <c r="Y15" s="66">
        <f>RANK(X15,X$8:X$37,0)</f>
        <v>6</v>
      </c>
      <c r="Z15" s="65">
        <f>VLOOKUP($A15,'Return Data'!$B$7:$R$1700,16,0)</f>
        <v>8.5846999999999998</v>
      </c>
      <c r="AA15" s="67">
        <f t="shared" si="9"/>
        <v>1</v>
      </c>
    </row>
    <row r="16" spans="1:27" x14ac:dyDescent="0.3">
      <c r="A16" s="63" t="s">
        <v>1607</v>
      </c>
      <c r="B16" s="64">
        <f>VLOOKUP($A16,'Return Data'!$B$7:$R$1700,3,0)</f>
        <v>44032</v>
      </c>
      <c r="C16" s="65">
        <f>VLOOKUP($A16,'Return Data'!$B$7:$R$1700,4,0)</f>
        <v>11.517300000000001</v>
      </c>
      <c r="D16" s="65">
        <f>VLOOKUP($A16,'Return Data'!$B$7:$R$1700,5,0)</f>
        <v>4.4383999999999997</v>
      </c>
      <c r="E16" s="66">
        <f t="shared" si="0"/>
        <v>3</v>
      </c>
      <c r="F16" s="65">
        <f>VLOOKUP($A16,'Return Data'!$B$7:$R$1700,6,0)</f>
        <v>4.4383999999999997</v>
      </c>
      <c r="G16" s="66">
        <f t="shared" si="1"/>
        <v>3</v>
      </c>
      <c r="H16" s="65">
        <f>VLOOKUP($A16,'Return Data'!$B$7:$R$1700,7,0)</f>
        <v>5.7561</v>
      </c>
      <c r="I16" s="66">
        <f t="shared" si="2"/>
        <v>5</v>
      </c>
      <c r="J16" s="65">
        <f>VLOOKUP($A16,'Return Data'!$B$7:$R$1700,8,0)</f>
        <v>7.0136000000000003</v>
      </c>
      <c r="K16" s="66">
        <f t="shared" si="3"/>
        <v>5</v>
      </c>
      <c r="L16" s="65">
        <f>VLOOKUP($A16,'Return Data'!$B$7:$R$1700,9,0)</f>
        <v>7.8315000000000001</v>
      </c>
      <c r="M16" s="66">
        <f t="shared" si="4"/>
        <v>5</v>
      </c>
      <c r="N16" s="65">
        <f>VLOOKUP($A16,'Return Data'!$B$7:$R$1700,10,0)</f>
        <v>9.6469000000000005</v>
      </c>
      <c r="O16" s="66">
        <f t="shared" si="5"/>
        <v>3</v>
      </c>
      <c r="P16" s="65">
        <f>VLOOKUP($A16,'Return Data'!$B$7:$R$1700,11,0)</f>
        <v>8.1073000000000004</v>
      </c>
      <c r="Q16" s="66">
        <f t="shared" si="6"/>
        <v>4</v>
      </c>
      <c r="R16" s="65">
        <f>VLOOKUP($A16,'Return Data'!$B$7:$R$1700,12,0)</f>
        <v>7.2820999999999998</v>
      </c>
      <c r="S16" s="66">
        <f t="shared" si="7"/>
        <v>3</v>
      </c>
      <c r="T16" s="65">
        <f>VLOOKUP($A16,'Return Data'!$B$7:$R$1700,13,0)</f>
        <v>7.4408000000000003</v>
      </c>
      <c r="U16" s="66">
        <f t="shared" si="8"/>
        <v>5</v>
      </c>
      <c r="V16" s="65"/>
      <c r="W16" s="66"/>
      <c r="X16" s="65"/>
      <c r="Y16" s="66"/>
      <c r="Z16" s="65">
        <f>VLOOKUP($A16,'Return Data'!$B$7:$R$1700,16,0)</f>
        <v>8.0622000000000007</v>
      </c>
      <c r="AA16" s="67">
        <f t="shared" si="9"/>
        <v>5</v>
      </c>
    </row>
    <row r="17" spans="1:27" x14ac:dyDescent="0.3">
      <c r="A17" s="63" t="s">
        <v>1609</v>
      </c>
      <c r="B17" s="64">
        <f>VLOOKUP($A17,'Return Data'!$B$7:$R$1700,3,0)</f>
        <v>44032</v>
      </c>
      <c r="C17" s="65">
        <f>VLOOKUP($A17,'Return Data'!$B$7:$R$1700,4,0)</f>
        <v>1031.8554999999999</v>
      </c>
      <c r="D17" s="65">
        <f>VLOOKUP($A17,'Return Data'!$B$7:$R$1700,5,0)</f>
        <v>3.2930000000000001</v>
      </c>
      <c r="E17" s="66">
        <f t="shared" si="0"/>
        <v>10</v>
      </c>
      <c r="F17" s="65">
        <f>VLOOKUP($A17,'Return Data'!$B$7:$R$1700,6,0)</f>
        <v>3.2930000000000001</v>
      </c>
      <c r="G17" s="66">
        <f t="shared" si="1"/>
        <v>10</v>
      </c>
      <c r="H17" s="65">
        <f>VLOOKUP($A17,'Return Data'!$B$7:$R$1700,7,0)</f>
        <v>2.6741000000000001</v>
      </c>
      <c r="I17" s="66">
        <f t="shared" si="2"/>
        <v>25</v>
      </c>
      <c r="J17" s="65">
        <f>VLOOKUP($A17,'Return Data'!$B$7:$R$1700,8,0)</f>
        <v>4.7229999999999999</v>
      </c>
      <c r="K17" s="66">
        <f t="shared" si="3"/>
        <v>13</v>
      </c>
      <c r="L17" s="65">
        <f>VLOOKUP($A17,'Return Data'!$B$7:$R$1700,9,0)</f>
        <v>5.4446000000000003</v>
      </c>
      <c r="M17" s="66">
        <f t="shared" si="4"/>
        <v>15</v>
      </c>
      <c r="N17" s="65">
        <f>VLOOKUP($A17,'Return Data'!$B$7:$R$1700,10,0)</f>
        <v>7.4878999999999998</v>
      </c>
      <c r="O17" s="66">
        <f t="shared" si="5"/>
        <v>13</v>
      </c>
      <c r="P17" s="65"/>
      <c r="Q17" s="66"/>
      <c r="R17" s="65"/>
      <c r="S17" s="66"/>
      <c r="T17" s="65"/>
      <c r="U17" s="66"/>
      <c r="V17" s="65"/>
      <c r="W17" s="66"/>
      <c r="X17" s="65"/>
      <c r="Y17" s="66"/>
      <c r="Z17" s="65">
        <f>VLOOKUP($A17,'Return Data'!$B$7:$R$1700,16,0)</f>
        <v>6.7210000000000001</v>
      </c>
      <c r="AA17" s="67">
        <f t="shared" si="9"/>
        <v>21</v>
      </c>
    </row>
    <row r="18" spans="1:27" x14ac:dyDescent="0.3">
      <c r="A18" s="63" t="s">
        <v>1610</v>
      </c>
      <c r="B18" s="64">
        <f>VLOOKUP($A18,'Return Data'!$B$7:$R$1700,3,0)</f>
        <v>44032</v>
      </c>
      <c r="C18" s="65">
        <f>VLOOKUP($A18,'Return Data'!$B$7:$R$1700,4,0)</f>
        <v>20.859200000000001</v>
      </c>
      <c r="D18" s="65">
        <f>VLOOKUP($A18,'Return Data'!$B$7:$R$1700,5,0)</f>
        <v>2.9754</v>
      </c>
      <c r="E18" s="66">
        <f t="shared" si="0"/>
        <v>14</v>
      </c>
      <c r="F18" s="65">
        <f>VLOOKUP($A18,'Return Data'!$B$7:$R$1700,6,0)</f>
        <v>2.9754</v>
      </c>
      <c r="G18" s="66">
        <f t="shared" si="1"/>
        <v>14</v>
      </c>
      <c r="H18" s="65">
        <f>VLOOKUP($A18,'Return Data'!$B$7:$R$1700,7,0)</f>
        <v>5.0544000000000002</v>
      </c>
      <c r="I18" s="66">
        <f t="shared" si="2"/>
        <v>8</v>
      </c>
      <c r="J18" s="65">
        <f>VLOOKUP($A18,'Return Data'!$B$7:$R$1700,8,0)</f>
        <v>8.5772999999999993</v>
      </c>
      <c r="K18" s="66">
        <f t="shared" si="3"/>
        <v>3</v>
      </c>
      <c r="L18" s="65">
        <f>VLOOKUP($A18,'Return Data'!$B$7:$R$1700,9,0)</f>
        <v>9.9558999999999997</v>
      </c>
      <c r="M18" s="66">
        <f t="shared" si="4"/>
        <v>3</v>
      </c>
      <c r="N18" s="65">
        <f>VLOOKUP($A18,'Return Data'!$B$7:$R$1700,10,0)</f>
        <v>8.8879999999999999</v>
      </c>
      <c r="O18" s="66">
        <f t="shared" si="5"/>
        <v>5</v>
      </c>
      <c r="P18" s="65">
        <f>VLOOKUP($A18,'Return Data'!$B$7:$R$1700,11,0)</f>
        <v>7.2648000000000001</v>
      </c>
      <c r="Q18" s="66">
        <f t="shared" ref="Q18:Q37" si="11">RANK(P18,P$8:P$37,0)</f>
        <v>10</v>
      </c>
      <c r="R18" s="65">
        <f>VLOOKUP($A18,'Return Data'!$B$7:$R$1700,12,0)</f>
        <v>7.4576000000000002</v>
      </c>
      <c r="S18" s="66">
        <f t="shared" ref="S18:S25" si="12">RANK(R18,R$8:R$37,0)</f>
        <v>2</v>
      </c>
      <c r="T18" s="65">
        <f>VLOOKUP($A18,'Return Data'!$B$7:$R$1700,13,0)</f>
        <v>7.7298</v>
      </c>
      <c r="U18" s="66">
        <f t="shared" ref="U18:U25" si="13">RANK(T18,T$8:T$37,0)</f>
        <v>4</v>
      </c>
      <c r="V18" s="65">
        <f>VLOOKUP($A18,'Return Data'!$B$7:$R$1700,17,0)</f>
        <v>8.0703999999999994</v>
      </c>
      <c r="W18" s="66">
        <f>RANK(V18,V$8:V$37,0)</f>
        <v>3</v>
      </c>
      <c r="X18" s="65">
        <f>VLOOKUP($A18,'Return Data'!$B$7:$R$1700,14,0)</f>
        <v>7.5056000000000003</v>
      </c>
      <c r="Y18" s="66">
        <f>RANK(X18,X$8:X$37,0)</f>
        <v>4</v>
      </c>
      <c r="Z18" s="65">
        <f>VLOOKUP($A18,'Return Data'!$B$7:$R$1700,16,0)</f>
        <v>8.2988</v>
      </c>
      <c r="AA18" s="67">
        <f t="shared" si="9"/>
        <v>4</v>
      </c>
    </row>
    <row r="19" spans="1:27" x14ac:dyDescent="0.3">
      <c r="A19" s="63" t="s">
        <v>1612</v>
      </c>
      <c r="B19" s="64">
        <f>VLOOKUP($A19,'Return Data'!$B$7:$R$1700,3,0)</f>
        <v>44032</v>
      </c>
      <c r="C19" s="65">
        <f>VLOOKUP($A19,'Return Data'!$B$7:$R$1700,4,0)</f>
        <v>2105.2127</v>
      </c>
      <c r="D19" s="65">
        <f>VLOOKUP($A19,'Return Data'!$B$7:$R$1700,5,0)</f>
        <v>4.7201000000000004</v>
      </c>
      <c r="E19" s="66">
        <f t="shared" si="0"/>
        <v>2</v>
      </c>
      <c r="F19" s="65">
        <f>VLOOKUP($A19,'Return Data'!$B$7:$R$1700,6,0)</f>
        <v>4.7201000000000004</v>
      </c>
      <c r="G19" s="66">
        <f t="shared" si="1"/>
        <v>2</v>
      </c>
      <c r="H19" s="65">
        <f>VLOOKUP($A19,'Return Data'!$B$7:$R$1700,7,0)</f>
        <v>9.6217000000000006</v>
      </c>
      <c r="I19" s="66">
        <f t="shared" si="2"/>
        <v>2</v>
      </c>
      <c r="J19" s="65">
        <f>VLOOKUP($A19,'Return Data'!$B$7:$R$1700,8,0)</f>
        <v>10.1248</v>
      </c>
      <c r="K19" s="66">
        <f t="shared" si="3"/>
        <v>2</v>
      </c>
      <c r="L19" s="65">
        <f>VLOOKUP($A19,'Return Data'!$B$7:$R$1700,9,0)</f>
        <v>7.3093000000000004</v>
      </c>
      <c r="M19" s="66">
        <f t="shared" si="4"/>
        <v>6</v>
      </c>
      <c r="N19" s="65">
        <f>VLOOKUP($A19,'Return Data'!$B$7:$R$1700,10,0)</f>
        <v>5.9493999999999998</v>
      </c>
      <c r="O19" s="66">
        <f t="shared" si="5"/>
        <v>23</v>
      </c>
      <c r="P19" s="65">
        <f>VLOOKUP($A19,'Return Data'!$B$7:$R$1700,11,0)</f>
        <v>5.2397</v>
      </c>
      <c r="Q19" s="66">
        <f t="shared" si="11"/>
        <v>22</v>
      </c>
      <c r="R19" s="65">
        <f>VLOOKUP($A19,'Return Data'!$B$7:$R$1700,12,0)</f>
        <v>5.7103999999999999</v>
      </c>
      <c r="S19" s="66">
        <f t="shared" si="12"/>
        <v>19</v>
      </c>
      <c r="T19" s="65">
        <f>VLOOKUP($A19,'Return Data'!$B$7:$R$1700,13,0)</f>
        <v>10.6731</v>
      </c>
      <c r="U19" s="66">
        <f t="shared" si="13"/>
        <v>2</v>
      </c>
      <c r="V19" s="65">
        <f>VLOOKUP($A19,'Return Data'!$B$7:$R$1700,17,0)</f>
        <v>6.5513000000000003</v>
      </c>
      <c r="W19" s="66">
        <f>RANK(V19,V$8:V$37,0)</f>
        <v>12</v>
      </c>
      <c r="X19" s="65">
        <f>VLOOKUP($A19,'Return Data'!$B$7:$R$1700,14,0)</f>
        <v>6.3971</v>
      </c>
      <c r="Y19" s="66">
        <f>RANK(X19,X$8:X$37,0)</f>
        <v>11</v>
      </c>
      <c r="Z19" s="65">
        <f>VLOOKUP($A19,'Return Data'!$B$7:$R$1700,16,0)</f>
        <v>7.8216000000000001</v>
      </c>
      <c r="AA19" s="67">
        <f t="shared" si="9"/>
        <v>9</v>
      </c>
    </row>
    <row r="20" spans="1:27" x14ac:dyDescent="0.3">
      <c r="A20" s="63" t="s">
        <v>1615</v>
      </c>
      <c r="B20" s="64">
        <f>VLOOKUP($A20,'Return Data'!$B$7:$R$1700,3,0)</f>
        <v>44032</v>
      </c>
      <c r="C20" s="65">
        <f>VLOOKUP($A20,'Return Data'!$B$7:$R$1700,4,0)</f>
        <v>11.6469</v>
      </c>
      <c r="D20" s="65">
        <f>VLOOKUP($A20,'Return Data'!$B$7:$R$1700,5,0)</f>
        <v>2.9257</v>
      </c>
      <c r="E20" s="66">
        <f t="shared" si="0"/>
        <v>15</v>
      </c>
      <c r="F20" s="65">
        <f>VLOOKUP($A20,'Return Data'!$B$7:$R$1700,6,0)</f>
        <v>2.9257</v>
      </c>
      <c r="G20" s="66">
        <f t="shared" si="1"/>
        <v>15</v>
      </c>
      <c r="H20" s="65">
        <f>VLOOKUP($A20,'Return Data'!$B$7:$R$1700,7,0)</f>
        <v>4.1669</v>
      </c>
      <c r="I20" s="66">
        <f t="shared" si="2"/>
        <v>10</v>
      </c>
      <c r="J20" s="65">
        <f>VLOOKUP($A20,'Return Data'!$B$7:$R$1700,8,0)</f>
        <v>4.4398</v>
      </c>
      <c r="K20" s="66">
        <f t="shared" si="3"/>
        <v>14</v>
      </c>
      <c r="L20" s="65">
        <f>VLOOKUP($A20,'Return Data'!$B$7:$R$1700,9,0)</f>
        <v>5.4538000000000002</v>
      </c>
      <c r="M20" s="66">
        <f t="shared" si="4"/>
        <v>13</v>
      </c>
      <c r="N20" s="65">
        <f>VLOOKUP($A20,'Return Data'!$B$7:$R$1700,10,0)</f>
        <v>7.7973999999999997</v>
      </c>
      <c r="O20" s="66">
        <f t="shared" si="5"/>
        <v>9</v>
      </c>
      <c r="P20" s="65">
        <f>VLOOKUP($A20,'Return Data'!$B$7:$R$1700,11,0)</f>
        <v>7.3266999999999998</v>
      </c>
      <c r="Q20" s="66">
        <f t="shared" si="11"/>
        <v>8</v>
      </c>
      <c r="R20" s="65">
        <f>VLOOKUP($A20,'Return Data'!$B$7:$R$1700,12,0)</f>
        <v>6.9371</v>
      </c>
      <c r="S20" s="66">
        <f t="shared" si="12"/>
        <v>6</v>
      </c>
      <c r="T20" s="65">
        <f>VLOOKUP($A20,'Return Data'!$B$7:$R$1700,13,0)</f>
        <v>7.2614000000000001</v>
      </c>
      <c r="U20" s="66">
        <f t="shared" si="13"/>
        <v>7</v>
      </c>
      <c r="V20" s="65"/>
      <c r="W20" s="66"/>
      <c r="X20" s="65"/>
      <c r="Y20" s="66"/>
      <c r="Z20" s="65">
        <f>VLOOKUP($A20,'Return Data'!$B$7:$R$1700,16,0)</f>
        <v>7.8871000000000002</v>
      </c>
      <c r="AA20" s="67">
        <f t="shared" si="9"/>
        <v>7</v>
      </c>
    </row>
    <row r="21" spans="1:27" x14ac:dyDescent="0.3">
      <c r="A21" s="63" t="s">
        <v>1616</v>
      </c>
      <c r="B21" s="64">
        <f>VLOOKUP($A21,'Return Data'!$B$7:$R$1700,3,0)</f>
        <v>44032</v>
      </c>
      <c r="C21" s="65">
        <f>VLOOKUP($A21,'Return Data'!$B$7:$R$1700,4,0)</f>
        <v>1980.9964</v>
      </c>
      <c r="D21" s="65">
        <f>VLOOKUP($A21,'Return Data'!$B$7:$R$1700,5,0)</f>
        <v>2.7010999999999998</v>
      </c>
      <c r="E21" s="66">
        <f t="shared" si="0"/>
        <v>18</v>
      </c>
      <c r="F21" s="65">
        <f>VLOOKUP($A21,'Return Data'!$B$7:$R$1700,6,0)</f>
        <v>2.7010999999999998</v>
      </c>
      <c r="G21" s="66">
        <f t="shared" si="1"/>
        <v>18</v>
      </c>
      <c r="H21" s="65">
        <f>VLOOKUP($A21,'Return Data'!$B$7:$R$1700,7,0)</f>
        <v>0.49070000000000003</v>
      </c>
      <c r="I21" s="66">
        <f t="shared" si="2"/>
        <v>28</v>
      </c>
      <c r="J21" s="65">
        <f>VLOOKUP($A21,'Return Data'!$B$7:$R$1700,8,0)</f>
        <v>3.6147</v>
      </c>
      <c r="K21" s="66">
        <f t="shared" si="3"/>
        <v>24</v>
      </c>
      <c r="L21" s="65">
        <f>VLOOKUP($A21,'Return Data'!$B$7:$R$1700,9,0)</f>
        <v>3.3092999999999999</v>
      </c>
      <c r="M21" s="66">
        <f t="shared" si="4"/>
        <v>26</v>
      </c>
      <c r="N21" s="65">
        <f>VLOOKUP($A21,'Return Data'!$B$7:$R$1700,10,0)</f>
        <v>6.5369000000000002</v>
      </c>
      <c r="O21" s="66">
        <f t="shared" si="5"/>
        <v>15</v>
      </c>
      <c r="P21" s="65">
        <f>VLOOKUP($A21,'Return Data'!$B$7:$R$1700,11,0)</f>
        <v>6.9908000000000001</v>
      </c>
      <c r="Q21" s="66">
        <f t="shared" si="11"/>
        <v>12</v>
      </c>
      <c r="R21" s="65">
        <f>VLOOKUP($A21,'Return Data'!$B$7:$R$1700,12,0)</f>
        <v>6.5124000000000004</v>
      </c>
      <c r="S21" s="66">
        <f t="shared" si="12"/>
        <v>10</v>
      </c>
      <c r="T21" s="65">
        <f>VLOOKUP($A21,'Return Data'!$B$7:$R$1700,13,0)</f>
        <v>6.6517999999999997</v>
      </c>
      <c r="U21" s="66">
        <f t="shared" si="13"/>
        <v>10</v>
      </c>
      <c r="V21" s="65">
        <f>VLOOKUP($A21,'Return Data'!$B$7:$R$1700,17,0)</f>
        <v>7.2832999999999997</v>
      </c>
      <c r="W21" s="66">
        <f>RANK(V21,V$8:V$37,0)</f>
        <v>9</v>
      </c>
      <c r="X21" s="65">
        <f>VLOOKUP($A21,'Return Data'!$B$7:$R$1700,14,0)</f>
        <v>7.0674000000000001</v>
      </c>
      <c r="Y21" s="66">
        <f>RANK(X21,X$8:X$37,0)</f>
        <v>10</v>
      </c>
      <c r="Z21" s="65">
        <f>VLOOKUP($A21,'Return Data'!$B$7:$R$1700,16,0)</f>
        <v>8.3313000000000006</v>
      </c>
      <c r="AA21" s="67">
        <f t="shared" si="9"/>
        <v>3</v>
      </c>
    </row>
    <row r="22" spans="1:27" x14ac:dyDescent="0.3">
      <c r="A22" s="63" t="s">
        <v>1618</v>
      </c>
      <c r="B22" s="64">
        <f>VLOOKUP($A22,'Return Data'!$B$7:$R$1700,3,0)</f>
        <v>44032</v>
      </c>
      <c r="C22" s="65">
        <f>VLOOKUP($A22,'Return Data'!$B$7:$R$1700,4,0)</f>
        <v>2084.8968</v>
      </c>
      <c r="D22" s="65">
        <f>VLOOKUP($A22,'Return Data'!$B$7:$R$1700,5,0)</f>
        <v>2.3972000000000002</v>
      </c>
      <c r="E22" s="66">
        <f t="shared" si="0"/>
        <v>21</v>
      </c>
      <c r="F22" s="65">
        <f>VLOOKUP($A22,'Return Data'!$B$7:$R$1700,6,0)</f>
        <v>2.3972000000000002</v>
      </c>
      <c r="G22" s="66">
        <f t="shared" si="1"/>
        <v>21</v>
      </c>
      <c r="H22" s="65">
        <f>VLOOKUP($A22,'Return Data'!$B$7:$R$1700,7,0)</f>
        <v>3.5971000000000002</v>
      </c>
      <c r="I22" s="66">
        <f t="shared" si="2"/>
        <v>16</v>
      </c>
      <c r="J22" s="65">
        <f>VLOOKUP($A22,'Return Data'!$B$7:$R$1700,8,0)</f>
        <v>4.2556000000000003</v>
      </c>
      <c r="K22" s="66">
        <f t="shared" si="3"/>
        <v>18</v>
      </c>
      <c r="L22" s="65">
        <f>VLOOKUP($A22,'Return Data'!$B$7:$R$1700,9,0)</f>
        <v>5.4036999999999997</v>
      </c>
      <c r="M22" s="66">
        <f t="shared" si="4"/>
        <v>16</v>
      </c>
      <c r="N22" s="65">
        <f>VLOOKUP($A22,'Return Data'!$B$7:$R$1700,10,0)</f>
        <v>7.5580999999999996</v>
      </c>
      <c r="O22" s="66">
        <f t="shared" si="5"/>
        <v>12</v>
      </c>
      <c r="P22" s="65">
        <f>VLOOKUP($A22,'Return Data'!$B$7:$R$1700,11,0)</f>
        <v>6.6060999999999996</v>
      </c>
      <c r="Q22" s="66">
        <f t="shared" si="11"/>
        <v>13</v>
      </c>
      <c r="R22" s="65">
        <f>VLOOKUP($A22,'Return Data'!$B$7:$R$1700,12,0)</f>
        <v>6.2709999999999999</v>
      </c>
      <c r="S22" s="66">
        <f t="shared" si="12"/>
        <v>11</v>
      </c>
      <c r="T22" s="65">
        <f>VLOOKUP($A22,'Return Data'!$B$7:$R$1700,13,0)</f>
        <v>6.6371000000000002</v>
      </c>
      <c r="U22" s="66">
        <f t="shared" si="13"/>
        <v>11</v>
      </c>
      <c r="V22" s="65">
        <f>VLOOKUP($A22,'Return Data'!$B$7:$R$1700,17,0)</f>
        <v>7.3513000000000002</v>
      </c>
      <c r="W22" s="66">
        <f>RANK(V22,V$8:V$37,0)</f>
        <v>7</v>
      </c>
      <c r="X22" s="65">
        <f>VLOOKUP($A22,'Return Data'!$B$7:$R$1700,14,0)</f>
        <v>7.0716000000000001</v>
      </c>
      <c r="Y22" s="66">
        <f>RANK(X22,X$8:X$37,0)</f>
        <v>9</v>
      </c>
      <c r="Z22" s="65">
        <f>VLOOKUP($A22,'Return Data'!$B$7:$R$1700,16,0)</f>
        <v>7.9870000000000001</v>
      </c>
      <c r="AA22" s="67">
        <f t="shared" si="9"/>
        <v>6</v>
      </c>
    </row>
    <row r="23" spans="1:27" x14ac:dyDescent="0.3">
      <c r="A23" s="63" t="s">
        <v>1620</v>
      </c>
      <c r="B23" s="64">
        <f>VLOOKUP($A23,'Return Data'!$B$7:$R$1700,3,0)</f>
        <v>44032</v>
      </c>
      <c r="C23" s="65">
        <f>VLOOKUP($A23,'Return Data'!$B$7:$R$1700,4,0)</f>
        <v>26.617100000000001</v>
      </c>
      <c r="D23" s="65">
        <f>VLOOKUP($A23,'Return Data'!$B$7:$R$1700,5,0)</f>
        <v>3.4748999999999999</v>
      </c>
      <c r="E23" s="66">
        <f t="shared" si="0"/>
        <v>8</v>
      </c>
      <c r="F23" s="65">
        <f>VLOOKUP($A23,'Return Data'!$B$7:$R$1700,6,0)</f>
        <v>3.4748999999999999</v>
      </c>
      <c r="G23" s="66">
        <f t="shared" si="1"/>
        <v>8</v>
      </c>
      <c r="H23" s="65">
        <f>VLOOKUP($A23,'Return Data'!$B$7:$R$1700,7,0)</f>
        <v>5.3338999999999999</v>
      </c>
      <c r="I23" s="66">
        <f t="shared" si="2"/>
        <v>6</v>
      </c>
      <c r="J23" s="65">
        <f>VLOOKUP($A23,'Return Data'!$B$7:$R$1700,8,0)</f>
        <v>4.9264000000000001</v>
      </c>
      <c r="K23" s="66">
        <f t="shared" si="3"/>
        <v>11</v>
      </c>
      <c r="L23" s="65">
        <f>VLOOKUP($A23,'Return Data'!$B$7:$R$1700,9,0)</f>
        <v>49.612099999999998</v>
      </c>
      <c r="M23" s="66">
        <f t="shared" si="4"/>
        <v>1</v>
      </c>
      <c r="N23" s="65">
        <f>VLOOKUP($A23,'Return Data'!$B$7:$R$1700,10,0)</f>
        <v>20.406099999999999</v>
      </c>
      <c r="O23" s="66">
        <f t="shared" si="5"/>
        <v>1</v>
      </c>
      <c r="P23" s="65">
        <f>VLOOKUP($A23,'Return Data'!$B$7:$R$1700,11,0)</f>
        <v>12.6006</v>
      </c>
      <c r="Q23" s="66">
        <f t="shared" si="11"/>
        <v>1</v>
      </c>
      <c r="R23" s="65">
        <f>VLOOKUP($A23,'Return Data'!$B$7:$R$1700,12,0)</f>
        <v>6.5544000000000002</v>
      </c>
      <c r="S23" s="66">
        <f t="shared" si="12"/>
        <v>9</v>
      </c>
      <c r="T23" s="65">
        <f>VLOOKUP($A23,'Return Data'!$B$7:$R$1700,13,0)</f>
        <v>6.0145999999999997</v>
      </c>
      <c r="U23" s="66">
        <f t="shared" si="13"/>
        <v>18</v>
      </c>
      <c r="V23" s="65">
        <f>VLOOKUP($A23,'Return Data'!$B$7:$R$1700,17,0)</f>
        <v>3.7191000000000001</v>
      </c>
      <c r="W23" s="66">
        <f>RANK(V23,V$8:V$37,0)</f>
        <v>17</v>
      </c>
      <c r="X23" s="65">
        <f>VLOOKUP($A23,'Return Data'!$B$7:$R$1700,14,0)</f>
        <v>4.4709000000000003</v>
      </c>
      <c r="Y23" s="66">
        <f>RANK(X23,X$8:X$37,0)</f>
        <v>16</v>
      </c>
      <c r="Z23" s="65">
        <f>VLOOKUP($A23,'Return Data'!$B$7:$R$1700,16,0)</f>
        <v>7.3395999999999999</v>
      </c>
      <c r="AA23" s="67">
        <f t="shared" si="9"/>
        <v>16</v>
      </c>
    </row>
    <row r="24" spans="1:27" x14ac:dyDescent="0.3">
      <c r="A24" s="63" t="s">
        <v>1622</v>
      </c>
      <c r="B24" s="64">
        <f>VLOOKUP($A24,'Return Data'!$B$7:$R$1700,3,0)</f>
        <v>44032</v>
      </c>
      <c r="C24" s="65">
        <f>VLOOKUP($A24,'Return Data'!$B$7:$R$1700,4,0)</f>
        <v>32.912599999999998</v>
      </c>
      <c r="D24" s="65">
        <f>VLOOKUP($A24,'Return Data'!$B$7:$R$1700,5,0)</f>
        <v>2.1074999999999999</v>
      </c>
      <c r="E24" s="66">
        <f t="shared" si="0"/>
        <v>25</v>
      </c>
      <c r="F24" s="65">
        <f>VLOOKUP($A24,'Return Data'!$B$7:$R$1700,6,0)</f>
        <v>2.1074999999999999</v>
      </c>
      <c r="G24" s="66">
        <f t="shared" si="1"/>
        <v>25</v>
      </c>
      <c r="H24" s="65">
        <f>VLOOKUP($A24,'Return Data'!$B$7:$R$1700,7,0)</f>
        <v>4.0907</v>
      </c>
      <c r="I24" s="66">
        <f t="shared" si="2"/>
        <v>11</v>
      </c>
      <c r="J24" s="65">
        <f>VLOOKUP($A24,'Return Data'!$B$7:$R$1700,8,0)</f>
        <v>5.4135999999999997</v>
      </c>
      <c r="K24" s="66">
        <f t="shared" si="3"/>
        <v>8</v>
      </c>
      <c r="L24" s="65">
        <f>VLOOKUP($A24,'Return Data'!$B$7:$R$1700,9,0)</f>
        <v>7.0429000000000004</v>
      </c>
      <c r="M24" s="66">
        <f t="shared" si="4"/>
        <v>7</v>
      </c>
      <c r="N24" s="65">
        <f>VLOOKUP($A24,'Return Data'!$B$7:$R$1700,10,0)</f>
        <v>8.7963000000000005</v>
      </c>
      <c r="O24" s="66">
        <f t="shared" si="5"/>
        <v>6</v>
      </c>
      <c r="P24" s="65">
        <f>VLOOKUP($A24,'Return Data'!$B$7:$R$1700,11,0)</f>
        <v>7.4097</v>
      </c>
      <c r="Q24" s="66">
        <f t="shared" si="11"/>
        <v>6</v>
      </c>
      <c r="R24" s="65">
        <f>VLOOKUP($A24,'Return Data'!$B$7:$R$1700,12,0)</f>
        <v>6.9851000000000001</v>
      </c>
      <c r="S24" s="66">
        <f t="shared" si="12"/>
        <v>5</v>
      </c>
      <c r="T24" s="65">
        <f>VLOOKUP($A24,'Return Data'!$B$7:$R$1700,13,0)</f>
        <v>7.2157999999999998</v>
      </c>
      <c r="U24" s="66">
        <f t="shared" si="13"/>
        <v>8</v>
      </c>
      <c r="V24" s="65">
        <f>VLOOKUP($A24,'Return Data'!$B$7:$R$1700,17,0)</f>
        <v>7.7031999999999998</v>
      </c>
      <c r="W24" s="66">
        <f>RANK(V24,V$8:V$37,0)</f>
        <v>5</v>
      </c>
      <c r="X24" s="65">
        <f>VLOOKUP($A24,'Return Data'!$B$7:$R$1700,14,0)</f>
        <v>7.3085000000000004</v>
      </c>
      <c r="Y24" s="66">
        <f>RANK(X24,X$8:X$37,0)</f>
        <v>5</v>
      </c>
      <c r="Z24" s="65">
        <f>VLOOKUP($A24,'Return Data'!$B$7:$R$1700,16,0)</f>
        <v>7.7572000000000001</v>
      </c>
      <c r="AA24" s="67">
        <f t="shared" si="9"/>
        <v>11</v>
      </c>
    </row>
    <row r="25" spans="1:27" x14ac:dyDescent="0.3">
      <c r="A25" s="63" t="s">
        <v>1624</v>
      </c>
      <c r="B25" s="64">
        <f>VLOOKUP($A25,'Return Data'!$B$7:$R$1700,3,0)</f>
        <v>44032</v>
      </c>
      <c r="C25" s="65">
        <f>VLOOKUP($A25,'Return Data'!$B$7:$R$1700,4,0)</f>
        <v>33.4495</v>
      </c>
      <c r="D25" s="65">
        <f>VLOOKUP($A25,'Return Data'!$B$7:$R$1700,5,0)</f>
        <v>2.6922000000000001</v>
      </c>
      <c r="E25" s="66">
        <f t="shared" si="0"/>
        <v>19</v>
      </c>
      <c r="F25" s="65">
        <f>VLOOKUP($A25,'Return Data'!$B$7:$R$1700,6,0)</f>
        <v>2.6922000000000001</v>
      </c>
      <c r="G25" s="66">
        <f t="shared" si="1"/>
        <v>19</v>
      </c>
      <c r="H25" s="65">
        <f>VLOOKUP($A25,'Return Data'!$B$7:$R$1700,7,0)</f>
        <v>3.0259</v>
      </c>
      <c r="I25" s="66">
        <f t="shared" si="2"/>
        <v>21</v>
      </c>
      <c r="J25" s="65">
        <f>VLOOKUP($A25,'Return Data'!$B$7:$R$1700,8,0)</f>
        <v>4.2861000000000002</v>
      </c>
      <c r="K25" s="66">
        <f t="shared" si="3"/>
        <v>17</v>
      </c>
      <c r="L25" s="65">
        <f>VLOOKUP($A25,'Return Data'!$B$7:$R$1700,9,0)</f>
        <v>4.8387000000000002</v>
      </c>
      <c r="M25" s="66">
        <f t="shared" si="4"/>
        <v>20</v>
      </c>
      <c r="N25" s="65">
        <f>VLOOKUP($A25,'Return Data'!$B$7:$R$1700,10,0)</f>
        <v>7.6844999999999999</v>
      </c>
      <c r="O25" s="66">
        <f t="shared" si="5"/>
        <v>11</v>
      </c>
      <c r="P25" s="65">
        <f>VLOOKUP($A25,'Return Data'!$B$7:$R$1700,11,0)</f>
        <v>7.3097000000000003</v>
      </c>
      <c r="Q25" s="66">
        <f t="shared" si="11"/>
        <v>9</v>
      </c>
      <c r="R25" s="65">
        <f>VLOOKUP($A25,'Return Data'!$B$7:$R$1700,12,0)</f>
        <v>6.7478999999999996</v>
      </c>
      <c r="S25" s="66">
        <f t="shared" si="12"/>
        <v>8</v>
      </c>
      <c r="T25" s="65">
        <f>VLOOKUP($A25,'Return Data'!$B$7:$R$1700,13,0)</f>
        <v>6.9696999999999996</v>
      </c>
      <c r="U25" s="66">
        <f t="shared" si="13"/>
        <v>9</v>
      </c>
      <c r="V25" s="65">
        <f>VLOOKUP($A25,'Return Data'!$B$7:$R$1700,17,0)</f>
        <v>7.5384000000000002</v>
      </c>
      <c r="W25" s="66">
        <f>RANK(V25,V$8:V$37,0)</f>
        <v>6</v>
      </c>
      <c r="X25" s="65">
        <f>VLOOKUP($A25,'Return Data'!$B$7:$R$1700,14,0)</f>
        <v>7.1886000000000001</v>
      </c>
      <c r="Y25" s="66">
        <f>RANK(X25,X$8:X$37,0)</f>
        <v>8</v>
      </c>
      <c r="Z25" s="65">
        <f>VLOOKUP($A25,'Return Data'!$B$7:$R$1700,16,0)</f>
        <v>3.8654000000000002</v>
      </c>
      <c r="AA25" s="67">
        <f t="shared" si="9"/>
        <v>29</v>
      </c>
    </row>
    <row r="26" spans="1:27" x14ac:dyDescent="0.3">
      <c r="A26" s="63" t="s">
        <v>1627</v>
      </c>
      <c r="B26" s="64">
        <f>VLOOKUP($A26,'Return Data'!$B$7:$R$1700,3,0)</f>
        <v>44032</v>
      </c>
      <c r="C26" s="65">
        <f>VLOOKUP($A26,'Return Data'!$B$7:$R$1700,4,0)</f>
        <v>1032.3697</v>
      </c>
      <c r="D26" s="65">
        <f>VLOOKUP($A26,'Return Data'!$B$7:$R$1700,5,0)</f>
        <v>3.2583000000000002</v>
      </c>
      <c r="E26" s="66">
        <f t="shared" si="0"/>
        <v>11</v>
      </c>
      <c r="F26" s="65">
        <f>VLOOKUP($A26,'Return Data'!$B$7:$R$1700,6,0)</f>
        <v>3.2583000000000002</v>
      </c>
      <c r="G26" s="66">
        <f t="shared" si="1"/>
        <v>11</v>
      </c>
      <c r="H26" s="65">
        <f>VLOOKUP($A26,'Return Data'!$B$7:$R$1700,7,0)</f>
        <v>3.7892999999999999</v>
      </c>
      <c r="I26" s="66">
        <f t="shared" si="2"/>
        <v>14</v>
      </c>
      <c r="J26" s="65">
        <f>VLOOKUP($A26,'Return Data'!$B$7:$R$1700,8,0)</f>
        <v>4.3442999999999996</v>
      </c>
      <c r="K26" s="66">
        <f t="shared" si="3"/>
        <v>16</v>
      </c>
      <c r="L26" s="65">
        <f>VLOOKUP($A26,'Return Data'!$B$7:$R$1700,9,0)</f>
        <v>5.0824999999999996</v>
      </c>
      <c r="M26" s="66">
        <f t="shared" si="4"/>
        <v>18</v>
      </c>
      <c r="N26" s="65">
        <f>VLOOKUP($A26,'Return Data'!$B$7:$R$1700,10,0)</f>
        <v>5.6609999999999996</v>
      </c>
      <c r="O26" s="66">
        <f t="shared" si="5"/>
        <v>24</v>
      </c>
      <c r="P26" s="65">
        <f>VLOOKUP($A26,'Return Data'!$B$7:$R$1700,11,0)</f>
        <v>4.8364000000000003</v>
      </c>
      <c r="Q26" s="66">
        <f t="shared" si="11"/>
        <v>26</v>
      </c>
      <c r="R26" s="65"/>
      <c r="S26" s="66"/>
      <c r="T26" s="65"/>
      <c r="U26" s="66"/>
      <c r="V26" s="65"/>
      <c r="W26" s="66"/>
      <c r="X26" s="65"/>
      <c r="Y26" s="66"/>
      <c r="Z26" s="65">
        <f>VLOOKUP($A26,'Return Data'!$B$7:$R$1700,16,0)</f>
        <v>5.0063000000000004</v>
      </c>
      <c r="AA26" s="67">
        <f t="shared" si="9"/>
        <v>26</v>
      </c>
    </row>
    <row r="27" spans="1:27" x14ac:dyDescent="0.3">
      <c r="A27" s="63" t="s">
        <v>1629</v>
      </c>
      <c r="B27" s="64">
        <f>VLOOKUP($A27,'Return Data'!$B$7:$R$1700,3,0)</f>
        <v>44032</v>
      </c>
      <c r="C27" s="65">
        <f>VLOOKUP($A27,'Return Data'!$B$7:$R$1700,4,0)</f>
        <v>1054.7417</v>
      </c>
      <c r="D27" s="65">
        <f>VLOOKUP($A27,'Return Data'!$B$7:$R$1700,5,0)</f>
        <v>3.8424</v>
      </c>
      <c r="E27" s="66">
        <f t="shared" si="0"/>
        <v>5</v>
      </c>
      <c r="F27" s="65">
        <f>VLOOKUP($A27,'Return Data'!$B$7:$R$1700,6,0)</f>
        <v>3.8424</v>
      </c>
      <c r="G27" s="66">
        <f t="shared" si="1"/>
        <v>5</v>
      </c>
      <c r="H27" s="65">
        <f>VLOOKUP($A27,'Return Data'!$B$7:$R$1700,7,0)</f>
        <v>6.2527999999999997</v>
      </c>
      <c r="I27" s="66">
        <f t="shared" si="2"/>
        <v>4</v>
      </c>
      <c r="J27" s="65">
        <f>VLOOKUP($A27,'Return Data'!$B$7:$R$1700,8,0)</f>
        <v>5.7046000000000001</v>
      </c>
      <c r="K27" s="66">
        <f t="shared" si="3"/>
        <v>7</v>
      </c>
      <c r="L27" s="65">
        <f>VLOOKUP($A27,'Return Data'!$B$7:$R$1700,9,0)</f>
        <v>6.7294999999999998</v>
      </c>
      <c r="M27" s="66">
        <f t="shared" si="4"/>
        <v>8</v>
      </c>
      <c r="N27" s="65">
        <f>VLOOKUP($A27,'Return Data'!$B$7:$R$1700,10,0)</f>
        <v>7.8117000000000001</v>
      </c>
      <c r="O27" s="66">
        <f t="shared" si="5"/>
        <v>8</v>
      </c>
      <c r="P27" s="65">
        <f>VLOOKUP($A27,'Return Data'!$B$7:$R$1700,11,0)</f>
        <v>7.5525000000000002</v>
      </c>
      <c r="Q27" s="66">
        <f t="shared" si="11"/>
        <v>5</v>
      </c>
      <c r="R27" s="65"/>
      <c r="S27" s="66"/>
      <c r="T27" s="65"/>
      <c r="U27" s="66"/>
      <c r="V27" s="65"/>
      <c r="W27" s="66"/>
      <c r="X27" s="65"/>
      <c r="Y27" s="66"/>
      <c r="Z27" s="65">
        <f>VLOOKUP($A27,'Return Data'!$B$7:$R$1700,16,0)</f>
        <v>7.2133000000000003</v>
      </c>
      <c r="AA27" s="67">
        <f t="shared" si="9"/>
        <v>19</v>
      </c>
    </row>
    <row r="28" spans="1:27" x14ac:dyDescent="0.3">
      <c r="A28" s="63" t="s">
        <v>1631</v>
      </c>
      <c r="B28" s="64">
        <f>VLOOKUP($A28,'Return Data'!$B$7:$R$1700,3,0)</f>
        <v>44032</v>
      </c>
      <c r="C28" s="65">
        <f>VLOOKUP($A28,'Return Data'!$B$7:$R$1700,4,0)</f>
        <v>13.2653</v>
      </c>
      <c r="D28" s="65">
        <f>VLOOKUP($A28,'Return Data'!$B$7:$R$1700,5,0)</f>
        <v>3.2109999999999999</v>
      </c>
      <c r="E28" s="66">
        <f t="shared" si="0"/>
        <v>12</v>
      </c>
      <c r="F28" s="65">
        <f>VLOOKUP($A28,'Return Data'!$B$7:$R$1700,6,0)</f>
        <v>3.2109999999999999</v>
      </c>
      <c r="G28" s="66">
        <f t="shared" si="1"/>
        <v>12</v>
      </c>
      <c r="H28" s="65">
        <f>VLOOKUP($A28,'Return Data'!$B$7:$R$1700,7,0)</f>
        <v>2.871</v>
      </c>
      <c r="I28" s="66">
        <f t="shared" si="2"/>
        <v>22</v>
      </c>
      <c r="J28" s="65">
        <f>VLOOKUP($A28,'Return Data'!$B$7:$R$1700,8,0)</f>
        <v>2.8725999999999998</v>
      </c>
      <c r="K28" s="66">
        <f t="shared" si="3"/>
        <v>27</v>
      </c>
      <c r="L28" s="65">
        <f>VLOOKUP($A28,'Return Data'!$B$7:$R$1700,9,0)</f>
        <v>3.0701999999999998</v>
      </c>
      <c r="M28" s="66">
        <f t="shared" si="4"/>
        <v>27</v>
      </c>
      <c r="N28" s="65">
        <f>VLOOKUP($A28,'Return Data'!$B$7:$R$1700,10,0)</f>
        <v>3.7231000000000001</v>
      </c>
      <c r="O28" s="66">
        <f t="shared" si="5"/>
        <v>27</v>
      </c>
      <c r="P28" s="65">
        <f>VLOOKUP($A28,'Return Data'!$B$7:$R$1700,11,0)</f>
        <v>5.1195000000000004</v>
      </c>
      <c r="Q28" s="66">
        <f t="shared" si="11"/>
        <v>23</v>
      </c>
      <c r="R28" s="65">
        <f>VLOOKUP($A28,'Return Data'!$B$7:$R$1700,12,0)</f>
        <v>5.0862999999999996</v>
      </c>
      <c r="S28" s="66">
        <f t="shared" ref="S28:S37" si="14">RANK(R28,R$8:R$37,0)</f>
        <v>21</v>
      </c>
      <c r="T28" s="65">
        <f>VLOOKUP($A28,'Return Data'!$B$7:$R$1700,13,0)</f>
        <v>5.3803000000000001</v>
      </c>
      <c r="U28" s="66">
        <f>RANK(T28,T$8:T$37,0)</f>
        <v>21</v>
      </c>
      <c r="V28" s="65">
        <f>VLOOKUP($A28,'Return Data'!$B$7:$R$1700,17,0)</f>
        <v>-1.4964999999999999</v>
      </c>
      <c r="W28" s="66">
        <f>RANK(V28,V$8:V$37,0)</f>
        <v>20</v>
      </c>
      <c r="X28" s="65">
        <f>VLOOKUP($A28,'Return Data'!$B$7:$R$1700,14,0)</f>
        <v>0.88090000000000002</v>
      </c>
      <c r="Y28" s="66">
        <f>RANK(X28,X$8:X$37,0)</f>
        <v>19</v>
      </c>
      <c r="Z28" s="65">
        <f>VLOOKUP($A28,'Return Data'!$B$7:$R$1700,16,0)</f>
        <v>4.1962999999999999</v>
      </c>
      <c r="AA28" s="67">
        <f t="shared" si="9"/>
        <v>28</v>
      </c>
    </row>
    <row r="29" spans="1:27" x14ac:dyDescent="0.3">
      <c r="A29" s="63" t="s">
        <v>1632</v>
      </c>
      <c r="B29" s="64">
        <f>VLOOKUP($A29,'Return Data'!$B$7:$R$1700,3,0)</f>
        <v>44032</v>
      </c>
      <c r="C29" s="65">
        <f>VLOOKUP($A29,'Return Data'!$B$7:$R$1700,4,0)</f>
        <v>2917.0495000000001</v>
      </c>
      <c r="D29" s="65">
        <f>VLOOKUP($A29,'Return Data'!$B$7:$R$1700,5,0)</f>
        <v>1.4945999999999999</v>
      </c>
      <c r="E29" s="66">
        <f t="shared" si="0"/>
        <v>29</v>
      </c>
      <c r="F29" s="65">
        <f>VLOOKUP($A29,'Return Data'!$B$7:$R$1700,6,0)</f>
        <v>1.4945999999999999</v>
      </c>
      <c r="G29" s="66">
        <f t="shared" si="1"/>
        <v>29</v>
      </c>
      <c r="H29" s="65">
        <f>VLOOKUP($A29,'Return Data'!$B$7:$R$1700,7,0)</f>
        <v>-81.375</v>
      </c>
      <c r="I29" s="66">
        <f t="shared" si="2"/>
        <v>30</v>
      </c>
      <c r="J29" s="65">
        <f>VLOOKUP($A29,'Return Data'!$B$7:$R$1700,8,0)</f>
        <v>-29.230699999999999</v>
      </c>
      <c r="K29" s="66">
        <f t="shared" si="3"/>
        <v>30</v>
      </c>
      <c r="L29" s="65">
        <f>VLOOKUP($A29,'Return Data'!$B$7:$R$1700,9,0)</f>
        <v>-7.3973000000000004</v>
      </c>
      <c r="M29" s="66">
        <f t="shared" si="4"/>
        <v>30</v>
      </c>
      <c r="N29" s="65">
        <f>VLOOKUP($A29,'Return Data'!$B$7:$R$1700,10,0)</f>
        <v>0.79410000000000003</v>
      </c>
      <c r="O29" s="66">
        <f t="shared" si="5"/>
        <v>29</v>
      </c>
      <c r="P29" s="65">
        <f>VLOOKUP($A29,'Return Data'!$B$7:$R$1700,11,0)</f>
        <v>2.1795</v>
      </c>
      <c r="Q29" s="66">
        <f t="shared" si="11"/>
        <v>28</v>
      </c>
      <c r="R29" s="65">
        <f>VLOOKUP($A29,'Return Data'!$B$7:$R$1700,12,0)</f>
        <v>4.1071999999999997</v>
      </c>
      <c r="S29" s="66">
        <f t="shared" si="14"/>
        <v>24</v>
      </c>
      <c r="T29" s="65">
        <f>VLOOKUP($A29,'Return Data'!$B$7:$R$1700,13,0)</f>
        <v>0.34229999999999999</v>
      </c>
      <c r="U29" s="66">
        <f>RANK(T29,T$8:T$37,0)</f>
        <v>26</v>
      </c>
      <c r="V29" s="65">
        <f>VLOOKUP($A29,'Return Data'!$B$7:$R$1700,17,0)</f>
        <v>2.9426000000000001</v>
      </c>
      <c r="W29" s="66">
        <f>RANK(V29,V$8:V$37,0)</f>
        <v>19</v>
      </c>
      <c r="X29" s="65">
        <f>VLOOKUP($A29,'Return Data'!$B$7:$R$1700,14,0)</f>
        <v>4.0681000000000003</v>
      </c>
      <c r="Y29" s="66">
        <f>RANK(X29,X$8:X$37,0)</f>
        <v>18</v>
      </c>
      <c r="Z29" s="65">
        <f>VLOOKUP($A29,'Return Data'!$B$7:$R$1700,16,0)</f>
        <v>5.9138999999999999</v>
      </c>
      <c r="AA29" s="67">
        <f t="shared" si="9"/>
        <v>25</v>
      </c>
    </row>
    <row r="30" spans="1:27" x14ac:dyDescent="0.3">
      <c r="A30" s="63" t="s">
        <v>1634</v>
      </c>
      <c r="B30" s="64">
        <f>VLOOKUP($A30,'Return Data'!$B$7:$R$1700,3,0)</f>
        <v>44032</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-29.6203</v>
      </c>
      <c r="AA30" s="67">
        <f t="shared" si="9"/>
        <v>30</v>
      </c>
    </row>
    <row r="31" spans="1:27" x14ac:dyDescent="0.3">
      <c r="A31" s="63" t="s">
        <v>1636</v>
      </c>
      <c r="B31" s="64">
        <f>VLOOKUP($A31,'Return Data'!$B$7:$R$1700,3,0)</f>
        <v>44032</v>
      </c>
      <c r="C31" s="65">
        <f>VLOOKUP($A31,'Return Data'!$B$7:$R$1700,4,0)</f>
        <v>26.392299999999999</v>
      </c>
      <c r="D31" s="65">
        <f>VLOOKUP($A31,'Return Data'!$B$7:$R$1700,5,0)</f>
        <v>2.2593000000000001</v>
      </c>
      <c r="E31" s="66">
        <f t="shared" si="0"/>
        <v>24</v>
      </c>
      <c r="F31" s="65">
        <f>VLOOKUP($A31,'Return Data'!$B$7:$R$1700,6,0)</f>
        <v>2.2593000000000001</v>
      </c>
      <c r="G31" s="66">
        <f t="shared" si="1"/>
        <v>24</v>
      </c>
      <c r="H31" s="65">
        <f>VLOOKUP($A31,'Return Data'!$B$7:$R$1700,7,0)</f>
        <v>3.6970999999999998</v>
      </c>
      <c r="I31" s="66">
        <f t="shared" si="2"/>
        <v>15</v>
      </c>
      <c r="J31" s="65">
        <f>VLOOKUP($A31,'Return Data'!$B$7:$R$1700,8,0)</f>
        <v>4.3636999999999997</v>
      </c>
      <c r="K31" s="66">
        <f t="shared" si="3"/>
        <v>15</v>
      </c>
      <c r="L31" s="65">
        <f>VLOOKUP($A31,'Return Data'!$B$7:$R$1700,9,0)</f>
        <v>5.4455</v>
      </c>
      <c r="M31" s="66">
        <f t="shared" si="4"/>
        <v>14</v>
      </c>
      <c r="N31" s="65">
        <f>VLOOKUP($A31,'Return Data'!$B$7:$R$1700,10,0)</f>
        <v>7.7249999999999996</v>
      </c>
      <c r="O31" s="66">
        <f t="shared" si="5"/>
        <v>10</v>
      </c>
      <c r="P31" s="65">
        <f>VLOOKUP($A31,'Return Data'!$B$7:$R$1700,11,0)</f>
        <v>7.0608000000000004</v>
      </c>
      <c r="Q31" s="66">
        <f t="shared" si="11"/>
        <v>11</v>
      </c>
      <c r="R31" s="65">
        <f>VLOOKUP($A31,'Return Data'!$B$7:$R$1700,12,0)</f>
        <v>6.7690000000000001</v>
      </c>
      <c r="S31" s="66">
        <f t="shared" si="14"/>
        <v>7</v>
      </c>
      <c r="T31" s="65">
        <f>VLOOKUP($A31,'Return Data'!$B$7:$R$1700,13,0)</f>
        <v>10.8118</v>
      </c>
      <c r="U31" s="66">
        <f t="shared" ref="U31:U37" si="15">RANK(T31,T$8:T$37,0)</f>
        <v>1</v>
      </c>
      <c r="V31" s="65">
        <f>VLOOKUP($A31,'Return Data'!$B$7:$R$1700,17,0)</f>
        <v>10.738099999999999</v>
      </c>
      <c r="W31" s="66">
        <f>RANK(V31,V$8:V$37,0)</f>
        <v>1</v>
      </c>
      <c r="X31" s="65">
        <f>VLOOKUP($A31,'Return Data'!$B$7:$R$1700,14,0)</f>
        <v>9.4140999999999995</v>
      </c>
      <c r="Y31" s="66">
        <f>RANK(X31,X$8:X$37,0)</f>
        <v>1</v>
      </c>
      <c r="Z31" s="65">
        <f>VLOOKUP($A31,'Return Data'!$B$7:$R$1700,16,0)</f>
        <v>8.3856000000000002</v>
      </c>
      <c r="AA31" s="67">
        <f t="shared" si="9"/>
        <v>2</v>
      </c>
    </row>
    <row r="32" spans="1:27" x14ac:dyDescent="0.3">
      <c r="A32" s="63" t="s">
        <v>1638</v>
      </c>
      <c r="B32" s="64">
        <f>VLOOKUP($A32,'Return Data'!$B$7:$R$1700,3,0)</f>
        <v>44032</v>
      </c>
      <c r="C32" s="65">
        <f>VLOOKUP($A32,'Return Data'!$B$7:$R$1700,4,0)</f>
        <v>2136.0367999999999</v>
      </c>
      <c r="D32" s="65">
        <f>VLOOKUP($A32,'Return Data'!$B$7:$R$1700,5,0)</f>
        <v>2.3778999999999999</v>
      </c>
      <c r="E32" s="66">
        <f t="shared" si="0"/>
        <v>22</v>
      </c>
      <c r="F32" s="65">
        <f>VLOOKUP($A32,'Return Data'!$B$7:$R$1700,6,0)</f>
        <v>2.3778999999999999</v>
      </c>
      <c r="G32" s="66">
        <f t="shared" si="1"/>
        <v>22</v>
      </c>
      <c r="H32" s="65">
        <f>VLOOKUP($A32,'Return Data'!$B$7:$R$1700,7,0)</f>
        <v>3.2052</v>
      </c>
      <c r="I32" s="66">
        <f t="shared" si="2"/>
        <v>19</v>
      </c>
      <c r="J32" s="65">
        <f>VLOOKUP($A32,'Return Data'!$B$7:$R$1700,8,0)</f>
        <v>3.7989000000000002</v>
      </c>
      <c r="K32" s="66">
        <f t="shared" si="3"/>
        <v>22</v>
      </c>
      <c r="L32" s="65">
        <f>VLOOKUP($A32,'Return Data'!$B$7:$R$1700,9,0)</f>
        <v>4.0609999999999999</v>
      </c>
      <c r="M32" s="66">
        <f t="shared" si="4"/>
        <v>23</v>
      </c>
      <c r="N32" s="65">
        <f>VLOOKUP($A32,'Return Data'!$B$7:$R$1700,10,0)</f>
        <v>5.1352000000000002</v>
      </c>
      <c r="O32" s="66">
        <f t="shared" si="5"/>
        <v>26</v>
      </c>
      <c r="P32" s="65">
        <f>VLOOKUP($A32,'Return Data'!$B$7:$R$1700,11,0)</f>
        <v>4.9861000000000004</v>
      </c>
      <c r="Q32" s="66">
        <f t="shared" si="11"/>
        <v>25</v>
      </c>
      <c r="R32" s="65">
        <f>VLOOKUP($A32,'Return Data'!$B$7:$R$1700,12,0)</f>
        <v>4.9471999999999996</v>
      </c>
      <c r="S32" s="66">
        <f t="shared" si="14"/>
        <v>22</v>
      </c>
      <c r="T32" s="65">
        <f>VLOOKUP($A32,'Return Data'!$B$7:$R$1700,13,0)</f>
        <v>5.2849000000000004</v>
      </c>
      <c r="U32" s="66">
        <f t="shared" si="15"/>
        <v>22</v>
      </c>
      <c r="V32" s="65">
        <f>VLOOKUP($A32,'Return Data'!$B$7:$R$1700,17,0)</f>
        <v>3.2806000000000002</v>
      </c>
      <c r="W32" s="66">
        <f>RANK(V32,V$8:V$37,0)</f>
        <v>18</v>
      </c>
      <c r="X32" s="65">
        <f>VLOOKUP($A32,'Return Data'!$B$7:$R$1700,14,0)</f>
        <v>4.3038999999999996</v>
      </c>
      <c r="Y32" s="66">
        <f>RANK(X32,X$8:X$37,0)</f>
        <v>17</v>
      </c>
      <c r="Z32" s="65">
        <f>VLOOKUP($A32,'Return Data'!$B$7:$R$1700,16,0)</f>
        <v>6.2239000000000004</v>
      </c>
      <c r="AA32" s="67">
        <f t="shared" si="9"/>
        <v>23</v>
      </c>
    </row>
    <row r="33" spans="1:27" x14ac:dyDescent="0.3">
      <c r="A33" s="63" t="s">
        <v>1641</v>
      </c>
      <c r="B33" s="64">
        <f>VLOOKUP($A33,'Return Data'!$B$7:$R$1700,3,0)</f>
        <v>44032</v>
      </c>
      <c r="C33" s="65">
        <f>VLOOKUP($A33,'Return Data'!$B$7:$R$1700,4,0)</f>
        <v>4560.2676000000001</v>
      </c>
      <c r="D33" s="65">
        <f>VLOOKUP($A33,'Return Data'!$B$7:$R$1700,5,0)</f>
        <v>3.4357000000000002</v>
      </c>
      <c r="E33" s="66">
        <f t="shared" si="0"/>
        <v>9</v>
      </c>
      <c r="F33" s="65">
        <f>VLOOKUP($A33,'Return Data'!$B$7:$R$1700,6,0)</f>
        <v>3.4357000000000002</v>
      </c>
      <c r="G33" s="66">
        <f t="shared" si="1"/>
        <v>9</v>
      </c>
      <c r="H33" s="65">
        <f>VLOOKUP($A33,'Return Data'!$B$7:$R$1700,7,0)</f>
        <v>5.2732000000000001</v>
      </c>
      <c r="I33" s="66">
        <f t="shared" si="2"/>
        <v>7</v>
      </c>
      <c r="J33" s="65">
        <f>VLOOKUP($A33,'Return Data'!$B$7:$R$1700,8,0)</f>
        <v>6.3654999999999999</v>
      </c>
      <c r="K33" s="66">
        <f t="shared" si="3"/>
        <v>6</v>
      </c>
      <c r="L33" s="65">
        <f>VLOOKUP($A33,'Return Data'!$B$7:$R$1700,9,0)</f>
        <v>6.7012999999999998</v>
      </c>
      <c r="M33" s="66">
        <f t="shared" si="4"/>
        <v>9</v>
      </c>
      <c r="N33" s="65">
        <f>VLOOKUP($A33,'Return Data'!$B$7:$R$1700,10,0)</f>
        <v>8.4301999999999992</v>
      </c>
      <c r="O33" s="66">
        <f t="shared" si="5"/>
        <v>7</v>
      </c>
      <c r="P33" s="65">
        <f>VLOOKUP($A33,'Return Data'!$B$7:$R$1700,11,0)</f>
        <v>7.4048999999999996</v>
      </c>
      <c r="Q33" s="66">
        <f t="shared" si="11"/>
        <v>7</v>
      </c>
      <c r="R33" s="65">
        <f>VLOOKUP($A33,'Return Data'!$B$7:$R$1700,12,0)</f>
        <v>7.0571000000000002</v>
      </c>
      <c r="S33" s="66">
        <f t="shared" si="14"/>
        <v>4</v>
      </c>
      <c r="T33" s="65">
        <f>VLOOKUP($A33,'Return Data'!$B$7:$R$1700,13,0)</f>
        <v>7.3399000000000001</v>
      </c>
      <c r="U33" s="66">
        <f t="shared" si="15"/>
        <v>6</v>
      </c>
      <c r="V33" s="65">
        <f>VLOOKUP($A33,'Return Data'!$B$7:$R$1700,17,0)</f>
        <v>7.8945999999999996</v>
      </c>
      <c r="W33" s="66">
        <f>RANK(V33,V$8:V$37,0)</f>
        <v>4</v>
      </c>
      <c r="X33" s="65">
        <f>VLOOKUP($A33,'Return Data'!$B$7:$R$1700,14,0)</f>
        <v>7.6260000000000003</v>
      </c>
      <c r="Y33" s="66">
        <f>RANK(X33,X$8:X$37,0)</f>
        <v>3</v>
      </c>
      <c r="Z33" s="65">
        <f>VLOOKUP($A33,'Return Data'!$B$7:$R$1700,16,0)</f>
        <v>7.4248000000000003</v>
      </c>
      <c r="AA33" s="67">
        <f t="shared" si="9"/>
        <v>15</v>
      </c>
    </row>
    <row r="34" spans="1:27" x14ac:dyDescent="0.3">
      <c r="A34" s="63" t="s">
        <v>1643</v>
      </c>
      <c r="B34" s="64">
        <f>VLOOKUP($A34,'Return Data'!$B$7:$R$1700,3,0)</f>
        <v>44032</v>
      </c>
      <c r="C34" s="65">
        <f>VLOOKUP($A34,'Return Data'!$B$7:$R$1700,4,0)</f>
        <v>10.6556</v>
      </c>
      <c r="D34" s="65">
        <f>VLOOKUP($A34,'Return Data'!$B$7:$R$1700,5,0)</f>
        <v>2.7410000000000001</v>
      </c>
      <c r="E34" s="66">
        <f t="shared" si="0"/>
        <v>17</v>
      </c>
      <c r="F34" s="65">
        <f>VLOOKUP($A34,'Return Data'!$B$7:$R$1700,6,0)</f>
        <v>2.7410000000000001</v>
      </c>
      <c r="G34" s="66">
        <f t="shared" si="1"/>
        <v>17</v>
      </c>
      <c r="H34" s="65">
        <f>VLOOKUP($A34,'Return Data'!$B$7:$R$1700,7,0)</f>
        <v>3.5257000000000001</v>
      </c>
      <c r="I34" s="66">
        <f t="shared" si="2"/>
        <v>17</v>
      </c>
      <c r="J34" s="65">
        <f>VLOOKUP($A34,'Return Data'!$B$7:$R$1700,8,0)</f>
        <v>4.9272</v>
      </c>
      <c r="K34" s="66">
        <f t="shared" si="3"/>
        <v>10</v>
      </c>
      <c r="L34" s="65">
        <f>VLOOKUP($A34,'Return Data'!$B$7:$R$1700,9,0)</f>
        <v>5.7405999999999997</v>
      </c>
      <c r="M34" s="66">
        <f t="shared" si="4"/>
        <v>12</v>
      </c>
      <c r="N34" s="65">
        <f>VLOOKUP($A34,'Return Data'!$B$7:$R$1700,10,0)</f>
        <v>6.0913000000000004</v>
      </c>
      <c r="O34" s="66">
        <f t="shared" si="5"/>
        <v>22</v>
      </c>
      <c r="P34" s="65">
        <f>VLOOKUP($A34,'Return Data'!$B$7:$R$1700,11,0)</f>
        <v>5.8536999999999999</v>
      </c>
      <c r="Q34" s="66">
        <f t="shared" si="11"/>
        <v>20</v>
      </c>
      <c r="R34" s="65">
        <f>VLOOKUP($A34,'Return Data'!$B$7:$R$1700,12,0)</f>
        <v>5.5167000000000002</v>
      </c>
      <c r="S34" s="66">
        <f t="shared" si="14"/>
        <v>20</v>
      </c>
      <c r="T34" s="65">
        <f>VLOOKUP($A34,'Return Data'!$B$7:$R$1700,13,0)</f>
        <v>5.8190999999999997</v>
      </c>
      <c r="U34" s="66">
        <f t="shared" si="15"/>
        <v>20</v>
      </c>
      <c r="V34" s="65"/>
      <c r="W34" s="66"/>
      <c r="X34" s="65"/>
      <c r="Y34" s="66"/>
      <c r="Z34" s="65">
        <f>VLOOKUP($A34,'Return Data'!$B$7:$R$1700,16,0)</f>
        <v>6.0910000000000002</v>
      </c>
      <c r="AA34" s="67">
        <f t="shared" si="9"/>
        <v>24</v>
      </c>
    </row>
    <row r="35" spans="1:27" x14ac:dyDescent="0.3">
      <c r="A35" s="63" t="s">
        <v>1645</v>
      </c>
      <c r="B35" s="64">
        <f>VLOOKUP($A35,'Return Data'!$B$7:$R$1700,3,0)</f>
        <v>44032</v>
      </c>
      <c r="C35" s="65">
        <f>VLOOKUP($A35,'Return Data'!$B$7:$R$1700,4,0)</f>
        <v>11.019600000000001</v>
      </c>
      <c r="D35" s="65">
        <f>VLOOKUP($A35,'Return Data'!$B$7:$R$1700,5,0)</f>
        <v>2.319</v>
      </c>
      <c r="E35" s="66">
        <f t="shared" si="0"/>
        <v>23</v>
      </c>
      <c r="F35" s="65">
        <f>VLOOKUP($A35,'Return Data'!$B$7:$R$1700,6,0)</f>
        <v>2.319</v>
      </c>
      <c r="G35" s="66">
        <f t="shared" si="1"/>
        <v>23</v>
      </c>
      <c r="H35" s="65">
        <f>VLOOKUP($A35,'Return Data'!$B$7:$R$1700,7,0)</f>
        <v>2.7932999999999999</v>
      </c>
      <c r="I35" s="66">
        <f t="shared" si="2"/>
        <v>23</v>
      </c>
      <c r="J35" s="65">
        <f>VLOOKUP($A35,'Return Data'!$B$7:$R$1700,8,0)</f>
        <v>4.0519999999999996</v>
      </c>
      <c r="K35" s="66">
        <f t="shared" si="3"/>
        <v>21</v>
      </c>
      <c r="L35" s="65">
        <f>VLOOKUP($A35,'Return Data'!$B$7:$R$1700,9,0)</f>
        <v>4.9679000000000002</v>
      </c>
      <c r="M35" s="66">
        <f t="shared" si="4"/>
        <v>19</v>
      </c>
      <c r="N35" s="65">
        <f>VLOOKUP($A35,'Return Data'!$B$7:$R$1700,10,0)</f>
        <v>6.2809999999999997</v>
      </c>
      <c r="O35" s="66">
        <f t="shared" si="5"/>
        <v>21</v>
      </c>
      <c r="P35" s="65">
        <f>VLOOKUP($A35,'Return Data'!$B$7:$R$1700,11,0)</f>
        <v>6.1060999999999996</v>
      </c>
      <c r="Q35" s="66">
        <f t="shared" si="11"/>
        <v>15</v>
      </c>
      <c r="R35" s="65">
        <f>VLOOKUP($A35,'Return Data'!$B$7:$R$1700,12,0)</f>
        <v>5.8512000000000004</v>
      </c>
      <c r="S35" s="66">
        <f t="shared" si="14"/>
        <v>16</v>
      </c>
      <c r="T35" s="65">
        <f>VLOOKUP($A35,'Return Data'!$B$7:$R$1700,13,0)</f>
        <v>6.2127999999999997</v>
      </c>
      <c r="U35" s="66">
        <f t="shared" si="15"/>
        <v>16</v>
      </c>
      <c r="V35" s="65"/>
      <c r="W35" s="66"/>
      <c r="X35" s="65"/>
      <c r="Y35" s="66"/>
      <c r="Z35" s="65">
        <f>VLOOKUP($A35,'Return Data'!$B$7:$R$1700,16,0)</f>
        <v>6.7183999999999999</v>
      </c>
      <c r="AA35" s="67">
        <f t="shared" si="9"/>
        <v>22</v>
      </c>
    </row>
    <row r="36" spans="1:27" x14ac:dyDescent="0.3">
      <c r="A36" s="63" t="s">
        <v>1647</v>
      </c>
      <c r="B36" s="64">
        <f>VLOOKUP($A36,'Return Data'!$B$7:$R$1700,3,0)</f>
        <v>44032</v>
      </c>
      <c r="C36" s="65">
        <f>VLOOKUP($A36,'Return Data'!$B$7:$R$1700,4,0)</f>
        <v>3171.2001</v>
      </c>
      <c r="D36" s="65">
        <f>VLOOKUP($A36,'Return Data'!$B$7:$R$1700,5,0)</f>
        <v>3.7536999999999998</v>
      </c>
      <c r="E36" s="66">
        <f t="shared" si="0"/>
        <v>6</v>
      </c>
      <c r="F36" s="65">
        <f>VLOOKUP($A36,'Return Data'!$B$7:$R$1700,6,0)</f>
        <v>3.7536999999999998</v>
      </c>
      <c r="G36" s="66">
        <f t="shared" si="1"/>
        <v>6</v>
      </c>
      <c r="H36" s="65">
        <f>VLOOKUP($A36,'Return Data'!$B$7:$R$1700,7,0)</f>
        <v>4.8754999999999997</v>
      </c>
      <c r="I36" s="66">
        <f t="shared" si="2"/>
        <v>9</v>
      </c>
      <c r="J36" s="65">
        <f>VLOOKUP($A36,'Return Data'!$B$7:$R$1700,8,0)</f>
        <v>4.7885</v>
      </c>
      <c r="K36" s="66">
        <f t="shared" si="3"/>
        <v>12</v>
      </c>
      <c r="L36" s="65">
        <f>VLOOKUP($A36,'Return Data'!$B$7:$R$1700,9,0)</f>
        <v>6.1418999999999997</v>
      </c>
      <c r="M36" s="66">
        <f t="shared" si="4"/>
        <v>10</v>
      </c>
      <c r="N36" s="65">
        <f>VLOOKUP($A36,'Return Data'!$B$7:$R$1700,10,0)</f>
        <v>6.8417000000000003</v>
      </c>
      <c r="O36" s="66">
        <f t="shared" si="5"/>
        <v>14</v>
      </c>
      <c r="P36" s="65">
        <f>VLOOKUP($A36,'Return Data'!$B$7:$R$1700,11,0)</f>
        <v>5.7896000000000001</v>
      </c>
      <c r="Q36" s="66">
        <f t="shared" si="11"/>
        <v>21</v>
      </c>
      <c r="R36" s="65">
        <f>VLOOKUP($A36,'Return Data'!$B$7:$R$1700,12,0)</f>
        <v>5.9874999999999998</v>
      </c>
      <c r="S36" s="66">
        <f t="shared" si="14"/>
        <v>14</v>
      </c>
      <c r="T36" s="65">
        <f>VLOOKUP($A36,'Return Data'!$B$7:$R$1700,13,0)</f>
        <v>6.4038000000000004</v>
      </c>
      <c r="U36" s="66">
        <f t="shared" si="15"/>
        <v>14</v>
      </c>
      <c r="V36" s="65">
        <f>VLOOKUP($A36,'Return Data'!$B$7:$R$1700,17,0)</f>
        <v>4.9170999999999996</v>
      </c>
      <c r="W36" s="66">
        <f>RANK(V36,V$8:V$37,0)</f>
        <v>16</v>
      </c>
      <c r="X36" s="65">
        <f>VLOOKUP($A36,'Return Data'!$B$7:$R$1700,14,0)</f>
        <v>5.3653000000000004</v>
      </c>
      <c r="Y36" s="66">
        <f>RANK(X36,X$8:X$37,0)</f>
        <v>15</v>
      </c>
      <c r="Z36" s="65">
        <f>VLOOKUP($A36,'Return Data'!$B$7:$R$1700,16,0)</f>
        <v>7.0659000000000001</v>
      </c>
      <c r="AA36" s="67">
        <f t="shared" si="9"/>
        <v>20</v>
      </c>
    </row>
    <row r="37" spans="1:27" x14ac:dyDescent="0.3">
      <c r="A37" s="63" t="s">
        <v>1649</v>
      </c>
      <c r="B37" s="64">
        <f>VLOOKUP($A37,'Return Data'!$B$7:$R$1700,3,0)</f>
        <v>44032</v>
      </c>
      <c r="C37" s="65">
        <f>VLOOKUP($A37,'Return Data'!$B$7:$R$1700,4,0)</f>
        <v>1052.9090000000001</v>
      </c>
      <c r="D37" s="65">
        <f>VLOOKUP($A37,'Return Data'!$B$7:$R$1700,5,0)</f>
        <v>1.7197</v>
      </c>
      <c r="E37" s="66">
        <f t="shared" si="0"/>
        <v>27</v>
      </c>
      <c r="F37" s="65">
        <f>VLOOKUP($A37,'Return Data'!$B$7:$R$1700,6,0)</f>
        <v>1.7197</v>
      </c>
      <c r="G37" s="66">
        <f t="shared" si="1"/>
        <v>27</v>
      </c>
      <c r="H37" s="65">
        <f>VLOOKUP($A37,'Return Data'!$B$7:$R$1700,7,0)</f>
        <v>1.7283999999999999</v>
      </c>
      <c r="I37" s="66">
        <f t="shared" si="2"/>
        <v>27</v>
      </c>
      <c r="J37" s="65">
        <f>VLOOKUP($A37,'Return Data'!$B$7:$R$1700,8,0)</f>
        <v>1.7529999999999999</v>
      </c>
      <c r="K37" s="66">
        <f t="shared" si="3"/>
        <v>28</v>
      </c>
      <c r="L37" s="65">
        <f>VLOOKUP($A37,'Return Data'!$B$7:$R$1700,9,0)</f>
        <v>1.6247</v>
      </c>
      <c r="M37" s="66">
        <f t="shared" si="4"/>
        <v>28</v>
      </c>
      <c r="N37" s="65">
        <f>VLOOKUP($A37,'Return Data'!$B$7:$R$1700,10,0)</f>
        <v>1.8792</v>
      </c>
      <c r="O37" s="66">
        <f t="shared" si="5"/>
        <v>28</v>
      </c>
      <c r="P37" s="65">
        <f>VLOOKUP($A37,'Return Data'!$B$7:$R$1700,11,0)</f>
        <v>3.1614</v>
      </c>
      <c r="Q37" s="66">
        <f t="shared" si="11"/>
        <v>27</v>
      </c>
      <c r="R37" s="65">
        <f>VLOOKUP($A37,'Return Data'!$B$7:$R$1700,12,0)</f>
        <v>3.6989000000000001</v>
      </c>
      <c r="S37" s="66">
        <f t="shared" si="14"/>
        <v>25</v>
      </c>
      <c r="T37" s="65">
        <f>VLOOKUP($A37,'Return Data'!$B$7:$R$1700,13,0)</f>
        <v>4.3640999999999996</v>
      </c>
      <c r="U37" s="66">
        <f t="shared" si="15"/>
        <v>25</v>
      </c>
      <c r="V37" s="65"/>
      <c r="W37" s="66"/>
      <c r="X37" s="65"/>
      <c r="Y37" s="66"/>
      <c r="Z37" s="65">
        <f>VLOOKUP($A37,'Return Data'!$B$7:$R$1700,16,0)</f>
        <v>4.6967999999999996</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2.9916233333333326</v>
      </c>
      <c r="E39" s="74"/>
      <c r="F39" s="75">
        <f>AVERAGE(F8:F37)</f>
        <v>2.9916233333333326</v>
      </c>
      <c r="G39" s="74"/>
      <c r="H39" s="75">
        <f>AVERAGE(H8:H37)</f>
        <v>1.2467333333333328</v>
      </c>
      <c r="I39" s="74"/>
      <c r="J39" s="75">
        <f>AVERAGE(J8:J37)</f>
        <v>3.8034000000000008</v>
      </c>
      <c r="K39" s="74"/>
      <c r="L39" s="75">
        <f>AVERAGE(L8:L37)</f>
        <v>6.5477766666666657</v>
      </c>
      <c r="M39" s="74"/>
      <c r="N39" s="75">
        <f>AVERAGE(N8:N37)</f>
        <v>6.9408533333333322</v>
      </c>
      <c r="O39" s="74"/>
      <c r="P39" s="75">
        <f>AVERAGE(P8:P37)</f>
        <v>6.2625034482758606</v>
      </c>
      <c r="Q39" s="74"/>
      <c r="R39" s="75">
        <f>AVERAGE(R8:R37)</f>
        <v>4.5474370370370369</v>
      </c>
      <c r="S39" s="74"/>
      <c r="T39" s="75">
        <f>AVERAGE(T8:T37)</f>
        <v>6.4591923076923061</v>
      </c>
      <c r="U39" s="74"/>
      <c r="V39" s="75">
        <f>AVERAGE(V8:V37)</f>
        <v>6.2376349999999992</v>
      </c>
      <c r="W39" s="74"/>
      <c r="X39" s="75">
        <f>AVERAGE(X8:X37)</f>
        <v>6.2723526315789471</v>
      </c>
      <c r="Y39" s="74"/>
      <c r="Z39" s="75">
        <f>AVERAGE(Z8:Z37)</f>
        <v>5.8274066666666702</v>
      </c>
      <c r="AA39" s="76"/>
    </row>
    <row r="40" spans="1:27" x14ac:dyDescent="0.3">
      <c r="A40" s="73" t="s">
        <v>28</v>
      </c>
      <c r="B40" s="74"/>
      <c r="C40" s="74"/>
      <c r="D40" s="75">
        <f>MIN(D8:D37)</f>
        <v>0</v>
      </c>
      <c r="E40" s="74"/>
      <c r="F40" s="75">
        <f>MIN(F8:F37)</f>
        <v>0</v>
      </c>
      <c r="G40" s="74"/>
      <c r="H40" s="75">
        <f>MIN(H8:H37)</f>
        <v>-81.375</v>
      </c>
      <c r="I40" s="74"/>
      <c r="J40" s="75">
        <f>MIN(J8:J37)</f>
        <v>-29.230699999999999</v>
      </c>
      <c r="K40" s="74"/>
      <c r="L40" s="75">
        <f>MIN(L8:L37)</f>
        <v>-7.3973000000000004</v>
      </c>
      <c r="M40" s="74"/>
      <c r="N40" s="75">
        <f>MIN(N8:N37)</f>
        <v>0</v>
      </c>
      <c r="O40" s="74"/>
      <c r="P40" s="75">
        <f>MIN(P8:P37)</f>
        <v>0</v>
      </c>
      <c r="Q40" s="74"/>
      <c r="R40" s="75">
        <f>MIN(R8:R37)</f>
        <v>-32.0886</v>
      </c>
      <c r="S40" s="74"/>
      <c r="T40" s="75">
        <f>MIN(T8:T37)</f>
        <v>0.34229999999999999</v>
      </c>
      <c r="U40" s="74"/>
      <c r="V40" s="75">
        <f>MIN(V8:V37)</f>
        <v>-1.4964999999999999</v>
      </c>
      <c r="W40" s="74"/>
      <c r="X40" s="75">
        <f>MIN(X8:X37)</f>
        <v>0.88090000000000002</v>
      </c>
      <c r="Y40" s="74"/>
      <c r="Z40" s="75">
        <f>MIN(Z8:Z37)</f>
        <v>-29.6203</v>
      </c>
      <c r="AA40" s="76"/>
    </row>
    <row r="41" spans="1:27" ht="15" thickBot="1" x14ac:dyDescent="0.35">
      <c r="A41" s="77" t="s">
        <v>29</v>
      </c>
      <c r="B41" s="78"/>
      <c r="C41" s="78"/>
      <c r="D41" s="79">
        <f>MAX(D8:D37)</f>
        <v>7.7217000000000002</v>
      </c>
      <c r="E41" s="78"/>
      <c r="F41" s="79">
        <f>MAX(F8:F37)</f>
        <v>7.7217000000000002</v>
      </c>
      <c r="G41" s="78"/>
      <c r="H41" s="79">
        <f>MAX(H8:H37)</f>
        <v>10.497</v>
      </c>
      <c r="I41" s="78"/>
      <c r="J41" s="79">
        <f>MAX(J8:J37)</f>
        <v>11.431100000000001</v>
      </c>
      <c r="K41" s="78"/>
      <c r="L41" s="79">
        <f>MAX(L8:L37)</f>
        <v>49.612099999999998</v>
      </c>
      <c r="M41" s="78"/>
      <c r="N41" s="79">
        <f>MAX(N8:N37)</f>
        <v>20.406099999999999</v>
      </c>
      <c r="O41" s="78"/>
      <c r="P41" s="79">
        <f>MAX(P8:P37)</f>
        <v>12.6006</v>
      </c>
      <c r="Q41" s="78"/>
      <c r="R41" s="79">
        <f>MAX(R8:R37)</f>
        <v>7.8394000000000004</v>
      </c>
      <c r="S41" s="78"/>
      <c r="T41" s="79">
        <f>MAX(T8:T37)</f>
        <v>10.8118</v>
      </c>
      <c r="U41" s="78"/>
      <c r="V41" s="79">
        <f>MAX(V8:V37)</f>
        <v>10.738099999999999</v>
      </c>
      <c r="W41" s="78"/>
      <c r="X41" s="79">
        <f>MAX(X8:X37)</f>
        <v>9.4140999999999995</v>
      </c>
      <c r="Y41" s="78"/>
      <c r="Z41" s="79">
        <f>MAX(Z8:Z37)</f>
        <v>8.5846999999999998</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44032</v>
      </c>
      <c r="C8" s="65">
        <f>VLOOKUP($A8,'Return Data'!$B$7:$R$1700,4,0)</f>
        <v>278.96699999999998</v>
      </c>
      <c r="D8" s="65">
        <f>VLOOKUP($A8,'Return Data'!$B$7:$R$1700,5,0)</f>
        <v>3.7867999999999999</v>
      </c>
      <c r="E8" s="66">
        <f>RANK(D8,D$8:D$27,0)</f>
        <v>3</v>
      </c>
      <c r="F8" s="65">
        <f>VLOOKUP($A8,'Return Data'!$B$7:$R$1700,6,0)</f>
        <v>3.7867999999999999</v>
      </c>
      <c r="G8" s="66">
        <f>RANK(F8,F$8:F$27,0)</f>
        <v>3</v>
      </c>
      <c r="H8" s="65">
        <f>VLOOKUP($A8,'Return Data'!$B$7:$R$1700,7,0)</f>
        <v>3.1364000000000001</v>
      </c>
      <c r="I8" s="66">
        <f>RANK(H8,H$8:H$27,0)</f>
        <v>10</v>
      </c>
      <c r="J8" s="65">
        <f>VLOOKUP($A8,'Return Data'!$B$7:$R$1700,8,0)</f>
        <v>6.9867999999999997</v>
      </c>
      <c r="K8" s="66">
        <f>RANK(J8,J$8:J$27,0)</f>
        <v>1</v>
      </c>
      <c r="L8" s="65">
        <f>VLOOKUP($A8,'Return Data'!$B$7:$R$1700,9,0)</f>
        <v>6.9725999999999999</v>
      </c>
      <c r="M8" s="66">
        <f>RANK(L8,L$8:L$27,0)</f>
        <v>1</v>
      </c>
      <c r="N8" s="65">
        <f>VLOOKUP($A8,'Return Data'!$B$7:$R$1700,10,0)</f>
        <v>9.9513999999999996</v>
      </c>
      <c r="O8" s="66">
        <f>RANK(N8,N$8:N$27,0)</f>
        <v>2</v>
      </c>
      <c r="P8" s="65">
        <f>VLOOKUP($A8,'Return Data'!$B$7:$R$1700,11,0)</f>
        <v>8.7368000000000006</v>
      </c>
      <c r="Q8" s="66">
        <f>RANK(P8,P$8:P$27,0)</f>
        <v>2</v>
      </c>
      <c r="R8" s="65">
        <f>VLOOKUP($A8,'Return Data'!$B$7:$R$1700,12,0)</f>
        <v>7.899</v>
      </c>
      <c r="S8" s="66">
        <f>RANK(R8,R$8:R$27,0)</f>
        <v>2</v>
      </c>
      <c r="T8" s="65">
        <f>VLOOKUP($A8,'Return Data'!$B$7:$R$1700,13,0)</f>
        <v>7.9611999999999998</v>
      </c>
      <c r="U8" s="66">
        <f>RANK(T8,T$8:T$27,0)</f>
        <v>3</v>
      </c>
      <c r="V8" s="65">
        <f>VLOOKUP($A8,'Return Data'!$B$7:$R$1700,17,0)</f>
        <v>8.3881999999999994</v>
      </c>
      <c r="W8" s="66">
        <f>RANK(V8,V$8:V$27,0)</f>
        <v>1</v>
      </c>
      <c r="X8" s="65">
        <f>VLOOKUP($A8,'Return Data'!$B$7:$R$1700,14,0)</f>
        <v>8.0135000000000005</v>
      </c>
      <c r="Y8" s="66">
        <f>RANK(X8,X$8:X$27,0)</f>
        <v>1</v>
      </c>
      <c r="Z8" s="65">
        <f>VLOOKUP($A8,'Return Data'!$B$7:$R$1700,16,0)</f>
        <v>8.3130000000000006</v>
      </c>
      <c r="AA8" s="67">
        <f>RANK(Z8,Z$8:Z$27,0)</f>
        <v>6</v>
      </c>
    </row>
    <row r="9" spans="1:27" x14ac:dyDescent="0.3">
      <c r="A9" s="63" t="s">
        <v>1243</v>
      </c>
      <c r="B9" s="64">
        <f>VLOOKUP($A9,'Return Data'!$B$7:$R$1700,3,0)</f>
        <v>44032</v>
      </c>
      <c r="C9" s="65">
        <f>VLOOKUP($A9,'Return Data'!$B$7:$R$1700,4,0)</f>
        <v>1075.8664000000001</v>
      </c>
      <c r="D9" s="65">
        <f>VLOOKUP($A9,'Return Data'!$B$7:$R$1700,5,0)</f>
        <v>3.2793000000000001</v>
      </c>
      <c r="E9" s="66">
        <f t="shared" ref="E9:E27" si="0">RANK(D9,D$8:D$27,0)</f>
        <v>13</v>
      </c>
      <c r="F9" s="65">
        <f>VLOOKUP($A9,'Return Data'!$B$7:$R$1700,6,0)</f>
        <v>3.2793000000000001</v>
      </c>
      <c r="G9" s="66">
        <f t="shared" ref="G9:G27" si="1">RANK(F9,F$8:F$27,0)</f>
        <v>13</v>
      </c>
      <c r="H9" s="65">
        <f>VLOOKUP($A9,'Return Data'!$B$7:$R$1700,7,0)</f>
        <v>2.3289</v>
      </c>
      <c r="I9" s="66">
        <f t="shared" ref="I9:I27" si="2">RANK(H9,H$8:H$27,0)</f>
        <v>17</v>
      </c>
      <c r="J9" s="65">
        <f>VLOOKUP($A9,'Return Data'!$B$7:$R$1700,8,0)</f>
        <v>5.1604000000000001</v>
      </c>
      <c r="K9" s="66">
        <f t="shared" ref="K9:K27" si="3">RANK(J9,J$8:J$27,0)</f>
        <v>12</v>
      </c>
      <c r="L9" s="65">
        <f>VLOOKUP($A9,'Return Data'!$B$7:$R$1700,9,0)</f>
        <v>5.6839000000000004</v>
      </c>
      <c r="M9" s="66">
        <f t="shared" ref="M9:M27" si="4">RANK(L9,L$8:L$27,0)</f>
        <v>12</v>
      </c>
      <c r="N9" s="65">
        <f>VLOOKUP($A9,'Return Data'!$B$7:$R$1700,10,0)</f>
        <v>9.1969999999999992</v>
      </c>
      <c r="O9" s="66">
        <f t="shared" ref="O9:O27" si="5">RANK(N9,N$8:N$27,0)</f>
        <v>7</v>
      </c>
      <c r="P9" s="65">
        <f>VLOOKUP($A9,'Return Data'!$B$7:$R$1700,11,0)</f>
        <v>8.0924999999999994</v>
      </c>
      <c r="Q9" s="66">
        <f t="shared" ref="Q9:Q27" si="6">RANK(P9,P$8:P$27,0)</f>
        <v>6</v>
      </c>
      <c r="R9" s="65">
        <f>VLOOKUP($A9,'Return Data'!$B$7:$R$1700,12,0)</f>
        <v>7.5571000000000002</v>
      </c>
      <c r="S9" s="66">
        <f t="shared" ref="S9:S27" si="7">RANK(R9,R$8:R$27,0)</f>
        <v>3</v>
      </c>
      <c r="T9" s="65"/>
      <c r="U9" s="66"/>
      <c r="V9" s="65"/>
      <c r="W9" s="66"/>
      <c r="X9" s="65"/>
      <c r="Y9" s="66"/>
      <c r="Z9" s="65">
        <f>VLOOKUP($A9,'Return Data'!$B$7:$R$1700,16,0)</f>
        <v>7.9344999999999999</v>
      </c>
      <c r="AA9" s="67">
        <f t="shared" ref="AA9:AA27" si="8">RANK(Z9,Z$8:Z$27,0)</f>
        <v>13</v>
      </c>
    </row>
    <row r="10" spans="1:27" x14ac:dyDescent="0.3">
      <c r="A10" s="63" t="s">
        <v>1245</v>
      </c>
      <c r="B10" s="64">
        <f>VLOOKUP($A10,'Return Data'!$B$7:$R$1700,3,0)</f>
        <v>44032</v>
      </c>
      <c r="C10" s="65">
        <f>VLOOKUP($A10,'Return Data'!$B$7:$R$1700,4,0)</f>
        <v>1067.3707999999999</v>
      </c>
      <c r="D10" s="65">
        <f>VLOOKUP($A10,'Return Data'!$B$7:$R$1700,5,0)</f>
        <v>2.823</v>
      </c>
      <c r="E10" s="66">
        <f t="shared" si="0"/>
        <v>18</v>
      </c>
      <c r="F10" s="65">
        <f>VLOOKUP($A10,'Return Data'!$B$7:$R$1700,6,0)</f>
        <v>2.823</v>
      </c>
      <c r="G10" s="66">
        <f t="shared" si="1"/>
        <v>18</v>
      </c>
      <c r="H10" s="65">
        <f>VLOOKUP($A10,'Return Data'!$B$7:$R$1700,7,0)</f>
        <v>2.6387999999999998</v>
      </c>
      <c r="I10" s="66">
        <f t="shared" si="2"/>
        <v>14</v>
      </c>
      <c r="J10" s="65">
        <f>VLOOKUP($A10,'Return Data'!$B$7:$R$1700,8,0)</f>
        <v>2.6429</v>
      </c>
      <c r="K10" s="66">
        <f t="shared" si="3"/>
        <v>20</v>
      </c>
      <c r="L10" s="65">
        <f>VLOOKUP($A10,'Return Data'!$B$7:$R$1700,9,0)</f>
        <v>2.9392999999999998</v>
      </c>
      <c r="M10" s="66">
        <f t="shared" si="4"/>
        <v>18</v>
      </c>
      <c r="N10" s="65">
        <f>VLOOKUP($A10,'Return Data'!$B$7:$R$1700,10,0)</f>
        <v>3.7382</v>
      </c>
      <c r="O10" s="66">
        <f t="shared" si="5"/>
        <v>18</v>
      </c>
      <c r="P10" s="65">
        <f>VLOOKUP($A10,'Return Data'!$B$7:$R$1700,11,0)</f>
        <v>4.9189999999999996</v>
      </c>
      <c r="Q10" s="66">
        <f t="shared" si="6"/>
        <v>17</v>
      </c>
      <c r="R10" s="65">
        <f>VLOOKUP($A10,'Return Data'!$B$7:$R$1700,12,0)</f>
        <v>5.2093999999999996</v>
      </c>
      <c r="S10" s="66">
        <f t="shared" si="7"/>
        <v>17</v>
      </c>
      <c r="T10" s="65">
        <f>VLOOKUP($A10,'Return Data'!$B$7:$R$1700,13,0)</f>
        <v>5.8122999999999996</v>
      </c>
      <c r="U10" s="66">
        <f t="shared" ref="U10:U27" si="9">RANK(T10,T$8:T$27,0)</f>
        <v>16</v>
      </c>
      <c r="V10" s="65"/>
      <c r="W10" s="66"/>
      <c r="X10" s="65"/>
      <c r="Y10" s="66"/>
      <c r="Z10" s="65">
        <f>VLOOKUP($A10,'Return Data'!$B$7:$R$1700,16,0)</f>
        <v>6.1776</v>
      </c>
      <c r="AA10" s="67">
        <f t="shared" si="8"/>
        <v>20</v>
      </c>
    </row>
    <row r="11" spans="1:27" x14ac:dyDescent="0.3">
      <c r="A11" s="63" t="s">
        <v>1247</v>
      </c>
      <c r="B11" s="64">
        <f>VLOOKUP($A11,'Return Data'!$B$7:$R$1700,3,0)</f>
        <v>44032</v>
      </c>
      <c r="C11" s="65">
        <f>VLOOKUP($A11,'Return Data'!$B$7:$R$1700,4,0)</f>
        <v>41.045900000000003</v>
      </c>
      <c r="D11" s="65">
        <f>VLOOKUP($A11,'Return Data'!$B$7:$R$1700,5,0)</f>
        <v>3.3504</v>
      </c>
      <c r="E11" s="66">
        <f t="shared" si="0"/>
        <v>12</v>
      </c>
      <c r="F11" s="65">
        <f>VLOOKUP($A11,'Return Data'!$B$7:$R$1700,6,0)</f>
        <v>3.3504</v>
      </c>
      <c r="G11" s="66">
        <f t="shared" si="1"/>
        <v>12</v>
      </c>
      <c r="H11" s="65">
        <f>VLOOKUP($A11,'Return Data'!$B$7:$R$1700,7,0)</f>
        <v>1.2961</v>
      </c>
      <c r="I11" s="66">
        <f t="shared" si="2"/>
        <v>20</v>
      </c>
      <c r="J11" s="65">
        <f>VLOOKUP($A11,'Return Data'!$B$7:$R$1700,8,0)</f>
        <v>5.7228000000000003</v>
      </c>
      <c r="K11" s="66">
        <f t="shared" si="3"/>
        <v>9</v>
      </c>
      <c r="L11" s="65">
        <f>VLOOKUP($A11,'Return Data'!$B$7:$R$1700,9,0)</f>
        <v>5.7332999999999998</v>
      </c>
      <c r="M11" s="66">
        <f t="shared" si="4"/>
        <v>11</v>
      </c>
      <c r="N11" s="65">
        <f>VLOOKUP($A11,'Return Data'!$B$7:$R$1700,10,0)</f>
        <v>9.7563999999999993</v>
      </c>
      <c r="O11" s="66">
        <f t="shared" si="5"/>
        <v>3</v>
      </c>
      <c r="P11" s="65">
        <f>VLOOKUP($A11,'Return Data'!$B$7:$R$1700,11,0)</f>
        <v>7.8167</v>
      </c>
      <c r="Q11" s="66">
        <f t="shared" si="6"/>
        <v>8</v>
      </c>
      <c r="R11" s="65">
        <f>VLOOKUP($A11,'Return Data'!$B$7:$R$1700,12,0)</f>
        <v>7.1688000000000001</v>
      </c>
      <c r="S11" s="66">
        <f t="shared" si="7"/>
        <v>9</v>
      </c>
      <c r="T11" s="65">
        <f>VLOOKUP($A11,'Return Data'!$B$7:$R$1700,13,0)</f>
        <v>7.4493999999999998</v>
      </c>
      <c r="U11" s="66">
        <f t="shared" si="9"/>
        <v>8</v>
      </c>
      <c r="V11" s="65">
        <f>VLOOKUP($A11,'Return Data'!$B$7:$R$1700,17,0)</f>
        <v>7.9886999999999997</v>
      </c>
      <c r="W11" s="66">
        <f t="shared" ref="W11:W27" si="10">RANK(V11,V$8:V$27,0)</f>
        <v>9</v>
      </c>
      <c r="X11" s="65">
        <f>VLOOKUP($A11,'Return Data'!$B$7:$R$1700,14,0)</f>
        <v>7.5084999999999997</v>
      </c>
      <c r="Y11" s="66">
        <f t="shared" ref="Y11:Y27" si="11">RANK(X11,X$8:X$27,0)</f>
        <v>10</v>
      </c>
      <c r="Z11" s="65">
        <f>VLOOKUP($A11,'Return Data'!$B$7:$R$1700,16,0)</f>
        <v>7.8612000000000002</v>
      </c>
      <c r="AA11" s="67">
        <f t="shared" si="8"/>
        <v>14</v>
      </c>
    </row>
    <row r="12" spans="1:27" x14ac:dyDescent="0.3">
      <c r="A12" s="63" t="s">
        <v>1250</v>
      </c>
      <c r="B12" s="64">
        <f>VLOOKUP($A12,'Return Data'!$B$7:$R$1700,3,0)</f>
        <v>44032</v>
      </c>
      <c r="C12" s="65">
        <f>VLOOKUP($A12,'Return Data'!$B$7:$R$1700,4,0)</f>
        <v>38.939900000000002</v>
      </c>
      <c r="D12" s="65">
        <f>VLOOKUP($A12,'Return Data'!$B$7:$R$1700,5,0)</f>
        <v>3.5004</v>
      </c>
      <c r="E12" s="66">
        <f t="shared" si="0"/>
        <v>9</v>
      </c>
      <c r="F12" s="65">
        <f>VLOOKUP($A12,'Return Data'!$B$7:$R$1700,6,0)</f>
        <v>3.5004</v>
      </c>
      <c r="G12" s="66">
        <f t="shared" si="1"/>
        <v>9</v>
      </c>
      <c r="H12" s="65">
        <f>VLOOKUP($A12,'Return Data'!$B$7:$R$1700,7,0)</f>
        <v>3.5106999999999999</v>
      </c>
      <c r="I12" s="66">
        <f t="shared" si="2"/>
        <v>6</v>
      </c>
      <c r="J12" s="65">
        <f>VLOOKUP($A12,'Return Data'!$B$7:$R$1700,8,0)</f>
        <v>6.5914000000000001</v>
      </c>
      <c r="K12" s="66">
        <f t="shared" si="3"/>
        <v>2</v>
      </c>
      <c r="L12" s="65">
        <f>VLOOKUP($A12,'Return Data'!$B$7:$R$1700,9,0)</f>
        <v>6.7419000000000002</v>
      </c>
      <c r="M12" s="66">
        <f t="shared" si="4"/>
        <v>2</v>
      </c>
      <c r="N12" s="65">
        <f>VLOOKUP($A12,'Return Data'!$B$7:$R$1700,10,0)</f>
        <v>8.9131</v>
      </c>
      <c r="O12" s="66">
        <f t="shared" si="5"/>
        <v>9</v>
      </c>
      <c r="P12" s="65">
        <f>VLOOKUP($A12,'Return Data'!$B$7:$R$1700,11,0)</f>
        <v>8.1273999999999997</v>
      </c>
      <c r="Q12" s="66">
        <f t="shared" si="6"/>
        <v>5</v>
      </c>
      <c r="R12" s="65">
        <f>VLOOKUP($A12,'Return Data'!$B$7:$R$1700,12,0)</f>
        <v>7.4960000000000004</v>
      </c>
      <c r="S12" s="66">
        <f t="shared" si="7"/>
        <v>5</v>
      </c>
      <c r="T12" s="65">
        <f>VLOOKUP($A12,'Return Data'!$B$7:$R$1700,13,0)</f>
        <v>7.8578000000000001</v>
      </c>
      <c r="U12" s="66">
        <f t="shared" si="9"/>
        <v>4</v>
      </c>
      <c r="V12" s="65">
        <f>VLOOKUP($A12,'Return Data'!$B$7:$R$1700,17,0)</f>
        <v>8.3617000000000008</v>
      </c>
      <c r="W12" s="66">
        <f t="shared" si="10"/>
        <v>2</v>
      </c>
      <c r="X12" s="65">
        <f>VLOOKUP($A12,'Return Data'!$B$7:$R$1700,14,0)</f>
        <v>7.9074</v>
      </c>
      <c r="Y12" s="66">
        <f t="shared" si="11"/>
        <v>3</v>
      </c>
      <c r="Z12" s="65">
        <f>VLOOKUP($A12,'Return Data'!$B$7:$R$1700,16,0)</f>
        <v>8.5429999999999993</v>
      </c>
      <c r="AA12" s="67">
        <f t="shared" si="8"/>
        <v>4</v>
      </c>
    </row>
    <row r="13" spans="1:27" x14ac:dyDescent="0.3">
      <c r="A13" s="63" t="s">
        <v>1252</v>
      </c>
      <c r="B13" s="64">
        <f>VLOOKUP($A13,'Return Data'!$B$7:$R$1700,3,0)</f>
        <v>44032</v>
      </c>
      <c r="C13" s="65">
        <f>VLOOKUP($A13,'Return Data'!$B$7:$R$1700,4,0)</f>
        <v>4349.7322000000004</v>
      </c>
      <c r="D13" s="65">
        <f>VLOOKUP($A13,'Return Data'!$B$7:$R$1700,5,0)</f>
        <v>3.7665999999999999</v>
      </c>
      <c r="E13" s="66">
        <f t="shared" si="0"/>
        <v>4</v>
      </c>
      <c r="F13" s="65">
        <f>VLOOKUP($A13,'Return Data'!$B$7:$R$1700,6,0)</f>
        <v>3.7665999999999999</v>
      </c>
      <c r="G13" s="66">
        <f t="shared" si="1"/>
        <v>4</v>
      </c>
      <c r="H13" s="65">
        <f>VLOOKUP($A13,'Return Data'!$B$7:$R$1700,7,0)</f>
        <v>1.7413000000000001</v>
      </c>
      <c r="I13" s="66">
        <f t="shared" si="2"/>
        <v>18</v>
      </c>
      <c r="J13" s="65">
        <f>VLOOKUP($A13,'Return Data'!$B$7:$R$1700,8,0)</f>
        <v>6.3057999999999996</v>
      </c>
      <c r="K13" s="66">
        <f t="shared" si="3"/>
        <v>4</v>
      </c>
      <c r="L13" s="65">
        <f>VLOOKUP($A13,'Return Data'!$B$7:$R$1700,9,0)</f>
        <v>6.3659999999999997</v>
      </c>
      <c r="M13" s="66">
        <f t="shared" si="4"/>
        <v>7</v>
      </c>
      <c r="N13" s="65">
        <f>VLOOKUP($A13,'Return Data'!$B$7:$R$1700,10,0)</f>
        <v>10.1952</v>
      </c>
      <c r="O13" s="66">
        <f t="shared" si="5"/>
        <v>1</v>
      </c>
      <c r="P13" s="65">
        <f>VLOOKUP($A13,'Return Data'!$B$7:$R$1700,11,0)</f>
        <v>8.8818000000000001</v>
      </c>
      <c r="Q13" s="66">
        <f t="shared" si="6"/>
        <v>1</v>
      </c>
      <c r="R13" s="65">
        <f>VLOOKUP($A13,'Return Data'!$B$7:$R$1700,12,0)</f>
        <v>7.9480000000000004</v>
      </c>
      <c r="S13" s="66">
        <f t="shared" si="7"/>
        <v>1</v>
      </c>
      <c r="T13" s="65">
        <f>VLOOKUP($A13,'Return Data'!$B$7:$R$1700,13,0)</f>
        <v>8.0734999999999992</v>
      </c>
      <c r="U13" s="66">
        <f t="shared" si="9"/>
        <v>2</v>
      </c>
      <c r="V13" s="65">
        <f>VLOOKUP($A13,'Return Data'!$B$7:$R$1700,17,0)</f>
        <v>8.3574000000000002</v>
      </c>
      <c r="W13" s="66">
        <f t="shared" si="10"/>
        <v>3</v>
      </c>
      <c r="X13" s="65">
        <f>VLOOKUP($A13,'Return Data'!$B$7:$R$1700,14,0)</f>
        <v>7.8794000000000004</v>
      </c>
      <c r="Y13" s="66">
        <f t="shared" si="11"/>
        <v>4</v>
      </c>
      <c r="Z13" s="65">
        <f>VLOOKUP($A13,'Return Data'!$B$7:$R$1700,16,0)</f>
        <v>8.1923999999999992</v>
      </c>
      <c r="AA13" s="67">
        <f t="shared" si="8"/>
        <v>7</v>
      </c>
    </row>
    <row r="14" spans="1:27" x14ac:dyDescent="0.3">
      <c r="A14" s="63" t="s">
        <v>1254</v>
      </c>
      <c r="B14" s="64">
        <f>VLOOKUP($A14,'Return Data'!$B$7:$R$1700,3,0)</f>
        <v>44032</v>
      </c>
      <c r="C14" s="65">
        <f>VLOOKUP($A14,'Return Data'!$B$7:$R$1700,4,0)</f>
        <v>287.2131</v>
      </c>
      <c r="D14" s="65">
        <f>VLOOKUP($A14,'Return Data'!$B$7:$R$1700,5,0)</f>
        <v>3.5806</v>
      </c>
      <c r="E14" s="66">
        <f t="shared" si="0"/>
        <v>6</v>
      </c>
      <c r="F14" s="65">
        <f>VLOOKUP($A14,'Return Data'!$B$7:$R$1700,6,0)</f>
        <v>3.5806</v>
      </c>
      <c r="G14" s="66">
        <f t="shared" si="1"/>
        <v>6</v>
      </c>
      <c r="H14" s="65">
        <f>VLOOKUP($A14,'Return Data'!$B$7:$R$1700,7,0)</f>
        <v>3.4735</v>
      </c>
      <c r="I14" s="66">
        <f t="shared" si="2"/>
        <v>8</v>
      </c>
      <c r="J14" s="65">
        <f>VLOOKUP($A14,'Return Data'!$B$7:$R$1700,8,0)</f>
        <v>6.0011999999999999</v>
      </c>
      <c r="K14" s="66">
        <f t="shared" si="3"/>
        <v>7</v>
      </c>
      <c r="L14" s="65">
        <f>VLOOKUP($A14,'Return Data'!$B$7:$R$1700,9,0)</f>
        <v>6.5183999999999997</v>
      </c>
      <c r="M14" s="66">
        <f t="shared" si="4"/>
        <v>6</v>
      </c>
      <c r="N14" s="65">
        <f>VLOOKUP($A14,'Return Data'!$B$7:$R$1700,10,0)</f>
        <v>9.6649999999999991</v>
      </c>
      <c r="O14" s="66">
        <f t="shared" si="5"/>
        <v>4</v>
      </c>
      <c r="P14" s="65">
        <f>VLOOKUP($A14,'Return Data'!$B$7:$R$1700,11,0)</f>
        <v>8.2004999999999999</v>
      </c>
      <c r="Q14" s="66">
        <f t="shared" si="6"/>
        <v>4</v>
      </c>
      <c r="R14" s="65">
        <f>VLOOKUP($A14,'Return Data'!$B$7:$R$1700,12,0)</f>
        <v>7.4808000000000003</v>
      </c>
      <c r="S14" s="66">
        <f t="shared" si="7"/>
        <v>6</v>
      </c>
      <c r="T14" s="65">
        <f>VLOOKUP($A14,'Return Data'!$B$7:$R$1700,13,0)</f>
        <v>7.6517999999999997</v>
      </c>
      <c r="U14" s="66">
        <f t="shared" si="9"/>
        <v>6</v>
      </c>
      <c r="V14" s="65">
        <f>VLOOKUP($A14,'Return Data'!$B$7:$R$1700,17,0)</f>
        <v>8.0547000000000004</v>
      </c>
      <c r="W14" s="66">
        <f t="shared" si="10"/>
        <v>7</v>
      </c>
      <c r="X14" s="65">
        <f>VLOOKUP($A14,'Return Data'!$B$7:$R$1700,14,0)</f>
        <v>7.7469999999999999</v>
      </c>
      <c r="Y14" s="66">
        <f t="shared" si="11"/>
        <v>6</v>
      </c>
      <c r="Z14" s="65">
        <f>VLOOKUP($A14,'Return Data'!$B$7:$R$1700,16,0)</f>
        <v>8.1499000000000006</v>
      </c>
      <c r="AA14" s="67">
        <f t="shared" si="8"/>
        <v>10</v>
      </c>
    </row>
    <row r="15" spans="1:27" x14ac:dyDescent="0.3">
      <c r="A15" s="63" t="s">
        <v>1255</v>
      </c>
      <c r="B15" s="64">
        <f>VLOOKUP($A15,'Return Data'!$B$7:$R$1700,3,0)</f>
        <v>44032</v>
      </c>
      <c r="C15" s="65">
        <f>VLOOKUP($A15,'Return Data'!$B$7:$R$1700,4,0)</f>
        <v>32.814399999999999</v>
      </c>
      <c r="D15" s="65">
        <f>VLOOKUP($A15,'Return Data'!$B$7:$R$1700,5,0)</f>
        <v>3.1524000000000001</v>
      </c>
      <c r="E15" s="66">
        <f t="shared" si="0"/>
        <v>14</v>
      </c>
      <c r="F15" s="65">
        <f>VLOOKUP($A15,'Return Data'!$B$7:$R$1700,6,0)</f>
        <v>3.1524000000000001</v>
      </c>
      <c r="G15" s="66">
        <f t="shared" si="1"/>
        <v>14</v>
      </c>
      <c r="H15" s="65">
        <f>VLOOKUP($A15,'Return Data'!$B$7:$R$1700,7,0)</f>
        <v>2.4801000000000002</v>
      </c>
      <c r="I15" s="66">
        <f t="shared" si="2"/>
        <v>15</v>
      </c>
      <c r="J15" s="65">
        <f>VLOOKUP($A15,'Return Data'!$B$7:$R$1700,8,0)</f>
        <v>4.8954000000000004</v>
      </c>
      <c r="K15" s="66">
        <f t="shared" si="3"/>
        <v>13</v>
      </c>
      <c r="L15" s="65">
        <f>VLOOKUP($A15,'Return Data'!$B$7:$R$1700,9,0)</f>
        <v>5.0738000000000003</v>
      </c>
      <c r="M15" s="66">
        <f t="shared" si="4"/>
        <v>14</v>
      </c>
      <c r="N15" s="65">
        <f>VLOOKUP($A15,'Return Data'!$B$7:$R$1700,10,0)</f>
        <v>8.7606999999999999</v>
      </c>
      <c r="O15" s="66">
        <f t="shared" si="5"/>
        <v>11</v>
      </c>
      <c r="P15" s="65">
        <f>VLOOKUP($A15,'Return Data'!$B$7:$R$1700,11,0)</f>
        <v>7.6853999999999996</v>
      </c>
      <c r="Q15" s="66">
        <f t="shared" si="6"/>
        <v>11</v>
      </c>
      <c r="R15" s="65">
        <f>VLOOKUP($A15,'Return Data'!$B$7:$R$1700,12,0)</f>
        <v>7.1121999999999996</v>
      </c>
      <c r="S15" s="66">
        <f t="shared" si="7"/>
        <v>13</v>
      </c>
      <c r="T15" s="65">
        <f>VLOOKUP($A15,'Return Data'!$B$7:$R$1700,13,0)</f>
        <v>7.2251000000000003</v>
      </c>
      <c r="U15" s="66">
        <f t="shared" si="9"/>
        <v>12</v>
      </c>
      <c r="V15" s="65">
        <f>VLOOKUP($A15,'Return Data'!$B$7:$R$1700,17,0)</f>
        <v>7.5248999999999997</v>
      </c>
      <c r="W15" s="66">
        <f t="shared" si="10"/>
        <v>12</v>
      </c>
      <c r="X15" s="65">
        <f>VLOOKUP($A15,'Return Data'!$B$7:$R$1700,14,0)</f>
        <v>6.9867999999999997</v>
      </c>
      <c r="Y15" s="66">
        <f t="shared" si="11"/>
        <v>13</v>
      </c>
      <c r="Z15" s="65">
        <f>VLOOKUP($A15,'Return Data'!$B$7:$R$1700,16,0)</f>
        <v>8.1270000000000007</v>
      </c>
      <c r="AA15" s="67">
        <f t="shared" si="8"/>
        <v>11</v>
      </c>
    </row>
    <row r="16" spans="1:27" x14ac:dyDescent="0.3">
      <c r="A16" s="63" t="s">
        <v>1257</v>
      </c>
      <c r="B16" s="64">
        <f>VLOOKUP($A16,'Return Data'!$B$7:$R$1700,3,0)</f>
        <v>44032</v>
      </c>
      <c r="C16" s="65">
        <f>VLOOKUP($A16,'Return Data'!$B$7:$R$1700,4,0)</f>
        <v>1127.7467999999999</v>
      </c>
      <c r="D16" s="65">
        <f>VLOOKUP($A16,'Return Data'!$B$7:$R$1700,5,0)</f>
        <v>2.7884000000000002</v>
      </c>
      <c r="E16" s="66">
        <f t="shared" si="0"/>
        <v>20</v>
      </c>
      <c r="F16" s="65">
        <f>VLOOKUP($A16,'Return Data'!$B$7:$R$1700,6,0)</f>
        <v>2.7884000000000002</v>
      </c>
      <c r="G16" s="66">
        <f t="shared" si="1"/>
        <v>20</v>
      </c>
      <c r="H16" s="65">
        <f>VLOOKUP($A16,'Return Data'!$B$7:$R$1700,7,0)</f>
        <v>2.7673000000000001</v>
      </c>
      <c r="I16" s="66">
        <f t="shared" si="2"/>
        <v>12</v>
      </c>
      <c r="J16" s="65">
        <f>VLOOKUP($A16,'Return Data'!$B$7:$R$1700,8,0)</f>
        <v>2.7646000000000002</v>
      </c>
      <c r="K16" s="66">
        <f t="shared" si="3"/>
        <v>19</v>
      </c>
      <c r="L16" s="65">
        <f>VLOOKUP($A16,'Return Data'!$B$7:$R$1700,9,0)</f>
        <v>2.6284000000000001</v>
      </c>
      <c r="M16" s="66">
        <f t="shared" si="4"/>
        <v>20</v>
      </c>
      <c r="N16" s="65">
        <f>VLOOKUP($A16,'Return Data'!$B$7:$R$1700,10,0)</f>
        <v>3.1038999999999999</v>
      </c>
      <c r="O16" s="66">
        <f t="shared" si="5"/>
        <v>20</v>
      </c>
      <c r="P16" s="65">
        <f>VLOOKUP($A16,'Return Data'!$B$7:$R$1700,11,0)</f>
        <v>4.1519000000000004</v>
      </c>
      <c r="Q16" s="66">
        <f t="shared" si="6"/>
        <v>19</v>
      </c>
      <c r="R16" s="65">
        <f>VLOOKUP($A16,'Return Data'!$B$7:$R$1700,12,0)</f>
        <v>4.8537999999999997</v>
      </c>
      <c r="S16" s="66">
        <f t="shared" si="7"/>
        <v>18</v>
      </c>
      <c r="T16" s="65">
        <f>VLOOKUP($A16,'Return Data'!$B$7:$R$1700,13,0)</f>
        <v>5.548</v>
      </c>
      <c r="U16" s="66">
        <f t="shared" si="9"/>
        <v>17</v>
      </c>
      <c r="V16" s="65"/>
      <c r="W16" s="66"/>
      <c r="X16" s="65"/>
      <c r="Y16" s="66"/>
      <c r="Z16" s="65">
        <f>VLOOKUP($A16,'Return Data'!$B$7:$R$1700,16,0)</f>
        <v>6.7573999999999996</v>
      </c>
      <c r="AA16" s="67">
        <f t="shared" si="8"/>
        <v>19</v>
      </c>
    </row>
    <row r="17" spans="1:27" x14ac:dyDescent="0.3">
      <c r="A17" s="63" t="s">
        <v>1260</v>
      </c>
      <c r="B17" s="64">
        <f>VLOOKUP($A17,'Return Data'!$B$7:$R$1700,3,0)</f>
        <v>44032</v>
      </c>
      <c r="C17" s="65">
        <f>VLOOKUP($A17,'Return Data'!$B$7:$R$1700,4,0)</f>
        <v>2380.5893000000001</v>
      </c>
      <c r="D17" s="65">
        <f>VLOOKUP($A17,'Return Data'!$B$7:$R$1700,5,0)</f>
        <v>3.1373000000000002</v>
      </c>
      <c r="E17" s="66">
        <f t="shared" si="0"/>
        <v>15</v>
      </c>
      <c r="F17" s="65">
        <f>VLOOKUP($A17,'Return Data'!$B$7:$R$1700,6,0)</f>
        <v>3.1373000000000002</v>
      </c>
      <c r="G17" s="66">
        <f t="shared" si="1"/>
        <v>15</v>
      </c>
      <c r="H17" s="65">
        <f>VLOOKUP($A17,'Return Data'!$B$7:$R$1700,7,0)</f>
        <v>1.6638999999999999</v>
      </c>
      <c r="I17" s="66">
        <f t="shared" si="2"/>
        <v>19</v>
      </c>
      <c r="J17" s="65">
        <f>VLOOKUP($A17,'Return Data'!$B$7:$R$1700,8,0)</f>
        <v>4.6547999999999998</v>
      </c>
      <c r="K17" s="66">
        <f t="shared" si="3"/>
        <v>15</v>
      </c>
      <c r="L17" s="65">
        <f>VLOOKUP($A17,'Return Data'!$B$7:$R$1700,9,0)</f>
        <v>5.1180000000000003</v>
      </c>
      <c r="M17" s="66">
        <f t="shared" si="4"/>
        <v>13</v>
      </c>
      <c r="N17" s="65">
        <f>VLOOKUP($A17,'Return Data'!$B$7:$R$1700,10,0)</f>
        <v>9.3574999999999999</v>
      </c>
      <c r="O17" s="66">
        <f t="shared" si="5"/>
        <v>5</v>
      </c>
      <c r="P17" s="65">
        <f>VLOOKUP($A17,'Return Data'!$B$7:$R$1700,11,0)</f>
        <v>8.048</v>
      </c>
      <c r="Q17" s="66">
        <f t="shared" si="6"/>
        <v>7</v>
      </c>
      <c r="R17" s="65">
        <f>VLOOKUP($A17,'Return Data'!$B$7:$R$1700,12,0)</f>
        <v>7.4048999999999996</v>
      </c>
      <c r="S17" s="66">
        <f t="shared" si="7"/>
        <v>7</v>
      </c>
      <c r="T17" s="65">
        <f>VLOOKUP($A17,'Return Data'!$B$7:$R$1700,13,0)</f>
        <v>7.2686999999999999</v>
      </c>
      <c r="U17" s="66">
        <f t="shared" si="9"/>
        <v>11</v>
      </c>
      <c r="V17" s="65">
        <f>VLOOKUP($A17,'Return Data'!$B$7:$R$1700,17,0)</f>
        <v>7.6101000000000001</v>
      </c>
      <c r="W17" s="66">
        <f t="shared" si="10"/>
        <v>11</v>
      </c>
      <c r="X17" s="65">
        <f>VLOOKUP($A17,'Return Data'!$B$7:$R$1700,14,0)</f>
        <v>7.508</v>
      </c>
      <c r="Y17" s="66">
        <f t="shared" si="11"/>
        <v>11</v>
      </c>
      <c r="Z17" s="65">
        <f>VLOOKUP($A17,'Return Data'!$B$7:$R$1700,16,0)</f>
        <v>8.6353000000000009</v>
      </c>
      <c r="AA17" s="67">
        <f t="shared" si="8"/>
        <v>1</v>
      </c>
    </row>
    <row r="18" spans="1:27" x14ac:dyDescent="0.3">
      <c r="A18" s="63" t="s">
        <v>1262</v>
      </c>
      <c r="B18" s="64">
        <f>VLOOKUP($A18,'Return Data'!$B$7:$R$1700,3,0)</f>
        <v>44032</v>
      </c>
      <c r="C18" s="65">
        <f>VLOOKUP($A18,'Return Data'!$B$7:$R$1700,4,0)</f>
        <v>28.5962</v>
      </c>
      <c r="D18" s="65">
        <f>VLOOKUP($A18,'Return Data'!$B$7:$R$1700,5,0)</f>
        <v>2.8087</v>
      </c>
      <c r="E18" s="66">
        <f t="shared" si="0"/>
        <v>19</v>
      </c>
      <c r="F18" s="65">
        <f>VLOOKUP($A18,'Return Data'!$B$7:$R$1700,6,0)</f>
        <v>2.8087</v>
      </c>
      <c r="G18" s="66">
        <f t="shared" si="1"/>
        <v>19</v>
      </c>
      <c r="H18" s="65">
        <f>VLOOKUP($A18,'Return Data'!$B$7:$R$1700,7,0)</f>
        <v>2.7366000000000001</v>
      </c>
      <c r="I18" s="66">
        <f t="shared" si="2"/>
        <v>13</v>
      </c>
      <c r="J18" s="65">
        <f>VLOOKUP($A18,'Return Data'!$B$7:$R$1700,8,0)</f>
        <v>2.7928000000000002</v>
      </c>
      <c r="K18" s="66">
        <f t="shared" si="3"/>
        <v>18</v>
      </c>
      <c r="L18" s="65">
        <f>VLOOKUP($A18,'Return Data'!$B$7:$R$1700,9,0)</f>
        <v>2.8934000000000002</v>
      </c>
      <c r="M18" s="66">
        <f t="shared" si="4"/>
        <v>19</v>
      </c>
      <c r="N18" s="65">
        <f>VLOOKUP($A18,'Return Data'!$B$7:$R$1700,10,0)</f>
        <v>3.3748</v>
      </c>
      <c r="O18" s="66">
        <f t="shared" si="5"/>
        <v>19</v>
      </c>
      <c r="P18" s="65">
        <f>VLOOKUP($A18,'Return Data'!$B$7:$R$1700,11,0)</f>
        <v>4.1993</v>
      </c>
      <c r="Q18" s="66">
        <f t="shared" si="6"/>
        <v>18</v>
      </c>
      <c r="R18" s="65">
        <f>VLOOKUP($A18,'Return Data'!$B$7:$R$1700,12,0)</f>
        <v>4.4177999999999997</v>
      </c>
      <c r="S18" s="66">
        <f t="shared" si="7"/>
        <v>19</v>
      </c>
      <c r="T18" s="65">
        <f>VLOOKUP($A18,'Return Data'!$B$7:$R$1700,13,0)</f>
        <v>4.6527000000000003</v>
      </c>
      <c r="U18" s="66">
        <f t="shared" si="9"/>
        <v>18</v>
      </c>
      <c r="V18" s="65">
        <f>VLOOKUP($A18,'Return Data'!$B$7:$R$1700,17,0)</f>
        <v>6.0415000000000001</v>
      </c>
      <c r="W18" s="66">
        <f t="shared" si="10"/>
        <v>14</v>
      </c>
      <c r="X18" s="65">
        <f>VLOOKUP($A18,'Return Data'!$B$7:$R$1700,14,0)</f>
        <v>6.2666000000000004</v>
      </c>
      <c r="Y18" s="66">
        <f t="shared" si="11"/>
        <v>14</v>
      </c>
      <c r="Z18" s="65">
        <f>VLOOKUP($A18,'Return Data'!$B$7:$R$1700,16,0)</f>
        <v>7.6300999999999997</v>
      </c>
      <c r="AA18" s="67">
        <f t="shared" si="8"/>
        <v>15</v>
      </c>
    </row>
    <row r="19" spans="1:27" x14ac:dyDescent="0.3">
      <c r="A19" s="63" t="s">
        <v>1264</v>
      </c>
      <c r="B19" s="64">
        <f>VLOOKUP($A19,'Return Data'!$B$7:$R$1700,3,0)</f>
        <v>44032</v>
      </c>
      <c r="C19" s="65">
        <f>VLOOKUP($A19,'Return Data'!$B$7:$R$1700,4,0)</f>
        <v>3391.0576000000001</v>
      </c>
      <c r="D19" s="65">
        <f>VLOOKUP($A19,'Return Data'!$B$7:$R$1700,5,0)</f>
        <v>3.5222000000000002</v>
      </c>
      <c r="E19" s="66">
        <f t="shared" si="0"/>
        <v>7</v>
      </c>
      <c r="F19" s="65">
        <f>VLOOKUP($A19,'Return Data'!$B$7:$R$1700,6,0)</f>
        <v>3.5222000000000002</v>
      </c>
      <c r="G19" s="66">
        <f t="shared" si="1"/>
        <v>7</v>
      </c>
      <c r="H19" s="65">
        <f>VLOOKUP($A19,'Return Data'!$B$7:$R$1700,7,0)</f>
        <v>4.0846</v>
      </c>
      <c r="I19" s="66">
        <f t="shared" si="2"/>
        <v>1</v>
      </c>
      <c r="J19" s="65">
        <f>VLOOKUP($A19,'Return Data'!$B$7:$R$1700,8,0)</f>
        <v>5.8771000000000004</v>
      </c>
      <c r="K19" s="66">
        <f t="shared" si="3"/>
        <v>8</v>
      </c>
      <c r="L19" s="65">
        <f>VLOOKUP($A19,'Return Data'!$B$7:$R$1700,9,0)</f>
        <v>6.3113000000000001</v>
      </c>
      <c r="M19" s="66">
        <f t="shared" si="4"/>
        <v>8</v>
      </c>
      <c r="N19" s="65">
        <f>VLOOKUP($A19,'Return Data'!$B$7:$R$1700,10,0)</f>
        <v>7.7281000000000004</v>
      </c>
      <c r="O19" s="66">
        <f t="shared" si="5"/>
        <v>14</v>
      </c>
      <c r="P19" s="65">
        <f>VLOOKUP($A19,'Return Data'!$B$7:$R$1700,11,0)</f>
        <v>7.1033999999999997</v>
      </c>
      <c r="Q19" s="66">
        <f t="shared" si="6"/>
        <v>14</v>
      </c>
      <c r="R19" s="65">
        <f>VLOOKUP($A19,'Return Data'!$B$7:$R$1700,12,0)</f>
        <v>6.8213999999999997</v>
      </c>
      <c r="S19" s="66">
        <f t="shared" si="7"/>
        <v>14</v>
      </c>
      <c r="T19" s="65">
        <f>VLOOKUP($A19,'Return Data'!$B$7:$R$1700,13,0)</f>
        <v>7.1528</v>
      </c>
      <c r="U19" s="66">
        <f t="shared" si="9"/>
        <v>13</v>
      </c>
      <c r="V19" s="65">
        <f>VLOOKUP($A19,'Return Data'!$B$7:$R$1700,17,0)</f>
        <v>7.8653000000000004</v>
      </c>
      <c r="W19" s="66">
        <f t="shared" si="10"/>
        <v>10</v>
      </c>
      <c r="X19" s="65">
        <f>VLOOKUP($A19,'Return Data'!$B$7:$R$1700,14,0)</f>
        <v>7.5789</v>
      </c>
      <c r="Y19" s="66">
        <f t="shared" si="11"/>
        <v>9</v>
      </c>
      <c r="Z19" s="65">
        <f>VLOOKUP($A19,'Return Data'!$B$7:$R$1700,16,0)</f>
        <v>8.1067999999999998</v>
      </c>
      <c r="AA19" s="67">
        <f t="shared" si="8"/>
        <v>12</v>
      </c>
    </row>
    <row r="20" spans="1:27" x14ac:dyDescent="0.3">
      <c r="A20" s="63" t="s">
        <v>1265</v>
      </c>
      <c r="B20" s="64">
        <f>VLOOKUP($A20,'Return Data'!$B$7:$R$1700,3,0)</f>
        <v>44032</v>
      </c>
      <c r="C20" s="65">
        <f>VLOOKUP($A20,'Return Data'!$B$7:$R$1700,4,0)</f>
        <v>31.4261286935653</v>
      </c>
      <c r="D20" s="65">
        <f>VLOOKUP($A20,'Return Data'!$B$7:$R$1700,5,0)</f>
        <v>3.1366000000000001</v>
      </c>
      <c r="E20" s="66">
        <f t="shared" si="0"/>
        <v>16</v>
      </c>
      <c r="F20" s="65">
        <f>VLOOKUP($A20,'Return Data'!$B$7:$R$1700,6,0)</f>
        <v>3.1366000000000001</v>
      </c>
      <c r="G20" s="66">
        <f t="shared" si="1"/>
        <v>16</v>
      </c>
      <c r="H20" s="65">
        <f>VLOOKUP($A20,'Return Data'!$B$7:$R$1700,7,0)</f>
        <v>2.4152</v>
      </c>
      <c r="I20" s="66">
        <f t="shared" si="2"/>
        <v>16</v>
      </c>
      <c r="J20" s="65">
        <f>VLOOKUP($A20,'Return Data'!$B$7:$R$1700,8,0)</f>
        <v>4.7870999999999997</v>
      </c>
      <c r="K20" s="66">
        <f t="shared" si="3"/>
        <v>14</v>
      </c>
      <c r="L20" s="65">
        <f>VLOOKUP($A20,'Return Data'!$B$7:$R$1700,9,0)</f>
        <v>4.8357999999999999</v>
      </c>
      <c r="M20" s="66">
        <f t="shared" si="4"/>
        <v>15</v>
      </c>
      <c r="N20" s="65">
        <f>VLOOKUP($A20,'Return Data'!$B$7:$R$1700,10,0)</f>
        <v>7.8802000000000003</v>
      </c>
      <c r="O20" s="66">
        <f t="shared" si="5"/>
        <v>13</v>
      </c>
      <c r="P20" s="65">
        <f>VLOOKUP($A20,'Return Data'!$B$7:$R$1700,11,0)</f>
        <v>7.6567999999999996</v>
      </c>
      <c r="Q20" s="66">
        <f t="shared" si="6"/>
        <v>12</v>
      </c>
      <c r="R20" s="65">
        <f>VLOOKUP($A20,'Return Data'!$B$7:$R$1700,12,0)</f>
        <v>7.1551</v>
      </c>
      <c r="S20" s="66">
        <f t="shared" si="7"/>
        <v>10</v>
      </c>
      <c r="T20" s="65">
        <f>VLOOKUP($A20,'Return Data'!$B$7:$R$1700,13,0)</f>
        <v>9.3973999999999993</v>
      </c>
      <c r="U20" s="66">
        <f t="shared" si="9"/>
        <v>1</v>
      </c>
      <c r="V20" s="65">
        <f>VLOOKUP($A20,'Return Data'!$B$7:$R$1700,17,0)</f>
        <v>8.2836999999999996</v>
      </c>
      <c r="W20" s="66">
        <f t="shared" si="10"/>
        <v>4</v>
      </c>
      <c r="X20" s="65">
        <f>VLOOKUP($A20,'Return Data'!$B$7:$R$1700,14,0)</f>
        <v>8.0047999999999995</v>
      </c>
      <c r="Y20" s="66">
        <f t="shared" si="11"/>
        <v>2</v>
      </c>
      <c r="Z20" s="65">
        <f>VLOOKUP($A20,'Return Data'!$B$7:$R$1700,16,0)</f>
        <v>8.6075999999999997</v>
      </c>
      <c r="AA20" s="67">
        <f t="shared" si="8"/>
        <v>2</v>
      </c>
    </row>
    <row r="21" spans="1:27" x14ac:dyDescent="0.3">
      <c r="A21" s="63" t="s">
        <v>1268</v>
      </c>
      <c r="B21" s="64">
        <f>VLOOKUP($A21,'Return Data'!$B$7:$R$1700,3,0)</f>
        <v>44032</v>
      </c>
      <c r="C21" s="65">
        <f>VLOOKUP($A21,'Return Data'!$B$7:$R$1700,4,0)</f>
        <v>3130.4335999999998</v>
      </c>
      <c r="D21" s="65">
        <f>VLOOKUP($A21,'Return Data'!$B$7:$R$1700,5,0)</f>
        <v>3.4449000000000001</v>
      </c>
      <c r="E21" s="66">
        <f t="shared" si="0"/>
        <v>11</v>
      </c>
      <c r="F21" s="65">
        <f>VLOOKUP($A21,'Return Data'!$B$7:$R$1700,6,0)</f>
        <v>3.4449000000000001</v>
      </c>
      <c r="G21" s="66">
        <f t="shared" si="1"/>
        <v>11</v>
      </c>
      <c r="H21" s="65">
        <f>VLOOKUP($A21,'Return Data'!$B$7:$R$1700,7,0)</f>
        <v>3.4857999999999998</v>
      </c>
      <c r="I21" s="66">
        <f t="shared" si="2"/>
        <v>7</v>
      </c>
      <c r="J21" s="65">
        <f>VLOOKUP($A21,'Return Data'!$B$7:$R$1700,8,0)</f>
        <v>5.6136999999999997</v>
      </c>
      <c r="K21" s="66">
        <f t="shared" si="3"/>
        <v>10</v>
      </c>
      <c r="L21" s="65">
        <f>VLOOKUP($A21,'Return Data'!$B$7:$R$1700,9,0)</f>
        <v>5.9221000000000004</v>
      </c>
      <c r="M21" s="66">
        <f t="shared" si="4"/>
        <v>9</v>
      </c>
      <c r="N21" s="65">
        <f>VLOOKUP($A21,'Return Data'!$B$7:$R$1700,10,0)</f>
        <v>8.2972000000000001</v>
      </c>
      <c r="O21" s="66">
        <f t="shared" si="5"/>
        <v>12</v>
      </c>
      <c r="P21" s="65">
        <f>VLOOKUP($A21,'Return Data'!$B$7:$R$1700,11,0)</f>
        <v>7.5984999999999996</v>
      </c>
      <c r="Q21" s="66">
        <f t="shared" si="6"/>
        <v>13</v>
      </c>
      <c r="R21" s="65">
        <f>VLOOKUP($A21,'Return Data'!$B$7:$R$1700,12,0)</f>
        <v>7.1509999999999998</v>
      </c>
      <c r="S21" s="66">
        <f t="shared" si="7"/>
        <v>11</v>
      </c>
      <c r="T21" s="65">
        <f>VLOOKUP($A21,'Return Data'!$B$7:$R$1700,13,0)</f>
        <v>7.4229000000000003</v>
      </c>
      <c r="U21" s="66">
        <f t="shared" si="9"/>
        <v>9</v>
      </c>
      <c r="V21" s="65">
        <f>VLOOKUP($A21,'Return Data'!$B$7:$R$1700,17,0)</f>
        <v>8.0765999999999991</v>
      </c>
      <c r="W21" s="66">
        <f t="shared" si="10"/>
        <v>6</v>
      </c>
      <c r="X21" s="65">
        <f>VLOOKUP($A21,'Return Data'!$B$7:$R$1700,14,0)</f>
        <v>7.7742000000000004</v>
      </c>
      <c r="Y21" s="66">
        <f t="shared" si="11"/>
        <v>5</v>
      </c>
      <c r="Z21" s="65">
        <f>VLOOKUP($A21,'Return Data'!$B$7:$R$1700,16,0)</f>
        <v>8.1656999999999993</v>
      </c>
      <c r="AA21" s="67">
        <f t="shared" si="8"/>
        <v>9</v>
      </c>
    </row>
    <row r="22" spans="1:27" x14ac:dyDescent="0.3">
      <c r="A22" s="63" t="s">
        <v>1269</v>
      </c>
      <c r="B22" s="64">
        <f>VLOOKUP($A22,'Return Data'!$B$7:$R$1700,3,0)</f>
        <v>44032</v>
      </c>
      <c r="C22" s="65">
        <f>VLOOKUP($A22,'Return Data'!$B$7:$R$1700,4,0)</f>
        <v>1025.9128000000001</v>
      </c>
      <c r="D22" s="65">
        <f>VLOOKUP($A22,'Return Data'!$B$7:$R$1700,5,0)</f>
        <v>3.0901000000000001</v>
      </c>
      <c r="E22" s="66">
        <f t="shared" si="0"/>
        <v>17</v>
      </c>
      <c r="F22" s="65">
        <f>VLOOKUP($A22,'Return Data'!$B$7:$R$1700,6,0)</f>
        <v>3.0901000000000001</v>
      </c>
      <c r="G22" s="66">
        <f t="shared" si="1"/>
        <v>17</v>
      </c>
      <c r="H22" s="65">
        <f>VLOOKUP($A22,'Return Data'!$B$7:$R$1700,7,0)</f>
        <v>3.8488000000000002</v>
      </c>
      <c r="I22" s="66">
        <f t="shared" si="2"/>
        <v>4</v>
      </c>
      <c r="J22" s="65">
        <f>VLOOKUP($A22,'Return Data'!$B$7:$R$1700,8,0)</f>
        <v>5.4939</v>
      </c>
      <c r="K22" s="66">
        <f t="shared" si="3"/>
        <v>11</v>
      </c>
      <c r="L22" s="65">
        <f>VLOOKUP($A22,'Return Data'!$B$7:$R$1700,9,0)</f>
        <v>5.9161000000000001</v>
      </c>
      <c r="M22" s="66">
        <f t="shared" si="4"/>
        <v>10</v>
      </c>
      <c r="N22" s="65">
        <f>VLOOKUP($A22,'Return Data'!$B$7:$R$1700,10,0)</f>
        <v>7.3872</v>
      </c>
      <c r="O22" s="66">
        <f t="shared" si="5"/>
        <v>15</v>
      </c>
      <c r="P22" s="65"/>
      <c r="Q22" s="66"/>
      <c r="R22" s="65"/>
      <c r="S22" s="66"/>
      <c r="T22" s="65"/>
      <c r="U22" s="66"/>
      <c r="V22" s="65"/>
      <c r="W22" s="66"/>
      <c r="X22" s="65"/>
      <c r="Y22" s="66"/>
      <c r="Z22" s="65">
        <f>VLOOKUP($A22,'Return Data'!$B$7:$R$1700,16,0)</f>
        <v>6.9545000000000003</v>
      </c>
      <c r="AA22" s="67">
        <f t="shared" si="8"/>
        <v>18</v>
      </c>
    </row>
    <row r="23" spans="1:27" x14ac:dyDescent="0.3">
      <c r="A23" s="63" t="s">
        <v>1272</v>
      </c>
      <c r="B23" s="64">
        <f>VLOOKUP($A23,'Return Data'!$B$7:$R$1700,3,0)</f>
        <v>44032</v>
      </c>
      <c r="C23" s="65">
        <f>VLOOKUP($A23,'Return Data'!$B$7:$R$1700,4,0)</f>
        <v>31.852799999999998</v>
      </c>
      <c r="D23" s="65">
        <f>VLOOKUP($A23,'Return Data'!$B$7:$R$1700,5,0)</f>
        <v>4.0119999999999996</v>
      </c>
      <c r="E23" s="66">
        <f t="shared" si="0"/>
        <v>1</v>
      </c>
      <c r="F23" s="65">
        <f>VLOOKUP($A23,'Return Data'!$B$7:$R$1700,6,0)</f>
        <v>4.0119999999999996</v>
      </c>
      <c r="G23" s="66">
        <f t="shared" si="1"/>
        <v>1</v>
      </c>
      <c r="H23" s="65">
        <f>VLOOKUP($A23,'Return Data'!$B$7:$R$1700,7,0)</f>
        <v>4.0629</v>
      </c>
      <c r="I23" s="66">
        <f t="shared" si="2"/>
        <v>2</v>
      </c>
      <c r="J23" s="65">
        <f>VLOOKUP($A23,'Return Data'!$B$7:$R$1700,8,0)</f>
        <v>3.9758</v>
      </c>
      <c r="K23" s="66">
        <f t="shared" si="3"/>
        <v>17</v>
      </c>
      <c r="L23" s="65">
        <f>VLOOKUP($A23,'Return Data'!$B$7:$R$1700,9,0)</f>
        <v>4.1360000000000001</v>
      </c>
      <c r="M23" s="66">
        <f t="shared" si="4"/>
        <v>17</v>
      </c>
      <c r="N23" s="65">
        <f>VLOOKUP($A23,'Return Data'!$B$7:$R$1700,10,0)</f>
        <v>4.6482000000000001</v>
      </c>
      <c r="O23" s="66">
        <f t="shared" si="5"/>
        <v>17</v>
      </c>
      <c r="P23" s="65">
        <f>VLOOKUP($A23,'Return Data'!$B$7:$R$1700,11,0)</f>
        <v>5.2222999999999997</v>
      </c>
      <c r="Q23" s="66">
        <f t="shared" si="6"/>
        <v>16</v>
      </c>
      <c r="R23" s="65">
        <f>VLOOKUP($A23,'Return Data'!$B$7:$R$1700,12,0)</f>
        <v>5.8094999999999999</v>
      </c>
      <c r="S23" s="66">
        <f t="shared" si="7"/>
        <v>16</v>
      </c>
      <c r="T23" s="65">
        <f>VLOOKUP($A23,'Return Data'!$B$7:$R$1700,13,0)</f>
        <v>6.2445000000000004</v>
      </c>
      <c r="U23" s="66">
        <f t="shared" si="9"/>
        <v>15</v>
      </c>
      <c r="V23" s="65">
        <f>VLOOKUP($A23,'Return Data'!$B$7:$R$1700,17,0)</f>
        <v>7.1631</v>
      </c>
      <c r="W23" s="66">
        <f t="shared" si="10"/>
        <v>13</v>
      </c>
      <c r="X23" s="65">
        <f>VLOOKUP($A23,'Return Data'!$B$7:$R$1700,14,0)</f>
        <v>7.0242000000000004</v>
      </c>
      <c r="Y23" s="66">
        <f t="shared" si="11"/>
        <v>12</v>
      </c>
      <c r="Z23" s="65">
        <f>VLOOKUP($A23,'Return Data'!$B$7:$R$1700,16,0)</f>
        <v>8.3984000000000005</v>
      </c>
      <c r="AA23" s="67">
        <f t="shared" si="8"/>
        <v>5</v>
      </c>
    </row>
    <row r="24" spans="1:27" x14ac:dyDescent="0.3">
      <c r="A24" s="63" t="s">
        <v>1273</v>
      </c>
      <c r="B24" s="64">
        <f>VLOOKUP($A24,'Return Data'!$B$7:$R$1700,3,0)</f>
        <v>44032</v>
      </c>
      <c r="C24" s="65">
        <f>VLOOKUP($A24,'Return Data'!$B$7:$R$1700,4,0)</f>
        <v>33.218299999999999</v>
      </c>
      <c r="D24" s="65">
        <f>VLOOKUP($A24,'Return Data'!$B$7:$R$1700,5,0)</f>
        <v>3.9569000000000001</v>
      </c>
      <c r="E24" s="66">
        <f t="shared" si="0"/>
        <v>2</v>
      </c>
      <c r="F24" s="65">
        <f>VLOOKUP($A24,'Return Data'!$B$7:$R$1700,6,0)</f>
        <v>3.9569000000000001</v>
      </c>
      <c r="G24" s="66">
        <f t="shared" si="1"/>
        <v>2</v>
      </c>
      <c r="H24" s="65">
        <f>VLOOKUP($A24,'Return Data'!$B$7:$R$1700,7,0)</f>
        <v>3.8801000000000001</v>
      </c>
      <c r="I24" s="66">
        <f t="shared" si="2"/>
        <v>3</v>
      </c>
      <c r="J24" s="65">
        <f>VLOOKUP($A24,'Return Data'!$B$7:$R$1700,8,0)</f>
        <v>6.0022000000000002</v>
      </c>
      <c r="K24" s="66">
        <f t="shared" si="3"/>
        <v>6</v>
      </c>
      <c r="L24" s="65">
        <f>VLOOKUP($A24,'Return Data'!$B$7:$R$1700,9,0)</f>
        <v>6.6729000000000003</v>
      </c>
      <c r="M24" s="66">
        <f t="shared" si="4"/>
        <v>4</v>
      </c>
      <c r="N24" s="65">
        <f>VLOOKUP($A24,'Return Data'!$B$7:$R$1700,10,0)</f>
        <v>8.8850999999999996</v>
      </c>
      <c r="O24" s="66">
        <f t="shared" si="5"/>
        <v>10</v>
      </c>
      <c r="P24" s="65">
        <f>VLOOKUP($A24,'Return Data'!$B$7:$R$1700,11,0)</f>
        <v>7.7342000000000004</v>
      </c>
      <c r="Q24" s="66">
        <f t="shared" si="6"/>
        <v>9</v>
      </c>
      <c r="R24" s="65">
        <f>VLOOKUP($A24,'Return Data'!$B$7:$R$1700,12,0)</f>
        <v>7.3308999999999997</v>
      </c>
      <c r="S24" s="66">
        <f t="shared" si="7"/>
        <v>8</v>
      </c>
      <c r="T24" s="65">
        <f>VLOOKUP($A24,'Return Data'!$B$7:$R$1700,13,0)</f>
        <v>7.6665999999999999</v>
      </c>
      <c r="U24" s="66">
        <f t="shared" si="9"/>
        <v>5</v>
      </c>
      <c r="V24" s="65">
        <f>VLOOKUP($A24,'Return Data'!$B$7:$R$1700,17,0)</f>
        <v>8.1784999999999997</v>
      </c>
      <c r="W24" s="66">
        <f t="shared" si="10"/>
        <v>5</v>
      </c>
      <c r="X24" s="65">
        <f>VLOOKUP($A24,'Return Data'!$B$7:$R$1700,14,0)</f>
        <v>7.7211999999999996</v>
      </c>
      <c r="Y24" s="66">
        <f t="shared" si="11"/>
        <v>8</v>
      </c>
      <c r="Z24" s="65">
        <f>VLOOKUP($A24,'Return Data'!$B$7:$R$1700,16,0)</f>
        <v>8.5580999999999996</v>
      </c>
      <c r="AA24" s="67">
        <f t="shared" si="8"/>
        <v>3</v>
      </c>
    </row>
    <row r="25" spans="1:27" x14ac:dyDescent="0.3">
      <c r="A25" s="63" t="s">
        <v>1275</v>
      </c>
      <c r="B25" s="64">
        <f>VLOOKUP($A25,'Return Data'!$B$7:$R$1700,3,0)</f>
        <v>44032</v>
      </c>
      <c r="C25" s="65">
        <f>VLOOKUP($A25,'Return Data'!$B$7:$R$1700,4,0)</f>
        <v>11.4255</v>
      </c>
      <c r="D25" s="65">
        <f>VLOOKUP($A25,'Return Data'!$B$7:$R$1700,5,0)</f>
        <v>3.5150999999999999</v>
      </c>
      <c r="E25" s="66">
        <f t="shared" si="0"/>
        <v>8</v>
      </c>
      <c r="F25" s="65">
        <f>VLOOKUP($A25,'Return Data'!$B$7:$R$1700,6,0)</f>
        <v>3.5150999999999999</v>
      </c>
      <c r="G25" s="66">
        <f t="shared" si="1"/>
        <v>8</v>
      </c>
      <c r="H25" s="65">
        <f>VLOOKUP($A25,'Return Data'!$B$7:$R$1700,7,0)</f>
        <v>3.4706999999999999</v>
      </c>
      <c r="I25" s="66">
        <f t="shared" si="2"/>
        <v>9</v>
      </c>
      <c r="J25" s="65">
        <f>VLOOKUP($A25,'Return Data'!$B$7:$R$1700,8,0)</f>
        <v>4.2740999999999998</v>
      </c>
      <c r="K25" s="66">
        <f t="shared" si="3"/>
        <v>16</v>
      </c>
      <c r="L25" s="65">
        <f>VLOOKUP($A25,'Return Data'!$B$7:$R$1700,9,0)</f>
        <v>4.4168000000000003</v>
      </c>
      <c r="M25" s="66">
        <f t="shared" si="4"/>
        <v>16</v>
      </c>
      <c r="N25" s="65">
        <f>VLOOKUP($A25,'Return Data'!$B$7:$R$1700,10,0)</f>
        <v>6.3296000000000001</v>
      </c>
      <c r="O25" s="66">
        <f t="shared" si="5"/>
        <v>16</v>
      </c>
      <c r="P25" s="65">
        <f>VLOOKUP($A25,'Return Data'!$B$7:$R$1700,11,0)</f>
        <v>6.4423000000000004</v>
      </c>
      <c r="Q25" s="66">
        <f t="shared" si="6"/>
        <v>15</v>
      </c>
      <c r="R25" s="65">
        <f>VLOOKUP($A25,'Return Data'!$B$7:$R$1700,12,0)</f>
        <v>6.2587999999999999</v>
      </c>
      <c r="S25" s="66">
        <f t="shared" si="7"/>
        <v>15</v>
      </c>
      <c r="T25" s="65">
        <f>VLOOKUP($A25,'Return Data'!$B$7:$R$1700,13,0)</f>
        <v>6.7066999999999997</v>
      </c>
      <c r="U25" s="66">
        <f t="shared" si="9"/>
        <v>14</v>
      </c>
      <c r="V25" s="65"/>
      <c r="W25" s="66"/>
      <c r="X25" s="65"/>
      <c r="Y25" s="66"/>
      <c r="Z25" s="65">
        <f>VLOOKUP($A25,'Return Data'!$B$7:$R$1700,16,0)</f>
        <v>7.6123000000000003</v>
      </c>
      <c r="AA25" s="67">
        <f t="shared" si="8"/>
        <v>16</v>
      </c>
    </row>
    <row r="26" spans="1:27" x14ac:dyDescent="0.3">
      <c r="A26" s="63" t="s">
        <v>1277</v>
      </c>
      <c r="B26" s="64">
        <f>VLOOKUP($A26,'Return Data'!$B$7:$R$1700,3,0)</f>
        <v>44032</v>
      </c>
      <c r="C26" s="65">
        <f>VLOOKUP($A26,'Return Data'!$B$7:$R$1700,4,0)</f>
        <v>3561.1914000000002</v>
      </c>
      <c r="D26" s="65">
        <f>VLOOKUP($A26,'Return Data'!$B$7:$R$1700,5,0)</f>
        <v>3.4578000000000002</v>
      </c>
      <c r="E26" s="66">
        <f t="shared" si="0"/>
        <v>10</v>
      </c>
      <c r="F26" s="65">
        <f>VLOOKUP($A26,'Return Data'!$B$7:$R$1700,6,0)</f>
        <v>3.4578000000000002</v>
      </c>
      <c r="G26" s="66">
        <f t="shared" si="1"/>
        <v>10</v>
      </c>
      <c r="H26" s="65">
        <f>VLOOKUP($A26,'Return Data'!$B$7:$R$1700,7,0)</f>
        <v>2.9721000000000002</v>
      </c>
      <c r="I26" s="66">
        <f t="shared" si="2"/>
        <v>11</v>
      </c>
      <c r="J26" s="65">
        <f>VLOOKUP($A26,'Return Data'!$B$7:$R$1700,8,0)</f>
        <v>6.2880000000000003</v>
      </c>
      <c r="K26" s="66">
        <f t="shared" si="3"/>
        <v>5</v>
      </c>
      <c r="L26" s="65">
        <f>VLOOKUP($A26,'Return Data'!$B$7:$R$1700,9,0)</f>
        <v>6.5556000000000001</v>
      </c>
      <c r="M26" s="66">
        <f t="shared" si="4"/>
        <v>5</v>
      </c>
      <c r="N26" s="65">
        <f>VLOOKUP($A26,'Return Data'!$B$7:$R$1700,10,0)</f>
        <v>9.3389000000000006</v>
      </c>
      <c r="O26" s="66">
        <f t="shared" si="5"/>
        <v>6</v>
      </c>
      <c r="P26" s="65">
        <f>VLOOKUP($A26,'Return Data'!$B$7:$R$1700,11,0)</f>
        <v>8.2881</v>
      </c>
      <c r="Q26" s="66">
        <f t="shared" si="6"/>
        <v>3</v>
      </c>
      <c r="R26" s="65">
        <f>VLOOKUP($A26,'Return Data'!$B$7:$R$1700,12,0)</f>
        <v>7.5247999999999999</v>
      </c>
      <c r="S26" s="66">
        <f t="shared" si="7"/>
        <v>4</v>
      </c>
      <c r="T26" s="65">
        <f>VLOOKUP($A26,'Return Data'!$B$7:$R$1700,13,0)</f>
        <v>7.6227</v>
      </c>
      <c r="U26" s="66">
        <f t="shared" si="9"/>
        <v>7</v>
      </c>
      <c r="V26" s="65">
        <f>VLOOKUP($A26,'Return Data'!$B$7:$R$1700,17,0)</f>
        <v>4.1904000000000003</v>
      </c>
      <c r="W26" s="66">
        <f t="shared" si="10"/>
        <v>15</v>
      </c>
      <c r="X26" s="65">
        <f>VLOOKUP($A26,'Return Data'!$B$7:$R$1700,14,0)</f>
        <v>5.1843000000000004</v>
      </c>
      <c r="Y26" s="66">
        <f t="shared" si="11"/>
        <v>15</v>
      </c>
      <c r="Z26" s="65">
        <f>VLOOKUP($A26,'Return Data'!$B$7:$R$1700,16,0)</f>
        <v>7.1005000000000003</v>
      </c>
      <c r="AA26" s="67">
        <f t="shared" si="8"/>
        <v>17</v>
      </c>
    </row>
    <row r="27" spans="1:27" x14ac:dyDescent="0.3">
      <c r="A27" s="63" t="s">
        <v>1279</v>
      </c>
      <c r="B27" s="64">
        <f>VLOOKUP($A27,'Return Data'!$B$7:$R$1700,3,0)</f>
        <v>44032</v>
      </c>
      <c r="C27" s="65">
        <f>VLOOKUP($A27,'Return Data'!$B$7:$R$1700,4,0)</f>
        <v>2328.3146999999999</v>
      </c>
      <c r="D27" s="65">
        <f>VLOOKUP($A27,'Return Data'!$B$7:$R$1700,5,0)</f>
        <v>3.6673</v>
      </c>
      <c r="E27" s="66">
        <f t="shared" si="0"/>
        <v>5</v>
      </c>
      <c r="F27" s="65">
        <f>VLOOKUP($A27,'Return Data'!$B$7:$R$1700,6,0)</f>
        <v>3.6673</v>
      </c>
      <c r="G27" s="66">
        <f t="shared" si="1"/>
        <v>5</v>
      </c>
      <c r="H27" s="65">
        <f>VLOOKUP($A27,'Return Data'!$B$7:$R$1700,7,0)</f>
        <v>3.7955999999999999</v>
      </c>
      <c r="I27" s="66">
        <f t="shared" si="2"/>
        <v>5</v>
      </c>
      <c r="J27" s="65">
        <f>VLOOKUP($A27,'Return Data'!$B$7:$R$1700,8,0)</f>
        <v>6.5492999999999997</v>
      </c>
      <c r="K27" s="66">
        <f t="shared" si="3"/>
        <v>3</v>
      </c>
      <c r="L27" s="65">
        <f>VLOOKUP($A27,'Return Data'!$B$7:$R$1700,9,0)</f>
        <v>6.7217000000000002</v>
      </c>
      <c r="M27" s="66">
        <f t="shared" si="4"/>
        <v>3</v>
      </c>
      <c r="N27" s="65">
        <f>VLOOKUP($A27,'Return Data'!$B$7:$R$1700,10,0)</f>
        <v>9.0227000000000004</v>
      </c>
      <c r="O27" s="66">
        <f t="shared" si="5"/>
        <v>8</v>
      </c>
      <c r="P27" s="65">
        <f>VLOOKUP($A27,'Return Data'!$B$7:$R$1700,11,0)</f>
        <v>7.6961000000000004</v>
      </c>
      <c r="Q27" s="66">
        <f t="shared" si="6"/>
        <v>10</v>
      </c>
      <c r="R27" s="65">
        <f>VLOOKUP($A27,'Return Data'!$B$7:$R$1700,12,0)</f>
        <v>7.1353999999999997</v>
      </c>
      <c r="S27" s="66">
        <f t="shared" si="7"/>
        <v>12</v>
      </c>
      <c r="T27" s="65">
        <f>VLOOKUP($A27,'Return Data'!$B$7:$R$1700,13,0)</f>
        <v>7.3587999999999996</v>
      </c>
      <c r="U27" s="66">
        <f t="shared" si="9"/>
        <v>10</v>
      </c>
      <c r="V27" s="65">
        <f>VLOOKUP($A27,'Return Data'!$B$7:$R$1700,17,0)</f>
        <v>8.0349000000000004</v>
      </c>
      <c r="W27" s="66">
        <f t="shared" si="10"/>
        <v>8</v>
      </c>
      <c r="X27" s="65">
        <f>VLOOKUP($A27,'Return Data'!$B$7:$R$1700,14,0)</f>
        <v>7.7412000000000001</v>
      </c>
      <c r="Y27" s="66">
        <f t="shared" si="11"/>
        <v>7</v>
      </c>
      <c r="Z27" s="65">
        <f>VLOOKUP($A27,'Return Data'!$B$7:$R$1700,16,0)</f>
        <v>8.1690000000000005</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3.3888399999999996</v>
      </c>
      <c r="E29" s="74"/>
      <c r="F29" s="75">
        <f>AVERAGE(F8:F27)</f>
        <v>3.3888399999999996</v>
      </c>
      <c r="G29" s="74"/>
      <c r="H29" s="75">
        <f>AVERAGE(H8:H27)</f>
        <v>2.9894699999999994</v>
      </c>
      <c r="I29" s="74"/>
      <c r="J29" s="75">
        <f>AVERAGE(J8:J27)</f>
        <v>5.1690050000000003</v>
      </c>
      <c r="K29" s="74"/>
      <c r="L29" s="75">
        <f>AVERAGE(L8:L27)</f>
        <v>5.4078649999999993</v>
      </c>
      <c r="M29" s="74"/>
      <c r="N29" s="75">
        <f>AVERAGE(N8:N27)</f>
        <v>7.7765199999999997</v>
      </c>
      <c r="O29" s="74"/>
      <c r="P29" s="75">
        <f>AVERAGE(P8:P27)</f>
        <v>7.1895263157894735</v>
      </c>
      <c r="Q29" s="74"/>
      <c r="R29" s="75">
        <f>AVERAGE(R8:R27)</f>
        <v>6.8281421052631579</v>
      </c>
      <c r="S29" s="74"/>
      <c r="T29" s="75">
        <f>AVERAGE(T8:T27)</f>
        <v>7.1707166666666673</v>
      </c>
      <c r="U29" s="74"/>
      <c r="V29" s="75">
        <f>AVERAGE(V8:V27)</f>
        <v>7.6079799999999995</v>
      </c>
      <c r="W29" s="74"/>
      <c r="X29" s="75">
        <f>AVERAGE(X8:X27)</f>
        <v>7.3897333333333348</v>
      </c>
      <c r="Y29" s="74"/>
      <c r="Z29" s="75">
        <f>AVERAGE(Z8:Z27)</f>
        <v>7.8997150000000023</v>
      </c>
      <c r="AA29" s="76"/>
    </row>
    <row r="30" spans="1:27" x14ac:dyDescent="0.3">
      <c r="A30" s="73" t="s">
        <v>28</v>
      </c>
      <c r="B30" s="74"/>
      <c r="C30" s="74"/>
      <c r="D30" s="75">
        <f>MIN(D8:D27)</f>
        <v>2.7884000000000002</v>
      </c>
      <c r="E30" s="74"/>
      <c r="F30" s="75">
        <f>MIN(F8:F27)</f>
        <v>2.7884000000000002</v>
      </c>
      <c r="G30" s="74"/>
      <c r="H30" s="75">
        <f>MIN(H8:H27)</f>
        <v>1.2961</v>
      </c>
      <c r="I30" s="74"/>
      <c r="J30" s="75">
        <f>MIN(J8:J27)</f>
        <v>2.6429</v>
      </c>
      <c r="K30" s="74"/>
      <c r="L30" s="75">
        <f>MIN(L8:L27)</f>
        <v>2.6284000000000001</v>
      </c>
      <c r="M30" s="74"/>
      <c r="N30" s="75">
        <f>MIN(N8:N27)</f>
        <v>3.1038999999999999</v>
      </c>
      <c r="O30" s="74"/>
      <c r="P30" s="75">
        <f>MIN(P8:P27)</f>
        <v>4.1519000000000004</v>
      </c>
      <c r="Q30" s="74"/>
      <c r="R30" s="75">
        <f>MIN(R8:R27)</f>
        <v>4.4177999999999997</v>
      </c>
      <c r="S30" s="74"/>
      <c r="T30" s="75">
        <f>MIN(T8:T27)</f>
        <v>4.6527000000000003</v>
      </c>
      <c r="U30" s="74"/>
      <c r="V30" s="75">
        <f>MIN(V8:V27)</f>
        <v>4.1904000000000003</v>
      </c>
      <c r="W30" s="74"/>
      <c r="X30" s="75">
        <f>MIN(X8:X27)</f>
        <v>5.1843000000000004</v>
      </c>
      <c r="Y30" s="74"/>
      <c r="Z30" s="75">
        <f>MIN(Z8:Z27)</f>
        <v>6.1776</v>
      </c>
      <c r="AA30" s="76"/>
    </row>
    <row r="31" spans="1:27" ht="15" thickBot="1" x14ac:dyDescent="0.35">
      <c r="A31" s="77" t="s">
        <v>29</v>
      </c>
      <c r="B31" s="78"/>
      <c r="C31" s="78"/>
      <c r="D31" s="79">
        <f>MAX(D8:D27)</f>
        <v>4.0119999999999996</v>
      </c>
      <c r="E31" s="78"/>
      <c r="F31" s="79">
        <f>MAX(F8:F27)</f>
        <v>4.0119999999999996</v>
      </c>
      <c r="G31" s="78"/>
      <c r="H31" s="79">
        <f>MAX(H8:H27)</f>
        <v>4.0846</v>
      </c>
      <c r="I31" s="78"/>
      <c r="J31" s="79">
        <f>MAX(J8:J27)</f>
        <v>6.9867999999999997</v>
      </c>
      <c r="K31" s="78"/>
      <c r="L31" s="79">
        <f>MAX(L8:L27)</f>
        <v>6.9725999999999999</v>
      </c>
      <c r="M31" s="78"/>
      <c r="N31" s="79">
        <f>MAX(N8:N27)</f>
        <v>10.1952</v>
      </c>
      <c r="O31" s="78"/>
      <c r="P31" s="79">
        <f>MAX(P8:P27)</f>
        <v>8.8818000000000001</v>
      </c>
      <c r="Q31" s="78"/>
      <c r="R31" s="79">
        <f>MAX(R8:R27)</f>
        <v>7.9480000000000004</v>
      </c>
      <c r="S31" s="78"/>
      <c r="T31" s="79">
        <f>MAX(T8:T27)</f>
        <v>9.3973999999999993</v>
      </c>
      <c r="U31" s="78"/>
      <c r="V31" s="79">
        <f>MAX(V8:V27)</f>
        <v>8.3881999999999994</v>
      </c>
      <c r="W31" s="78"/>
      <c r="X31" s="79">
        <f>MAX(X8:X27)</f>
        <v>8.0135000000000005</v>
      </c>
      <c r="Y31" s="78"/>
      <c r="Z31" s="79">
        <f>MAX(Z8:Z27)</f>
        <v>8.6353000000000009</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44032</v>
      </c>
      <c r="C8" s="65">
        <f>VLOOKUP($A8,'Return Data'!$B$7:$R$1700,4,0)</f>
        <v>277.04410000000001</v>
      </c>
      <c r="D8" s="65">
        <f>VLOOKUP($A8,'Return Data'!$B$7:$R$1700,5,0)</f>
        <v>3.6593</v>
      </c>
      <c r="E8" s="66">
        <f>RANK(D8,D$8:D$27,0)</f>
        <v>2</v>
      </c>
      <c r="F8" s="65">
        <f>VLOOKUP($A8,'Return Data'!$B$7:$R$1700,6,0)</f>
        <v>3.6593</v>
      </c>
      <c r="G8" s="66">
        <f>RANK(F8,F$8:F$27,0)</f>
        <v>2</v>
      </c>
      <c r="H8" s="65">
        <f>VLOOKUP($A8,'Return Data'!$B$7:$R$1700,7,0)</f>
        <v>3.0093999999999999</v>
      </c>
      <c r="I8" s="66">
        <f>RANK(H8,H$8:H$27,0)</f>
        <v>9</v>
      </c>
      <c r="J8" s="65">
        <f>VLOOKUP($A8,'Return Data'!$B$7:$R$1700,8,0)</f>
        <v>6.8613999999999997</v>
      </c>
      <c r="K8" s="66">
        <f>RANK(J8,J$8:J$27,0)</f>
        <v>1</v>
      </c>
      <c r="L8" s="65">
        <f>VLOOKUP($A8,'Return Data'!$B$7:$R$1700,9,0)</f>
        <v>6.8433000000000002</v>
      </c>
      <c r="M8" s="66">
        <f>RANK(L8,L$8:L$27,0)</f>
        <v>1</v>
      </c>
      <c r="N8" s="65">
        <f>VLOOKUP($A8,'Return Data'!$B$7:$R$1700,10,0)</f>
        <v>9.8193999999999999</v>
      </c>
      <c r="O8" s="66">
        <f>RANK(N8,N$8:N$27,0)</f>
        <v>2</v>
      </c>
      <c r="P8" s="65">
        <f>VLOOKUP($A8,'Return Data'!$B$7:$R$1700,11,0)</f>
        <v>8.6103000000000005</v>
      </c>
      <c r="Q8" s="66">
        <f>RANK(P8,P$8:P$27,0)</f>
        <v>2</v>
      </c>
      <c r="R8" s="65">
        <f>VLOOKUP($A8,'Return Data'!$B$7:$R$1700,12,0)</f>
        <v>7.7698999999999998</v>
      </c>
      <c r="S8" s="66">
        <f>RANK(R8,R$8:R$27,0)</f>
        <v>1</v>
      </c>
      <c r="T8" s="65">
        <f>VLOOKUP($A8,'Return Data'!$B$7:$R$1700,13,0)</f>
        <v>7.8296999999999999</v>
      </c>
      <c r="U8" s="66">
        <f>RANK(T8,T$8:T$27,0)</f>
        <v>3</v>
      </c>
      <c r="V8" s="65">
        <f>VLOOKUP($A8,'Return Data'!$B$7:$R$1700,17,0)</f>
        <v>8.2486999999999995</v>
      </c>
      <c r="W8" s="66">
        <f>RANK(V8,V$8:V$27,0)</f>
        <v>1</v>
      </c>
      <c r="X8" s="65">
        <f>VLOOKUP($A8,'Return Data'!$B$7:$R$1700,14,0)</f>
        <v>7.8775000000000004</v>
      </c>
      <c r="Y8" s="66">
        <f>RANK(X8,X$8:X$27,0)</f>
        <v>1</v>
      </c>
      <c r="Z8" s="65">
        <f>VLOOKUP($A8,'Return Data'!$B$7:$R$1700,16,0)</f>
        <v>7.1375999999999999</v>
      </c>
      <c r="AA8" s="67">
        <f>RANK(Z8,Z$8:Z$27,0)</f>
        <v>14</v>
      </c>
    </row>
    <row r="9" spans="1:27" x14ac:dyDescent="0.3">
      <c r="A9" s="63" t="s">
        <v>1244</v>
      </c>
      <c r="B9" s="64">
        <f>VLOOKUP($A9,'Return Data'!$B$7:$R$1700,3,0)</f>
        <v>44032</v>
      </c>
      <c r="C9" s="65">
        <f>VLOOKUP($A9,'Return Data'!$B$7:$R$1700,4,0)</f>
        <v>1074.4090000000001</v>
      </c>
      <c r="D9" s="65">
        <f>VLOOKUP($A9,'Return Data'!$B$7:$R$1700,5,0)</f>
        <v>3.1341999999999999</v>
      </c>
      <c r="E9" s="66">
        <f t="shared" ref="E9:E27" si="0">RANK(D9,D$8:D$27,0)</f>
        <v>13</v>
      </c>
      <c r="F9" s="65">
        <f>VLOOKUP($A9,'Return Data'!$B$7:$R$1700,6,0)</f>
        <v>3.1341999999999999</v>
      </c>
      <c r="G9" s="66">
        <f t="shared" ref="G9:G27" si="1">RANK(F9,F$8:F$27,0)</f>
        <v>13</v>
      </c>
      <c r="H9" s="65">
        <f>VLOOKUP($A9,'Return Data'!$B$7:$R$1700,7,0)</f>
        <v>2.1833999999999998</v>
      </c>
      <c r="I9" s="66">
        <f t="shared" ref="I9:I27" si="2">RANK(H9,H$8:H$27,0)</f>
        <v>15</v>
      </c>
      <c r="J9" s="65">
        <f>VLOOKUP($A9,'Return Data'!$B$7:$R$1700,8,0)</f>
        <v>5.0147000000000004</v>
      </c>
      <c r="K9" s="66">
        <f t="shared" ref="K9:K27" si="3">RANK(J9,J$8:J$27,0)</f>
        <v>11</v>
      </c>
      <c r="L9" s="65">
        <f>VLOOKUP($A9,'Return Data'!$B$7:$R$1700,9,0)</f>
        <v>5.5377000000000001</v>
      </c>
      <c r="M9" s="66">
        <f t="shared" ref="M9:M27" si="4">RANK(L9,L$8:L$27,0)</f>
        <v>10</v>
      </c>
      <c r="N9" s="65">
        <f>VLOOKUP($A9,'Return Data'!$B$7:$R$1700,10,0)</f>
        <v>9.0481999999999996</v>
      </c>
      <c r="O9" s="66">
        <f t="shared" ref="O9:O27" si="5">RANK(N9,N$8:N$27,0)</f>
        <v>6</v>
      </c>
      <c r="P9" s="65">
        <f>VLOOKUP($A9,'Return Data'!$B$7:$R$1700,11,0)</f>
        <v>7.9436999999999998</v>
      </c>
      <c r="Q9" s="66">
        <f t="shared" ref="Q9:Q27" si="6">RANK(P9,P$8:P$27,0)</f>
        <v>6</v>
      </c>
      <c r="R9" s="65">
        <f>VLOOKUP($A9,'Return Data'!$B$7:$R$1700,12,0)</f>
        <v>7.4071999999999996</v>
      </c>
      <c r="S9" s="66">
        <f t="shared" ref="S9:S27" si="7">RANK(R9,R$8:R$27,0)</f>
        <v>3</v>
      </c>
      <c r="T9" s="65"/>
      <c r="U9" s="66"/>
      <c r="V9" s="65"/>
      <c r="W9" s="66"/>
      <c r="X9" s="65"/>
      <c r="Y9" s="66"/>
      <c r="Z9" s="65">
        <f>VLOOKUP($A9,'Return Data'!$B$7:$R$1700,16,0)</f>
        <v>7.782</v>
      </c>
      <c r="AA9" s="67">
        <f t="shared" ref="AA9:AA27" si="8">RANK(Z9,Z$8:Z$27,0)</f>
        <v>5</v>
      </c>
    </row>
    <row r="10" spans="1:27" x14ac:dyDescent="0.3">
      <c r="A10" s="63" t="s">
        <v>1246</v>
      </c>
      <c r="B10" s="64">
        <f>VLOOKUP($A10,'Return Data'!$B$7:$R$1700,3,0)</f>
        <v>44032</v>
      </c>
      <c r="C10" s="65">
        <f>VLOOKUP($A10,'Return Data'!$B$7:$R$1700,4,0)</f>
        <v>1064.0476000000001</v>
      </c>
      <c r="D10" s="65">
        <f>VLOOKUP($A10,'Return Data'!$B$7:$R$1700,5,0)</f>
        <v>2.4931999999999999</v>
      </c>
      <c r="E10" s="66">
        <f t="shared" si="0"/>
        <v>18</v>
      </c>
      <c r="F10" s="65">
        <f>VLOOKUP($A10,'Return Data'!$B$7:$R$1700,6,0)</f>
        <v>2.4931999999999999</v>
      </c>
      <c r="G10" s="66">
        <f t="shared" si="1"/>
        <v>18</v>
      </c>
      <c r="H10" s="65">
        <f>VLOOKUP($A10,'Return Data'!$B$7:$R$1700,7,0)</f>
        <v>2.3086000000000002</v>
      </c>
      <c r="I10" s="66">
        <f t="shared" si="2"/>
        <v>14</v>
      </c>
      <c r="J10" s="65">
        <f>VLOOKUP($A10,'Return Data'!$B$7:$R$1700,8,0)</f>
        <v>2.3126000000000002</v>
      </c>
      <c r="K10" s="66">
        <f t="shared" si="3"/>
        <v>20</v>
      </c>
      <c r="L10" s="65">
        <f>VLOOKUP($A10,'Return Data'!$B$7:$R$1700,9,0)</f>
        <v>2.6084999999999998</v>
      </c>
      <c r="M10" s="66">
        <f t="shared" si="4"/>
        <v>19</v>
      </c>
      <c r="N10" s="65">
        <f>VLOOKUP($A10,'Return Data'!$B$7:$R$1700,10,0)</f>
        <v>3.4350999999999998</v>
      </c>
      <c r="O10" s="66">
        <f t="shared" si="5"/>
        <v>18</v>
      </c>
      <c r="P10" s="65">
        <f>VLOOKUP($A10,'Return Data'!$B$7:$R$1700,11,0)</f>
        <v>4.6265999999999998</v>
      </c>
      <c r="Q10" s="66">
        <f t="shared" si="6"/>
        <v>17</v>
      </c>
      <c r="R10" s="65">
        <f>VLOOKUP($A10,'Return Data'!$B$7:$R$1700,12,0)</f>
        <v>4.9116</v>
      </c>
      <c r="S10" s="66">
        <f t="shared" si="7"/>
        <v>17</v>
      </c>
      <c r="T10" s="65">
        <f>VLOOKUP($A10,'Return Data'!$B$7:$R$1700,13,0)</f>
        <v>5.5111999999999997</v>
      </c>
      <c r="U10" s="66">
        <f t="shared" ref="U10:U27" si="9">RANK(T10,T$8:T$27,0)</f>
        <v>16</v>
      </c>
      <c r="V10" s="65"/>
      <c r="W10" s="66"/>
      <c r="X10" s="65"/>
      <c r="Y10" s="66"/>
      <c r="Z10" s="65">
        <f>VLOOKUP($A10,'Return Data'!$B$7:$R$1700,16,0)</f>
        <v>5.8735999999999997</v>
      </c>
      <c r="AA10" s="67">
        <f t="shared" si="8"/>
        <v>20</v>
      </c>
    </row>
    <row r="11" spans="1:27" x14ac:dyDescent="0.3">
      <c r="A11" s="63" t="s">
        <v>1248</v>
      </c>
      <c r="B11" s="64">
        <f>VLOOKUP($A11,'Return Data'!$B$7:$R$1700,3,0)</f>
        <v>44032</v>
      </c>
      <c r="C11" s="65">
        <f>VLOOKUP($A11,'Return Data'!$B$7:$R$1700,4,0)</f>
        <v>40.293599999999998</v>
      </c>
      <c r="D11" s="65">
        <f>VLOOKUP($A11,'Return Data'!$B$7:$R$1700,5,0)</f>
        <v>3.1410999999999998</v>
      </c>
      <c r="E11" s="66">
        <f t="shared" si="0"/>
        <v>12</v>
      </c>
      <c r="F11" s="65">
        <f>VLOOKUP($A11,'Return Data'!$B$7:$R$1700,6,0)</f>
        <v>3.1410999999999998</v>
      </c>
      <c r="G11" s="66">
        <f t="shared" si="1"/>
        <v>12</v>
      </c>
      <c r="H11" s="65">
        <f>VLOOKUP($A11,'Return Data'!$B$7:$R$1700,7,0)</f>
        <v>1.1002000000000001</v>
      </c>
      <c r="I11" s="66">
        <f t="shared" si="2"/>
        <v>20</v>
      </c>
      <c r="J11" s="65">
        <f>VLOOKUP($A11,'Return Data'!$B$7:$R$1700,8,0)</f>
        <v>5.5179</v>
      </c>
      <c r="K11" s="66">
        <f t="shared" si="3"/>
        <v>8</v>
      </c>
      <c r="L11" s="65">
        <f>VLOOKUP($A11,'Return Data'!$B$7:$R$1700,9,0)</f>
        <v>5.5339999999999998</v>
      </c>
      <c r="M11" s="66">
        <f t="shared" si="4"/>
        <v>11</v>
      </c>
      <c r="N11" s="65">
        <f>VLOOKUP($A11,'Return Data'!$B$7:$R$1700,10,0)</f>
        <v>9.5388999999999999</v>
      </c>
      <c r="O11" s="66">
        <f t="shared" si="5"/>
        <v>4</v>
      </c>
      <c r="P11" s="65">
        <f>VLOOKUP($A11,'Return Data'!$B$7:$R$1700,11,0)</f>
        <v>7.601</v>
      </c>
      <c r="Q11" s="66">
        <f t="shared" si="6"/>
        <v>8</v>
      </c>
      <c r="R11" s="65">
        <f>VLOOKUP($A11,'Return Data'!$B$7:$R$1700,12,0)</f>
        <v>6.9352999999999998</v>
      </c>
      <c r="S11" s="66">
        <f t="shared" si="7"/>
        <v>10</v>
      </c>
      <c r="T11" s="65">
        <f>VLOOKUP($A11,'Return Data'!$B$7:$R$1700,13,0)</f>
        <v>7.2039</v>
      </c>
      <c r="U11" s="66">
        <f t="shared" si="9"/>
        <v>9</v>
      </c>
      <c r="V11" s="65">
        <f>VLOOKUP($A11,'Return Data'!$B$7:$R$1700,17,0)</f>
        <v>7.7293000000000003</v>
      </c>
      <c r="W11" s="66">
        <f t="shared" ref="W11:W27" si="10">RANK(V11,V$8:V$27,0)</f>
        <v>9</v>
      </c>
      <c r="X11" s="65">
        <f>VLOOKUP($A11,'Return Data'!$B$7:$R$1700,14,0)</f>
        <v>7.2478999999999996</v>
      </c>
      <c r="Y11" s="66">
        <f t="shared" ref="Y11:Y27" si="11">RANK(X11,X$8:X$27,0)</f>
        <v>9</v>
      </c>
      <c r="Z11" s="65">
        <f>VLOOKUP($A11,'Return Data'!$B$7:$R$1700,16,0)</f>
        <v>6.923</v>
      </c>
      <c r="AA11" s="67">
        <f t="shared" si="8"/>
        <v>16</v>
      </c>
    </row>
    <row r="12" spans="1:27" x14ac:dyDescent="0.3">
      <c r="A12" s="63" t="s">
        <v>1249</v>
      </c>
      <c r="B12" s="64">
        <f>VLOOKUP($A12,'Return Data'!$B$7:$R$1700,3,0)</f>
        <v>44032</v>
      </c>
      <c r="C12" s="65">
        <f>VLOOKUP($A12,'Return Data'!$B$7:$R$1700,4,0)</f>
        <v>37.985199999999999</v>
      </c>
      <c r="D12" s="65">
        <f>VLOOKUP($A12,'Return Data'!$B$7:$R$1700,5,0)</f>
        <v>3.3319999999999999</v>
      </c>
      <c r="E12" s="66">
        <f t="shared" si="0"/>
        <v>10</v>
      </c>
      <c r="F12" s="65">
        <f>VLOOKUP($A12,'Return Data'!$B$7:$R$1700,6,0)</f>
        <v>3.3319999999999999</v>
      </c>
      <c r="G12" s="66">
        <f t="shared" si="1"/>
        <v>10</v>
      </c>
      <c r="H12" s="65">
        <f>VLOOKUP($A12,'Return Data'!$B$7:$R$1700,7,0)</f>
        <v>3.3653</v>
      </c>
      <c r="I12" s="66">
        <f t="shared" si="2"/>
        <v>6</v>
      </c>
      <c r="J12" s="65">
        <f>VLOOKUP($A12,'Return Data'!$B$7:$R$1700,8,0)</f>
        <v>6.4401999999999999</v>
      </c>
      <c r="K12" s="66">
        <f t="shared" si="3"/>
        <v>3</v>
      </c>
      <c r="L12" s="65">
        <f>VLOOKUP($A12,'Return Data'!$B$7:$R$1700,9,0)</f>
        <v>6.5862999999999996</v>
      </c>
      <c r="M12" s="66">
        <f t="shared" si="4"/>
        <v>3</v>
      </c>
      <c r="N12" s="65">
        <f>VLOOKUP($A12,'Return Data'!$B$7:$R$1700,10,0)</f>
        <v>8.7570999999999994</v>
      </c>
      <c r="O12" s="66">
        <f t="shared" si="5"/>
        <v>9</v>
      </c>
      <c r="P12" s="65">
        <f>VLOOKUP($A12,'Return Data'!$B$7:$R$1700,11,0)</f>
        <v>7.9684999999999997</v>
      </c>
      <c r="Q12" s="66">
        <f t="shared" si="6"/>
        <v>5</v>
      </c>
      <c r="R12" s="65">
        <f>VLOOKUP($A12,'Return Data'!$B$7:$R$1700,12,0)</f>
        <v>7.3295000000000003</v>
      </c>
      <c r="S12" s="66">
        <f t="shared" si="7"/>
        <v>6</v>
      </c>
      <c r="T12" s="65">
        <f>VLOOKUP($A12,'Return Data'!$B$7:$R$1700,13,0)</f>
        <v>7.6936999999999998</v>
      </c>
      <c r="U12" s="66">
        <f t="shared" si="9"/>
        <v>4</v>
      </c>
      <c r="V12" s="65">
        <f>VLOOKUP($A12,'Return Data'!$B$7:$R$1700,17,0)</f>
        <v>8.1888000000000005</v>
      </c>
      <c r="W12" s="66">
        <f t="shared" si="10"/>
        <v>2</v>
      </c>
      <c r="X12" s="65">
        <f>VLOOKUP($A12,'Return Data'!$B$7:$R$1700,14,0)</f>
        <v>7.7188999999999997</v>
      </c>
      <c r="Y12" s="66">
        <f t="shared" si="11"/>
        <v>2</v>
      </c>
      <c r="Z12" s="65">
        <f>VLOOKUP($A12,'Return Data'!$B$7:$R$1700,16,0)</f>
        <v>7.5019999999999998</v>
      </c>
      <c r="AA12" s="67">
        <f t="shared" si="8"/>
        <v>9</v>
      </c>
    </row>
    <row r="13" spans="1:27" x14ac:dyDescent="0.3">
      <c r="A13" s="63" t="s">
        <v>1251</v>
      </c>
      <c r="B13" s="64">
        <f>VLOOKUP($A13,'Return Data'!$B$7:$R$1700,3,0)</f>
        <v>44032</v>
      </c>
      <c r="C13" s="65">
        <f>VLOOKUP($A13,'Return Data'!$B$7:$R$1700,4,0)</f>
        <v>4300.1364000000003</v>
      </c>
      <c r="D13" s="65">
        <f>VLOOKUP($A13,'Return Data'!$B$7:$R$1700,5,0)</f>
        <v>3.6263000000000001</v>
      </c>
      <c r="E13" s="66">
        <f t="shared" si="0"/>
        <v>3</v>
      </c>
      <c r="F13" s="65">
        <f>VLOOKUP($A13,'Return Data'!$B$7:$R$1700,6,0)</f>
        <v>3.6263000000000001</v>
      </c>
      <c r="G13" s="66">
        <f t="shared" si="1"/>
        <v>3</v>
      </c>
      <c r="H13" s="65">
        <f>VLOOKUP($A13,'Return Data'!$B$7:$R$1700,7,0)</f>
        <v>1.6011</v>
      </c>
      <c r="I13" s="66">
        <f t="shared" si="2"/>
        <v>18</v>
      </c>
      <c r="J13" s="65">
        <f>VLOOKUP($A13,'Return Data'!$B$7:$R$1700,8,0)</f>
        <v>6.1645000000000003</v>
      </c>
      <c r="K13" s="66">
        <f t="shared" si="3"/>
        <v>4</v>
      </c>
      <c r="L13" s="65">
        <f>VLOOKUP($A13,'Return Data'!$B$7:$R$1700,9,0)</f>
        <v>6.2248999999999999</v>
      </c>
      <c r="M13" s="66">
        <f t="shared" si="4"/>
        <v>6</v>
      </c>
      <c r="N13" s="65">
        <f>VLOOKUP($A13,'Return Data'!$B$7:$R$1700,10,0)</f>
        <v>10.0121</v>
      </c>
      <c r="O13" s="66">
        <f t="shared" si="5"/>
        <v>1</v>
      </c>
      <c r="P13" s="65">
        <f>VLOOKUP($A13,'Return Data'!$B$7:$R$1700,11,0)</f>
        <v>8.6850000000000005</v>
      </c>
      <c r="Q13" s="66">
        <f t="shared" si="6"/>
        <v>1</v>
      </c>
      <c r="R13" s="65">
        <f>VLOOKUP($A13,'Return Data'!$B$7:$R$1700,12,0)</f>
        <v>7.7442000000000002</v>
      </c>
      <c r="S13" s="66">
        <f t="shared" si="7"/>
        <v>2</v>
      </c>
      <c r="T13" s="65">
        <f>VLOOKUP($A13,'Return Data'!$B$7:$R$1700,13,0)</f>
        <v>7.8638000000000003</v>
      </c>
      <c r="U13" s="66">
        <f t="shared" si="9"/>
        <v>2</v>
      </c>
      <c r="V13" s="65">
        <f>VLOOKUP($A13,'Return Data'!$B$7:$R$1700,17,0)</f>
        <v>8.1435999999999993</v>
      </c>
      <c r="W13" s="66">
        <f t="shared" si="10"/>
        <v>3</v>
      </c>
      <c r="X13" s="65">
        <f>VLOOKUP($A13,'Return Data'!$B$7:$R$1700,14,0)</f>
        <v>7.6657999999999999</v>
      </c>
      <c r="Y13" s="66">
        <f t="shared" si="11"/>
        <v>4</v>
      </c>
      <c r="Z13" s="65">
        <f>VLOOKUP($A13,'Return Data'!$B$7:$R$1700,16,0)</f>
        <v>7.2939999999999996</v>
      </c>
      <c r="AA13" s="67">
        <f t="shared" si="8"/>
        <v>13</v>
      </c>
    </row>
    <row r="14" spans="1:27" x14ac:dyDescent="0.3">
      <c r="A14" s="63" t="s">
        <v>1253</v>
      </c>
      <c r="B14" s="64">
        <f>VLOOKUP($A14,'Return Data'!$B$7:$R$1700,3,0)</f>
        <v>44032</v>
      </c>
      <c r="C14" s="65">
        <f>VLOOKUP($A14,'Return Data'!$B$7:$R$1700,4,0)</f>
        <v>285.30470000000003</v>
      </c>
      <c r="D14" s="65">
        <f>VLOOKUP($A14,'Return Data'!$B$7:$R$1700,5,0)</f>
        <v>3.4594</v>
      </c>
      <c r="E14" s="66">
        <f t="shared" si="0"/>
        <v>6</v>
      </c>
      <c r="F14" s="65">
        <f>VLOOKUP($A14,'Return Data'!$B$7:$R$1700,6,0)</f>
        <v>3.4594</v>
      </c>
      <c r="G14" s="66">
        <f t="shared" si="1"/>
        <v>6</v>
      </c>
      <c r="H14" s="65">
        <f>VLOOKUP($A14,'Return Data'!$B$7:$R$1700,7,0)</f>
        <v>3.3540000000000001</v>
      </c>
      <c r="I14" s="66">
        <f t="shared" si="2"/>
        <v>7</v>
      </c>
      <c r="J14" s="65">
        <f>VLOOKUP($A14,'Return Data'!$B$7:$R$1700,8,0)</f>
        <v>5.8807999999999998</v>
      </c>
      <c r="K14" s="66">
        <f t="shared" si="3"/>
        <v>6</v>
      </c>
      <c r="L14" s="65">
        <f>VLOOKUP($A14,'Return Data'!$B$7:$R$1700,9,0)</f>
        <v>6.3982000000000001</v>
      </c>
      <c r="M14" s="66">
        <f t="shared" si="4"/>
        <v>4</v>
      </c>
      <c r="N14" s="65">
        <f>VLOOKUP($A14,'Return Data'!$B$7:$R$1700,10,0)</f>
        <v>9.5422999999999991</v>
      </c>
      <c r="O14" s="66">
        <f t="shared" si="5"/>
        <v>3</v>
      </c>
      <c r="P14" s="65">
        <f>VLOOKUP($A14,'Return Data'!$B$7:$R$1700,11,0)</f>
        <v>8.0797000000000008</v>
      </c>
      <c r="Q14" s="66">
        <f t="shared" si="6"/>
        <v>4</v>
      </c>
      <c r="R14" s="65">
        <f>VLOOKUP($A14,'Return Data'!$B$7:$R$1700,12,0)</f>
        <v>7.3569000000000004</v>
      </c>
      <c r="S14" s="66">
        <f t="shared" si="7"/>
        <v>5</v>
      </c>
      <c r="T14" s="65">
        <f>VLOOKUP($A14,'Return Data'!$B$7:$R$1700,13,0)</f>
        <v>7.5250000000000004</v>
      </c>
      <c r="U14" s="66">
        <f t="shared" si="9"/>
        <v>5</v>
      </c>
      <c r="V14" s="65">
        <f>VLOOKUP($A14,'Return Data'!$B$7:$R$1700,17,0)</f>
        <v>7.9264000000000001</v>
      </c>
      <c r="W14" s="66">
        <f t="shared" si="10"/>
        <v>5</v>
      </c>
      <c r="X14" s="65">
        <f>VLOOKUP($A14,'Return Data'!$B$7:$R$1700,14,0)</f>
        <v>7.6212</v>
      </c>
      <c r="Y14" s="66">
        <f t="shared" si="11"/>
        <v>5</v>
      </c>
      <c r="Z14" s="65">
        <f>VLOOKUP($A14,'Return Data'!$B$7:$R$1700,16,0)</f>
        <v>7.5640000000000001</v>
      </c>
      <c r="AA14" s="67">
        <f t="shared" si="8"/>
        <v>8</v>
      </c>
    </row>
    <row r="15" spans="1:27" x14ac:dyDescent="0.3">
      <c r="A15" s="63" t="s">
        <v>1256</v>
      </c>
      <c r="B15" s="64">
        <f>VLOOKUP($A15,'Return Data'!$B$7:$R$1700,3,0)</f>
        <v>44032</v>
      </c>
      <c r="C15" s="65">
        <f>VLOOKUP($A15,'Return Data'!$B$7:$R$1700,4,0)</f>
        <v>31.273399999999999</v>
      </c>
      <c r="D15" s="65">
        <f>VLOOKUP($A15,'Return Data'!$B$7:$R$1700,5,0)</f>
        <v>2.3347000000000002</v>
      </c>
      <c r="E15" s="66">
        <f t="shared" si="0"/>
        <v>19</v>
      </c>
      <c r="F15" s="65">
        <f>VLOOKUP($A15,'Return Data'!$B$7:$R$1700,6,0)</f>
        <v>2.3347000000000002</v>
      </c>
      <c r="G15" s="66">
        <f t="shared" si="1"/>
        <v>19</v>
      </c>
      <c r="H15" s="65">
        <f>VLOOKUP($A15,'Return Data'!$B$7:$R$1700,7,0)</f>
        <v>1.6512</v>
      </c>
      <c r="I15" s="66">
        <f t="shared" si="2"/>
        <v>17</v>
      </c>
      <c r="J15" s="65">
        <f>VLOOKUP($A15,'Return Data'!$B$7:$R$1700,8,0)</f>
        <v>4.0746000000000002</v>
      </c>
      <c r="K15" s="66">
        <f t="shared" si="3"/>
        <v>16</v>
      </c>
      <c r="L15" s="65">
        <f>VLOOKUP($A15,'Return Data'!$B$7:$R$1700,9,0)</f>
        <v>4.2507999999999999</v>
      </c>
      <c r="M15" s="66">
        <f t="shared" si="4"/>
        <v>16</v>
      </c>
      <c r="N15" s="65">
        <f>VLOOKUP($A15,'Return Data'!$B$7:$R$1700,10,0)</f>
        <v>7.9231999999999996</v>
      </c>
      <c r="O15" s="66">
        <f t="shared" si="5"/>
        <v>12</v>
      </c>
      <c r="P15" s="65">
        <f>VLOOKUP($A15,'Return Data'!$B$7:$R$1700,11,0)</f>
        <v>6.8761000000000001</v>
      </c>
      <c r="Q15" s="66">
        <f t="shared" si="6"/>
        <v>14</v>
      </c>
      <c r="R15" s="65">
        <f>VLOOKUP($A15,'Return Data'!$B$7:$R$1700,12,0)</f>
        <v>6.3042999999999996</v>
      </c>
      <c r="S15" s="66">
        <f t="shared" si="7"/>
        <v>14</v>
      </c>
      <c r="T15" s="65">
        <f>VLOOKUP($A15,'Return Data'!$B$7:$R$1700,13,0)</f>
        <v>6.4071999999999996</v>
      </c>
      <c r="U15" s="66">
        <f t="shared" si="9"/>
        <v>14</v>
      </c>
      <c r="V15" s="65">
        <f>VLOOKUP($A15,'Return Data'!$B$7:$R$1700,17,0)</f>
        <v>6.7580999999999998</v>
      </c>
      <c r="W15" s="66">
        <f t="shared" si="10"/>
        <v>13</v>
      </c>
      <c r="X15" s="65">
        <f>VLOOKUP($A15,'Return Data'!$B$7:$R$1700,14,0)</f>
        <v>6.2733999999999996</v>
      </c>
      <c r="Y15" s="66">
        <f t="shared" si="11"/>
        <v>13</v>
      </c>
      <c r="Z15" s="65">
        <f>VLOOKUP($A15,'Return Data'!$B$7:$R$1700,16,0)</f>
        <v>6.7601000000000004</v>
      </c>
      <c r="AA15" s="67">
        <f t="shared" si="8"/>
        <v>17</v>
      </c>
    </row>
    <row r="16" spans="1:27" x14ac:dyDescent="0.3">
      <c r="A16" s="63" t="s">
        <v>1258</v>
      </c>
      <c r="B16" s="64">
        <f>VLOOKUP($A16,'Return Data'!$B$7:$R$1700,3,0)</f>
        <v>44032</v>
      </c>
      <c r="C16" s="65">
        <f>VLOOKUP($A16,'Return Data'!$B$7:$R$1700,4,0)</f>
        <v>1125.6222</v>
      </c>
      <c r="D16" s="65">
        <f>VLOOKUP($A16,'Return Data'!$B$7:$R$1700,5,0)</f>
        <v>2.6585000000000001</v>
      </c>
      <c r="E16" s="66">
        <f t="shared" si="0"/>
        <v>15</v>
      </c>
      <c r="F16" s="65">
        <f>VLOOKUP($A16,'Return Data'!$B$7:$R$1700,6,0)</f>
        <v>2.6585000000000001</v>
      </c>
      <c r="G16" s="66">
        <f t="shared" si="1"/>
        <v>15</v>
      </c>
      <c r="H16" s="65">
        <f>VLOOKUP($A16,'Return Data'!$B$7:$R$1700,7,0)</f>
        <v>2.6432000000000002</v>
      </c>
      <c r="I16" s="66">
        <f t="shared" si="2"/>
        <v>12</v>
      </c>
      <c r="J16" s="65">
        <f>VLOOKUP($A16,'Return Data'!$B$7:$R$1700,8,0)</f>
        <v>2.6225000000000001</v>
      </c>
      <c r="K16" s="66">
        <f t="shared" si="3"/>
        <v>18</v>
      </c>
      <c r="L16" s="65">
        <f>VLOOKUP($A16,'Return Data'!$B$7:$R$1700,9,0)</f>
        <v>2.4946000000000002</v>
      </c>
      <c r="M16" s="66">
        <f t="shared" si="4"/>
        <v>20</v>
      </c>
      <c r="N16" s="65">
        <f>VLOOKUP($A16,'Return Data'!$B$7:$R$1700,10,0)</f>
        <v>2.9721000000000002</v>
      </c>
      <c r="O16" s="66">
        <f t="shared" si="5"/>
        <v>20</v>
      </c>
      <c r="P16" s="65">
        <f>VLOOKUP($A16,'Return Data'!$B$7:$R$1700,11,0)</f>
        <v>4.0247000000000002</v>
      </c>
      <c r="Q16" s="66">
        <f t="shared" si="6"/>
        <v>18</v>
      </c>
      <c r="R16" s="65">
        <f>VLOOKUP($A16,'Return Data'!$B$7:$R$1700,12,0)</f>
        <v>4.7199</v>
      </c>
      <c r="S16" s="66">
        <f t="shared" si="7"/>
        <v>18</v>
      </c>
      <c r="T16" s="65">
        <f>VLOOKUP($A16,'Return Data'!$B$7:$R$1700,13,0)</f>
        <v>5.4118000000000004</v>
      </c>
      <c r="U16" s="66">
        <f t="shared" si="9"/>
        <v>17</v>
      </c>
      <c r="V16" s="65"/>
      <c r="W16" s="66"/>
      <c r="X16" s="65"/>
      <c r="Y16" s="66"/>
      <c r="Z16" s="65">
        <f>VLOOKUP($A16,'Return Data'!$B$7:$R$1700,16,0)</f>
        <v>6.6479999999999997</v>
      </c>
      <c r="AA16" s="67">
        <f t="shared" si="8"/>
        <v>18</v>
      </c>
    </row>
    <row r="17" spans="1:27" x14ac:dyDescent="0.3">
      <c r="A17" s="63" t="s">
        <v>1259</v>
      </c>
      <c r="B17" s="64">
        <f>VLOOKUP($A17,'Return Data'!$B$7:$R$1700,3,0)</f>
        <v>44032</v>
      </c>
      <c r="C17" s="65">
        <f>VLOOKUP($A17,'Return Data'!$B$7:$R$1700,4,0)</f>
        <v>2334.8132000000001</v>
      </c>
      <c r="D17" s="65">
        <f>VLOOKUP($A17,'Return Data'!$B$7:$R$1700,5,0)</f>
        <v>2.7864</v>
      </c>
      <c r="E17" s="66">
        <f t="shared" si="0"/>
        <v>14</v>
      </c>
      <c r="F17" s="65">
        <f>VLOOKUP($A17,'Return Data'!$B$7:$R$1700,6,0)</f>
        <v>2.7864</v>
      </c>
      <c r="G17" s="66">
        <f t="shared" si="1"/>
        <v>14</v>
      </c>
      <c r="H17" s="65">
        <f>VLOOKUP($A17,'Return Data'!$B$7:$R$1700,7,0)</f>
        <v>1.3137000000000001</v>
      </c>
      <c r="I17" s="66">
        <f t="shared" si="2"/>
        <v>19</v>
      </c>
      <c r="J17" s="65">
        <f>VLOOKUP($A17,'Return Data'!$B$7:$R$1700,8,0)</f>
        <v>4.3041</v>
      </c>
      <c r="K17" s="66">
        <f t="shared" si="3"/>
        <v>13</v>
      </c>
      <c r="L17" s="65">
        <f>VLOOKUP($A17,'Return Data'!$B$7:$R$1700,9,0)</f>
        <v>4.7664</v>
      </c>
      <c r="M17" s="66">
        <f t="shared" si="4"/>
        <v>13</v>
      </c>
      <c r="N17" s="65">
        <f>VLOOKUP($A17,'Return Data'!$B$7:$R$1700,10,0)</f>
        <v>9.0001999999999995</v>
      </c>
      <c r="O17" s="66">
        <f t="shared" si="5"/>
        <v>7</v>
      </c>
      <c r="P17" s="65">
        <f>VLOOKUP($A17,'Return Data'!$B$7:$R$1700,11,0)</f>
        <v>7.7085999999999997</v>
      </c>
      <c r="Q17" s="66">
        <f t="shared" si="6"/>
        <v>7</v>
      </c>
      <c r="R17" s="65">
        <f>VLOOKUP($A17,'Return Data'!$B$7:$R$1700,12,0)</f>
        <v>7.0881999999999996</v>
      </c>
      <c r="S17" s="66">
        <f t="shared" si="7"/>
        <v>7</v>
      </c>
      <c r="T17" s="65">
        <f>VLOOKUP($A17,'Return Data'!$B$7:$R$1700,13,0)</f>
        <v>6.9606000000000003</v>
      </c>
      <c r="U17" s="66">
        <f t="shared" si="9"/>
        <v>12</v>
      </c>
      <c r="V17" s="65">
        <f>VLOOKUP($A17,'Return Data'!$B$7:$R$1700,17,0)</f>
        <v>7.3230000000000004</v>
      </c>
      <c r="W17" s="66">
        <f t="shared" si="10"/>
        <v>11</v>
      </c>
      <c r="X17" s="65">
        <f>VLOOKUP($A17,'Return Data'!$B$7:$R$1700,14,0)</f>
        <v>7.2272999999999996</v>
      </c>
      <c r="Y17" s="66">
        <f t="shared" si="11"/>
        <v>10</v>
      </c>
      <c r="Z17" s="65">
        <f>VLOOKUP($A17,'Return Data'!$B$7:$R$1700,16,0)</f>
        <v>8.0886999999999993</v>
      </c>
      <c r="AA17" s="67">
        <f t="shared" si="8"/>
        <v>2</v>
      </c>
    </row>
    <row r="18" spans="1:27" x14ac:dyDescent="0.3">
      <c r="A18" s="63" t="s">
        <v>1261</v>
      </c>
      <c r="B18" s="64">
        <f>VLOOKUP($A18,'Return Data'!$B$7:$R$1700,3,0)</f>
        <v>44032</v>
      </c>
      <c r="C18" s="65">
        <f>VLOOKUP($A18,'Return Data'!$B$7:$R$1700,4,0)</f>
        <v>28.139700000000001</v>
      </c>
      <c r="D18" s="65">
        <f>VLOOKUP($A18,'Return Data'!$B$7:$R$1700,5,0)</f>
        <v>2.6379999999999999</v>
      </c>
      <c r="E18" s="66">
        <f t="shared" si="0"/>
        <v>16</v>
      </c>
      <c r="F18" s="65">
        <f>VLOOKUP($A18,'Return Data'!$B$7:$R$1700,6,0)</f>
        <v>2.6379999999999999</v>
      </c>
      <c r="G18" s="66">
        <f t="shared" si="1"/>
        <v>16</v>
      </c>
      <c r="H18" s="65">
        <f>VLOOKUP($A18,'Return Data'!$B$7:$R$1700,7,0)</f>
        <v>2.5398000000000001</v>
      </c>
      <c r="I18" s="66">
        <f t="shared" si="2"/>
        <v>13</v>
      </c>
      <c r="J18" s="65">
        <f>VLOOKUP($A18,'Return Data'!$B$7:$R$1700,8,0)</f>
        <v>2.5968</v>
      </c>
      <c r="K18" s="66">
        <f t="shared" si="3"/>
        <v>19</v>
      </c>
      <c r="L18" s="65">
        <f>VLOOKUP($A18,'Return Data'!$B$7:$R$1700,9,0)</f>
        <v>2.6966000000000001</v>
      </c>
      <c r="M18" s="66">
        <f t="shared" si="4"/>
        <v>18</v>
      </c>
      <c r="N18" s="65">
        <f>VLOOKUP($A18,'Return Data'!$B$7:$R$1700,10,0)</f>
        <v>3.1736</v>
      </c>
      <c r="O18" s="66">
        <f t="shared" si="5"/>
        <v>19</v>
      </c>
      <c r="P18" s="65">
        <f>VLOOKUP($A18,'Return Data'!$B$7:$R$1700,11,0)</f>
        <v>3.9965000000000002</v>
      </c>
      <c r="Q18" s="66">
        <f t="shared" si="6"/>
        <v>19</v>
      </c>
      <c r="R18" s="65">
        <f>VLOOKUP($A18,'Return Data'!$B$7:$R$1700,12,0)</f>
        <v>4.2121000000000004</v>
      </c>
      <c r="S18" s="66">
        <f t="shared" si="7"/>
        <v>19</v>
      </c>
      <c r="T18" s="65">
        <f>VLOOKUP($A18,'Return Data'!$B$7:$R$1700,13,0)</f>
        <v>4.4428000000000001</v>
      </c>
      <c r="U18" s="66">
        <f t="shared" si="9"/>
        <v>18</v>
      </c>
      <c r="V18" s="65">
        <f>VLOOKUP($A18,'Return Data'!$B$7:$R$1700,17,0)</f>
        <v>5.8273999999999999</v>
      </c>
      <c r="W18" s="66">
        <f t="shared" si="10"/>
        <v>14</v>
      </c>
      <c r="X18" s="65">
        <f>VLOOKUP($A18,'Return Data'!$B$7:$R$1700,14,0)</f>
        <v>6.0529000000000002</v>
      </c>
      <c r="Y18" s="66">
        <f t="shared" si="11"/>
        <v>14</v>
      </c>
      <c r="Z18" s="65">
        <f>VLOOKUP($A18,'Return Data'!$B$7:$R$1700,16,0)</f>
        <v>7.7724000000000002</v>
      </c>
      <c r="AA18" s="67">
        <f t="shared" si="8"/>
        <v>6</v>
      </c>
    </row>
    <row r="19" spans="1:27" x14ac:dyDescent="0.3">
      <c r="A19" s="63" t="s">
        <v>1263</v>
      </c>
      <c r="B19" s="64">
        <f>VLOOKUP($A19,'Return Data'!$B$7:$R$1700,3,0)</f>
        <v>44032</v>
      </c>
      <c r="C19" s="65">
        <f>VLOOKUP($A19,'Return Data'!$B$7:$R$1700,4,0)</f>
        <v>3376.9481999999998</v>
      </c>
      <c r="D19" s="65">
        <f>VLOOKUP($A19,'Return Data'!$B$7:$R$1700,5,0)</f>
        <v>3.3992</v>
      </c>
      <c r="E19" s="66">
        <f t="shared" si="0"/>
        <v>7</v>
      </c>
      <c r="F19" s="65">
        <f>VLOOKUP($A19,'Return Data'!$B$7:$R$1700,6,0)</f>
        <v>3.3992</v>
      </c>
      <c r="G19" s="66">
        <f t="shared" si="1"/>
        <v>7</v>
      </c>
      <c r="H19" s="65">
        <f>VLOOKUP($A19,'Return Data'!$B$7:$R$1700,7,0)</f>
        <v>3.9613</v>
      </c>
      <c r="I19" s="66">
        <f t="shared" si="2"/>
        <v>2</v>
      </c>
      <c r="J19" s="65">
        <f>VLOOKUP($A19,'Return Data'!$B$7:$R$1700,8,0)</f>
        <v>5.7539999999999996</v>
      </c>
      <c r="K19" s="66">
        <f t="shared" si="3"/>
        <v>7</v>
      </c>
      <c r="L19" s="65">
        <f>VLOOKUP($A19,'Return Data'!$B$7:$R$1700,9,0)</f>
        <v>6.1881000000000004</v>
      </c>
      <c r="M19" s="66">
        <f t="shared" si="4"/>
        <v>7</v>
      </c>
      <c r="N19" s="65">
        <f>VLOOKUP($A19,'Return Data'!$B$7:$R$1700,10,0)</f>
        <v>7.6228999999999996</v>
      </c>
      <c r="O19" s="66">
        <f t="shared" si="5"/>
        <v>13</v>
      </c>
      <c r="P19" s="65">
        <f>VLOOKUP($A19,'Return Data'!$B$7:$R$1700,11,0)</f>
        <v>7.0023</v>
      </c>
      <c r="Q19" s="66">
        <f t="shared" si="6"/>
        <v>13</v>
      </c>
      <c r="R19" s="65">
        <f>VLOOKUP($A19,'Return Data'!$B$7:$R$1700,12,0)</f>
        <v>6.7205000000000004</v>
      </c>
      <c r="S19" s="66">
        <f t="shared" si="7"/>
        <v>12</v>
      </c>
      <c r="T19" s="65">
        <f>VLOOKUP($A19,'Return Data'!$B$7:$R$1700,13,0)</f>
        <v>7.0602999999999998</v>
      </c>
      <c r="U19" s="66">
        <f t="shared" si="9"/>
        <v>10</v>
      </c>
      <c r="V19" s="65">
        <f>VLOOKUP($A19,'Return Data'!$B$7:$R$1700,17,0)</f>
        <v>7.7885</v>
      </c>
      <c r="W19" s="66">
        <f t="shared" si="10"/>
        <v>7</v>
      </c>
      <c r="X19" s="65">
        <f>VLOOKUP($A19,'Return Data'!$B$7:$R$1700,14,0)</f>
        <v>7.5098000000000003</v>
      </c>
      <c r="Y19" s="66">
        <f t="shared" si="11"/>
        <v>7</v>
      </c>
      <c r="Z19" s="65">
        <f>VLOOKUP($A19,'Return Data'!$B$7:$R$1700,16,0)</f>
        <v>7.4074999999999998</v>
      </c>
      <c r="AA19" s="67">
        <f t="shared" si="8"/>
        <v>12</v>
      </c>
    </row>
    <row r="20" spans="1:27" x14ac:dyDescent="0.3">
      <c r="A20" s="63" t="s">
        <v>1266</v>
      </c>
      <c r="B20" s="64">
        <f>VLOOKUP($A20,'Return Data'!$B$7:$R$1700,3,0)</f>
        <v>44032</v>
      </c>
      <c r="C20" s="65">
        <f>VLOOKUP($A20,'Return Data'!$B$7:$R$1700,4,0)</f>
        <v>30.521523923803802</v>
      </c>
      <c r="D20" s="65">
        <f>VLOOKUP($A20,'Return Data'!$B$7:$R$1700,5,0)</f>
        <v>2.6314000000000002</v>
      </c>
      <c r="E20" s="66">
        <f t="shared" si="0"/>
        <v>17</v>
      </c>
      <c r="F20" s="65">
        <f>VLOOKUP($A20,'Return Data'!$B$7:$R$1700,6,0)</f>
        <v>2.6314000000000002</v>
      </c>
      <c r="G20" s="66">
        <f t="shared" si="1"/>
        <v>17</v>
      </c>
      <c r="H20" s="65">
        <f>VLOOKUP($A20,'Return Data'!$B$7:$R$1700,7,0)</f>
        <v>1.9481999999999999</v>
      </c>
      <c r="I20" s="66">
        <f t="shared" si="2"/>
        <v>16</v>
      </c>
      <c r="J20" s="65">
        <f>VLOOKUP($A20,'Return Data'!$B$7:$R$1700,8,0)</f>
        <v>4.2991999999999999</v>
      </c>
      <c r="K20" s="66">
        <f t="shared" si="3"/>
        <v>14</v>
      </c>
      <c r="L20" s="65">
        <f>VLOOKUP($A20,'Return Data'!$B$7:$R$1700,9,0)</f>
        <v>4.3498999999999999</v>
      </c>
      <c r="M20" s="66">
        <f t="shared" si="4"/>
        <v>14</v>
      </c>
      <c r="N20" s="65">
        <f>VLOOKUP($A20,'Return Data'!$B$7:$R$1700,10,0)</f>
        <v>7.3914</v>
      </c>
      <c r="O20" s="66">
        <f t="shared" si="5"/>
        <v>14</v>
      </c>
      <c r="P20" s="65">
        <f>VLOOKUP($A20,'Return Data'!$B$7:$R$1700,11,0)</f>
        <v>7.1447000000000003</v>
      </c>
      <c r="Q20" s="66">
        <f t="shared" si="6"/>
        <v>12</v>
      </c>
      <c r="R20" s="65">
        <f>VLOOKUP($A20,'Return Data'!$B$7:$R$1700,12,0)</f>
        <v>6.6397000000000004</v>
      </c>
      <c r="S20" s="66">
        <f t="shared" si="7"/>
        <v>13</v>
      </c>
      <c r="T20" s="65">
        <f>VLOOKUP($A20,'Return Data'!$B$7:$R$1700,13,0)</f>
        <v>8.8740000000000006</v>
      </c>
      <c r="U20" s="66">
        <f t="shared" si="9"/>
        <v>1</v>
      </c>
      <c r="V20" s="65">
        <f>VLOOKUP($A20,'Return Data'!$B$7:$R$1700,17,0)</f>
        <v>7.7706</v>
      </c>
      <c r="W20" s="66">
        <f t="shared" si="10"/>
        <v>8</v>
      </c>
      <c r="X20" s="65">
        <f>VLOOKUP($A20,'Return Data'!$B$7:$R$1700,14,0)</f>
        <v>7.4805000000000001</v>
      </c>
      <c r="Y20" s="66">
        <f t="shared" si="11"/>
        <v>8</v>
      </c>
      <c r="Z20" s="65">
        <f>VLOOKUP($A20,'Return Data'!$B$7:$R$1700,16,0)</f>
        <v>7.7476000000000003</v>
      </c>
      <c r="AA20" s="67">
        <f t="shared" si="8"/>
        <v>7</v>
      </c>
    </row>
    <row r="21" spans="1:27" x14ac:dyDescent="0.3">
      <c r="A21" s="63" t="s">
        <v>1267</v>
      </c>
      <c r="B21" s="64">
        <f>VLOOKUP($A21,'Return Data'!$B$7:$R$1700,3,0)</f>
        <v>44032</v>
      </c>
      <c r="C21" s="65">
        <f>VLOOKUP($A21,'Return Data'!$B$7:$R$1700,4,0)</f>
        <v>3108.6397000000002</v>
      </c>
      <c r="D21" s="65">
        <f>VLOOKUP($A21,'Return Data'!$B$7:$R$1700,5,0)</f>
        <v>3.3452999999999999</v>
      </c>
      <c r="E21" s="66">
        <f t="shared" si="0"/>
        <v>9</v>
      </c>
      <c r="F21" s="65">
        <f>VLOOKUP($A21,'Return Data'!$B$7:$R$1700,6,0)</f>
        <v>3.3452999999999999</v>
      </c>
      <c r="G21" s="66">
        <f t="shared" si="1"/>
        <v>9</v>
      </c>
      <c r="H21" s="65">
        <f>VLOOKUP($A21,'Return Data'!$B$7:$R$1700,7,0)</f>
        <v>3.3858999999999999</v>
      </c>
      <c r="I21" s="66">
        <f t="shared" si="2"/>
        <v>5</v>
      </c>
      <c r="J21" s="65">
        <f>VLOOKUP($A21,'Return Data'!$B$7:$R$1700,8,0)</f>
        <v>5.5136000000000003</v>
      </c>
      <c r="K21" s="66">
        <f t="shared" si="3"/>
        <v>9</v>
      </c>
      <c r="L21" s="65">
        <f>VLOOKUP($A21,'Return Data'!$B$7:$R$1700,9,0)</f>
        <v>5.8216000000000001</v>
      </c>
      <c r="M21" s="66">
        <f t="shared" si="4"/>
        <v>9</v>
      </c>
      <c r="N21" s="65">
        <f>VLOOKUP($A21,'Return Data'!$B$7:$R$1700,10,0)</f>
        <v>8.1949000000000005</v>
      </c>
      <c r="O21" s="66">
        <f t="shared" si="5"/>
        <v>11</v>
      </c>
      <c r="P21" s="65">
        <f>VLOOKUP($A21,'Return Data'!$B$7:$R$1700,11,0)</f>
        <v>7.4947999999999997</v>
      </c>
      <c r="Q21" s="66">
        <f t="shared" si="6"/>
        <v>10</v>
      </c>
      <c r="R21" s="65">
        <f>VLOOKUP($A21,'Return Data'!$B$7:$R$1700,12,0)</f>
        <v>7.0457999999999998</v>
      </c>
      <c r="S21" s="66">
        <f t="shared" si="7"/>
        <v>8</v>
      </c>
      <c r="T21" s="65">
        <f>VLOOKUP($A21,'Return Data'!$B$7:$R$1700,13,0)</f>
        <v>7.3156999999999996</v>
      </c>
      <c r="U21" s="66">
        <f t="shared" si="9"/>
        <v>7</v>
      </c>
      <c r="V21" s="65">
        <f>VLOOKUP($A21,'Return Data'!$B$7:$R$1700,17,0)</f>
        <v>7.9687000000000001</v>
      </c>
      <c r="W21" s="66">
        <f t="shared" si="10"/>
        <v>4</v>
      </c>
      <c r="X21" s="65">
        <f>VLOOKUP($A21,'Return Data'!$B$7:$R$1700,14,0)</f>
        <v>7.6664000000000003</v>
      </c>
      <c r="Y21" s="66">
        <f t="shared" si="11"/>
        <v>3</v>
      </c>
      <c r="Z21" s="65">
        <f>VLOOKUP($A21,'Return Data'!$B$7:$R$1700,16,0)</f>
        <v>7.7968000000000002</v>
      </c>
      <c r="AA21" s="67">
        <f t="shared" si="8"/>
        <v>4</v>
      </c>
    </row>
    <row r="22" spans="1:27" x14ac:dyDescent="0.3">
      <c r="A22" s="63" t="s">
        <v>1270</v>
      </c>
      <c r="B22" s="64">
        <f>VLOOKUP($A22,'Return Data'!$B$7:$R$1700,3,0)</f>
        <v>44032</v>
      </c>
      <c r="C22" s="65">
        <f>VLOOKUP($A22,'Return Data'!$B$7:$R$1700,4,0)</f>
        <v>1022.8511</v>
      </c>
      <c r="D22" s="65">
        <f>VLOOKUP($A22,'Return Data'!$B$7:$R$1700,5,0)</f>
        <v>2.1890000000000001</v>
      </c>
      <c r="E22" s="66">
        <f t="shared" si="0"/>
        <v>20</v>
      </c>
      <c r="F22" s="65">
        <f>VLOOKUP($A22,'Return Data'!$B$7:$R$1700,6,0)</f>
        <v>2.1890000000000001</v>
      </c>
      <c r="G22" s="66">
        <f t="shared" si="1"/>
        <v>20</v>
      </c>
      <c r="H22" s="65">
        <f>VLOOKUP($A22,'Return Data'!$B$7:$R$1700,7,0)</f>
        <v>2.9477000000000002</v>
      </c>
      <c r="I22" s="66">
        <f t="shared" si="2"/>
        <v>10</v>
      </c>
      <c r="J22" s="65">
        <f>VLOOKUP($A22,'Return Data'!$B$7:$R$1700,8,0)</f>
        <v>4.5925000000000002</v>
      </c>
      <c r="K22" s="66">
        <f t="shared" si="3"/>
        <v>12</v>
      </c>
      <c r="L22" s="65">
        <f>VLOOKUP($A22,'Return Data'!$B$7:$R$1700,9,0)</f>
        <v>5.0023</v>
      </c>
      <c r="M22" s="66">
        <f t="shared" si="4"/>
        <v>12</v>
      </c>
      <c r="N22" s="65">
        <f>VLOOKUP($A22,'Return Data'!$B$7:$R$1700,10,0)</f>
        <v>6.4664999999999999</v>
      </c>
      <c r="O22" s="66">
        <f t="shared" si="5"/>
        <v>15</v>
      </c>
      <c r="P22" s="65"/>
      <c r="Q22" s="66"/>
      <c r="R22" s="65"/>
      <c r="S22" s="66"/>
      <c r="T22" s="65"/>
      <c r="U22" s="66"/>
      <c r="V22" s="65"/>
      <c r="W22" s="66"/>
      <c r="X22" s="65"/>
      <c r="Y22" s="66"/>
      <c r="Z22" s="65">
        <f>VLOOKUP($A22,'Return Data'!$B$7:$R$1700,16,0)</f>
        <v>6.1327999999999996</v>
      </c>
      <c r="AA22" s="67">
        <f t="shared" si="8"/>
        <v>19</v>
      </c>
    </row>
    <row r="23" spans="1:27" x14ac:dyDescent="0.3">
      <c r="A23" s="63" t="s">
        <v>1271</v>
      </c>
      <c r="B23" s="64">
        <f>VLOOKUP($A23,'Return Data'!$B$7:$R$1700,3,0)</f>
        <v>44032</v>
      </c>
      <c r="C23" s="65">
        <f>VLOOKUP($A23,'Return Data'!$B$7:$R$1700,4,0)</f>
        <v>31.57</v>
      </c>
      <c r="D23" s="65">
        <f>VLOOKUP($A23,'Return Data'!$B$7:$R$1700,5,0)</f>
        <v>3.8936999999999999</v>
      </c>
      <c r="E23" s="66">
        <f t="shared" si="0"/>
        <v>1</v>
      </c>
      <c r="F23" s="65">
        <f>VLOOKUP($A23,'Return Data'!$B$7:$R$1700,6,0)</f>
        <v>3.8936999999999999</v>
      </c>
      <c r="G23" s="66">
        <f t="shared" si="1"/>
        <v>1</v>
      </c>
      <c r="H23" s="65">
        <f>VLOOKUP($A23,'Return Data'!$B$7:$R$1700,7,0)</f>
        <v>3.9670000000000001</v>
      </c>
      <c r="I23" s="66">
        <f t="shared" si="2"/>
        <v>1</v>
      </c>
      <c r="J23" s="65">
        <f>VLOOKUP($A23,'Return Data'!$B$7:$R$1700,8,0)</f>
        <v>3.8788999999999998</v>
      </c>
      <c r="K23" s="66">
        <f t="shared" si="3"/>
        <v>17</v>
      </c>
      <c r="L23" s="65">
        <f>VLOOKUP($A23,'Return Data'!$B$7:$R$1700,9,0)</f>
        <v>4.0492999999999997</v>
      </c>
      <c r="M23" s="66">
        <f t="shared" si="4"/>
        <v>17</v>
      </c>
      <c r="N23" s="65">
        <f>VLOOKUP($A23,'Return Data'!$B$7:$R$1700,10,0)</f>
        <v>4.5823999999999998</v>
      </c>
      <c r="O23" s="66">
        <f t="shared" si="5"/>
        <v>17</v>
      </c>
      <c r="P23" s="65">
        <f>VLOOKUP($A23,'Return Data'!$B$7:$R$1700,11,0)</f>
        <v>5.1466000000000003</v>
      </c>
      <c r="Q23" s="66">
        <f t="shared" si="6"/>
        <v>16</v>
      </c>
      <c r="R23" s="65">
        <f>VLOOKUP($A23,'Return Data'!$B$7:$R$1700,12,0)</f>
        <v>5.7146999999999997</v>
      </c>
      <c r="S23" s="66">
        <f t="shared" si="7"/>
        <v>16</v>
      </c>
      <c r="T23" s="65">
        <f>VLOOKUP($A23,'Return Data'!$B$7:$R$1700,13,0)</f>
        <v>6.1563999999999997</v>
      </c>
      <c r="U23" s="66">
        <f t="shared" si="9"/>
        <v>15</v>
      </c>
      <c r="V23" s="65">
        <f>VLOOKUP($A23,'Return Data'!$B$7:$R$1700,17,0)</f>
        <v>7.056</v>
      </c>
      <c r="W23" s="66">
        <f t="shared" si="10"/>
        <v>12</v>
      </c>
      <c r="X23" s="65">
        <f>VLOOKUP($A23,'Return Data'!$B$7:$R$1700,14,0)</f>
        <v>6.9016000000000002</v>
      </c>
      <c r="Y23" s="66">
        <f t="shared" si="11"/>
        <v>12</v>
      </c>
      <c r="Z23" s="65">
        <f>VLOOKUP($A23,'Return Data'!$B$7:$R$1700,16,0)</f>
        <v>8.2553000000000001</v>
      </c>
      <c r="AA23" s="67">
        <f t="shared" si="8"/>
        <v>1</v>
      </c>
    </row>
    <row r="24" spans="1:27" x14ac:dyDescent="0.3">
      <c r="A24" s="63" t="s">
        <v>1274</v>
      </c>
      <c r="B24" s="64">
        <f>VLOOKUP($A24,'Return Data'!$B$7:$R$1700,3,0)</f>
        <v>44032</v>
      </c>
      <c r="C24" s="65">
        <f>VLOOKUP($A24,'Return Data'!$B$7:$R$1700,4,0)</f>
        <v>31.7544</v>
      </c>
      <c r="D24" s="65">
        <f>VLOOKUP($A24,'Return Data'!$B$7:$R$1700,5,0)</f>
        <v>3.3725999999999998</v>
      </c>
      <c r="E24" s="66">
        <f t="shared" si="0"/>
        <v>8</v>
      </c>
      <c r="F24" s="65">
        <f>VLOOKUP($A24,'Return Data'!$B$7:$R$1700,6,0)</f>
        <v>3.3725999999999998</v>
      </c>
      <c r="G24" s="66">
        <f t="shared" si="1"/>
        <v>8</v>
      </c>
      <c r="H24" s="65">
        <f>VLOOKUP($A24,'Return Data'!$B$7:$R$1700,7,0)</f>
        <v>3.2698</v>
      </c>
      <c r="I24" s="66">
        <f t="shared" si="2"/>
        <v>8</v>
      </c>
      <c r="J24" s="65">
        <f>VLOOKUP($A24,'Return Data'!$B$7:$R$1700,8,0)</f>
        <v>5.4054000000000002</v>
      </c>
      <c r="K24" s="66">
        <f t="shared" si="3"/>
        <v>10</v>
      </c>
      <c r="L24" s="65">
        <f>VLOOKUP($A24,'Return Data'!$B$7:$R$1700,9,0)</f>
        <v>6.0712999999999999</v>
      </c>
      <c r="M24" s="66">
        <f t="shared" si="4"/>
        <v>8</v>
      </c>
      <c r="N24" s="65">
        <f>VLOOKUP($A24,'Return Data'!$B$7:$R$1700,10,0)</f>
        <v>8.2739999999999991</v>
      </c>
      <c r="O24" s="66">
        <f t="shared" si="5"/>
        <v>10</v>
      </c>
      <c r="P24" s="65">
        <f>VLOOKUP($A24,'Return Data'!$B$7:$R$1700,11,0)</f>
        <v>7.1510999999999996</v>
      </c>
      <c r="Q24" s="66">
        <f t="shared" si="6"/>
        <v>11</v>
      </c>
      <c r="R24" s="65">
        <f>VLOOKUP($A24,'Return Data'!$B$7:$R$1700,12,0)</f>
        <v>6.7257999999999996</v>
      </c>
      <c r="S24" s="66">
        <f t="shared" si="7"/>
        <v>11</v>
      </c>
      <c r="T24" s="65">
        <f>VLOOKUP($A24,'Return Data'!$B$7:$R$1700,13,0)</f>
        <v>7.0450999999999997</v>
      </c>
      <c r="U24" s="66">
        <f t="shared" si="9"/>
        <v>11</v>
      </c>
      <c r="V24" s="65">
        <f>VLOOKUP($A24,'Return Data'!$B$7:$R$1700,17,0)</f>
        <v>7.5194999999999999</v>
      </c>
      <c r="W24" s="66">
        <f t="shared" si="10"/>
        <v>10</v>
      </c>
      <c r="X24" s="65">
        <f>VLOOKUP($A24,'Return Data'!$B$7:$R$1700,14,0)</f>
        <v>7.0292000000000003</v>
      </c>
      <c r="Y24" s="66">
        <f t="shared" si="11"/>
        <v>11</v>
      </c>
      <c r="Z24" s="65">
        <f>VLOOKUP($A24,'Return Data'!$B$7:$R$1700,16,0)</f>
        <v>7.4753999999999996</v>
      </c>
      <c r="AA24" s="67">
        <f t="shared" si="8"/>
        <v>11</v>
      </c>
    </row>
    <row r="25" spans="1:27" x14ac:dyDescent="0.3">
      <c r="A25" s="63" t="s">
        <v>1276</v>
      </c>
      <c r="B25" s="64">
        <f>VLOOKUP($A25,'Return Data'!$B$7:$R$1700,3,0)</f>
        <v>44032</v>
      </c>
      <c r="C25" s="65">
        <f>VLOOKUP($A25,'Return Data'!$B$7:$R$1700,4,0)</f>
        <v>11.403700000000001</v>
      </c>
      <c r="D25" s="65">
        <f>VLOOKUP($A25,'Return Data'!$B$7:$R$1700,5,0)</f>
        <v>3.5217999999999998</v>
      </c>
      <c r="E25" s="66">
        <f t="shared" si="0"/>
        <v>5</v>
      </c>
      <c r="F25" s="65">
        <f>VLOOKUP($A25,'Return Data'!$B$7:$R$1700,6,0)</f>
        <v>3.5217999999999998</v>
      </c>
      <c r="G25" s="66">
        <f t="shared" si="1"/>
        <v>5</v>
      </c>
      <c r="H25" s="65">
        <f>VLOOKUP($A25,'Return Data'!$B$7:$R$1700,7,0)</f>
        <v>3.4316</v>
      </c>
      <c r="I25" s="66">
        <f t="shared" si="2"/>
        <v>4</v>
      </c>
      <c r="J25" s="65">
        <f>VLOOKUP($A25,'Return Data'!$B$7:$R$1700,8,0)</f>
        <v>4.1905000000000001</v>
      </c>
      <c r="K25" s="66">
        <f t="shared" si="3"/>
        <v>15</v>
      </c>
      <c r="L25" s="65">
        <f>VLOOKUP($A25,'Return Data'!$B$7:$R$1700,9,0)</f>
        <v>4.3109000000000002</v>
      </c>
      <c r="M25" s="66">
        <f t="shared" si="4"/>
        <v>15</v>
      </c>
      <c r="N25" s="65">
        <f>VLOOKUP($A25,'Return Data'!$B$7:$R$1700,10,0)</f>
        <v>6.2403000000000004</v>
      </c>
      <c r="O25" s="66">
        <f t="shared" si="5"/>
        <v>16</v>
      </c>
      <c r="P25" s="65">
        <f>VLOOKUP($A25,'Return Data'!$B$7:$R$1700,11,0)</f>
        <v>6.4212999999999996</v>
      </c>
      <c r="Q25" s="66">
        <f t="shared" si="6"/>
        <v>15</v>
      </c>
      <c r="R25" s="65">
        <f>VLOOKUP($A25,'Return Data'!$B$7:$R$1700,12,0)</f>
        <v>6.2000999999999999</v>
      </c>
      <c r="S25" s="66">
        <f t="shared" si="7"/>
        <v>15</v>
      </c>
      <c r="T25" s="65">
        <f>VLOOKUP($A25,'Return Data'!$B$7:$R$1700,13,0)</f>
        <v>6.6280000000000001</v>
      </c>
      <c r="U25" s="66">
        <f t="shared" si="9"/>
        <v>13</v>
      </c>
      <c r="V25" s="65"/>
      <c r="W25" s="66"/>
      <c r="X25" s="65"/>
      <c r="Y25" s="66"/>
      <c r="Z25" s="65">
        <f>VLOOKUP($A25,'Return Data'!$B$7:$R$1700,16,0)</f>
        <v>7.4992000000000001</v>
      </c>
      <c r="AA25" s="67">
        <f t="shared" si="8"/>
        <v>10</v>
      </c>
    </row>
    <row r="26" spans="1:27" x14ac:dyDescent="0.3">
      <c r="A26" s="63" t="s">
        <v>1278</v>
      </c>
      <c r="B26" s="64">
        <f>VLOOKUP($A26,'Return Data'!$B$7:$R$1700,3,0)</f>
        <v>44032</v>
      </c>
      <c r="C26" s="65">
        <f>VLOOKUP($A26,'Return Data'!$B$7:$R$1700,4,0)</f>
        <v>3537.2058000000002</v>
      </c>
      <c r="D26" s="65">
        <f>VLOOKUP($A26,'Return Data'!$B$7:$R$1700,5,0)</f>
        <v>3.2292999999999998</v>
      </c>
      <c r="E26" s="66">
        <f t="shared" si="0"/>
        <v>11</v>
      </c>
      <c r="F26" s="65">
        <f>VLOOKUP($A26,'Return Data'!$B$7:$R$1700,6,0)</f>
        <v>3.2292999999999998</v>
      </c>
      <c r="G26" s="66">
        <f t="shared" si="1"/>
        <v>11</v>
      </c>
      <c r="H26" s="65">
        <f>VLOOKUP($A26,'Return Data'!$B$7:$R$1700,7,0)</f>
        <v>2.7538</v>
      </c>
      <c r="I26" s="66">
        <f t="shared" si="2"/>
        <v>11</v>
      </c>
      <c r="J26" s="65">
        <f>VLOOKUP($A26,'Return Data'!$B$7:$R$1700,8,0)</f>
        <v>6.1242999999999999</v>
      </c>
      <c r="K26" s="66">
        <f t="shared" si="3"/>
        <v>5</v>
      </c>
      <c r="L26" s="65">
        <f>VLOOKUP($A26,'Return Data'!$B$7:$R$1700,9,0)</f>
        <v>6.3684000000000003</v>
      </c>
      <c r="M26" s="66">
        <f t="shared" si="4"/>
        <v>5</v>
      </c>
      <c r="N26" s="65">
        <f>VLOOKUP($A26,'Return Data'!$B$7:$R$1700,10,0)</f>
        <v>9.1553000000000004</v>
      </c>
      <c r="O26" s="66">
        <f t="shared" si="5"/>
        <v>5</v>
      </c>
      <c r="P26" s="65">
        <f>VLOOKUP($A26,'Return Data'!$B$7:$R$1700,11,0)</f>
        <v>8.1890000000000001</v>
      </c>
      <c r="Q26" s="66">
        <f t="shared" si="6"/>
        <v>3</v>
      </c>
      <c r="R26" s="65">
        <f>VLOOKUP($A26,'Return Data'!$B$7:$R$1700,12,0)</f>
        <v>7.3894000000000002</v>
      </c>
      <c r="S26" s="66">
        <f t="shared" si="7"/>
        <v>4</v>
      </c>
      <c r="T26" s="65">
        <f>VLOOKUP($A26,'Return Data'!$B$7:$R$1700,13,0)</f>
        <v>7.4687000000000001</v>
      </c>
      <c r="U26" s="66">
        <f t="shared" si="9"/>
        <v>6</v>
      </c>
      <c r="V26" s="65">
        <f>VLOOKUP($A26,'Return Data'!$B$7:$R$1700,17,0)</f>
        <v>4.0464000000000002</v>
      </c>
      <c r="W26" s="66">
        <f t="shared" si="10"/>
        <v>15</v>
      </c>
      <c r="X26" s="65">
        <f>VLOOKUP($A26,'Return Data'!$B$7:$R$1700,14,0)</f>
        <v>5.0662000000000003</v>
      </c>
      <c r="Y26" s="66">
        <f t="shared" si="11"/>
        <v>15</v>
      </c>
      <c r="Z26" s="65">
        <f>VLOOKUP($A26,'Return Data'!$B$7:$R$1700,16,0)</f>
        <v>6.9741999999999997</v>
      </c>
      <c r="AA26" s="67">
        <f t="shared" si="8"/>
        <v>15</v>
      </c>
    </row>
    <row r="27" spans="1:27" x14ac:dyDescent="0.3">
      <c r="A27" s="63" t="s">
        <v>1280</v>
      </c>
      <c r="B27" s="64">
        <f>VLOOKUP($A27,'Return Data'!$B$7:$R$1700,3,0)</f>
        <v>44032</v>
      </c>
      <c r="C27" s="65">
        <f>VLOOKUP($A27,'Return Data'!$B$7:$R$1700,4,0)</f>
        <v>2310.0043000000001</v>
      </c>
      <c r="D27" s="65">
        <f>VLOOKUP($A27,'Return Data'!$B$7:$R$1700,5,0)</f>
        <v>3.5672999999999999</v>
      </c>
      <c r="E27" s="66">
        <f t="shared" si="0"/>
        <v>4</v>
      </c>
      <c r="F27" s="65">
        <f>VLOOKUP($A27,'Return Data'!$B$7:$R$1700,6,0)</f>
        <v>3.5672999999999999</v>
      </c>
      <c r="G27" s="66">
        <f t="shared" si="1"/>
        <v>4</v>
      </c>
      <c r="H27" s="65">
        <f>VLOOKUP($A27,'Return Data'!$B$7:$R$1700,7,0)</f>
        <v>3.6955</v>
      </c>
      <c r="I27" s="66">
        <f t="shared" si="2"/>
        <v>3</v>
      </c>
      <c r="J27" s="65">
        <f>VLOOKUP($A27,'Return Data'!$B$7:$R$1700,8,0)</f>
        <v>6.4489999999999998</v>
      </c>
      <c r="K27" s="66">
        <f t="shared" si="3"/>
        <v>2</v>
      </c>
      <c r="L27" s="65">
        <f>VLOOKUP($A27,'Return Data'!$B$7:$R$1700,9,0)</f>
        <v>6.6211000000000002</v>
      </c>
      <c r="M27" s="66">
        <f t="shared" si="4"/>
        <v>2</v>
      </c>
      <c r="N27" s="65">
        <f>VLOOKUP($A27,'Return Data'!$B$7:$R$1700,10,0)</f>
        <v>8.9205000000000005</v>
      </c>
      <c r="O27" s="66">
        <f t="shared" si="5"/>
        <v>8</v>
      </c>
      <c r="P27" s="65">
        <f>VLOOKUP($A27,'Return Data'!$B$7:$R$1700,11,0)</f>
        <v>7.5922999999999998</v>
      </c>
      <c r="Q27" s="66">
        <f t="shared" si="6"/>
        <v>9</v>
      </c>
      <c r="R27" s="65">
        <f>VLOOKUP($A27,'Return Data'!$B$7:$R$1700,12,0)</f>
        <v>7.03</v>
      </c>
      <c r="S27" s="66">
        <f t="shared" si="7"/>
        <v>9</v>
      </c>
      <c r="T27" s="65">
        <f>VLOOKUP($A27,'Return Data'!$B$7:$R$1700,13,0)</f>
        <v>7.2539999999999996</v>
      </c>
      <c r="U27" s="66">
        <f t="shared" si="9"/>
        <v>8</v>
      </c>
      <c r="V27" s="65">
        <f>VLOOKUP($A27,'Return Data'!$B$7:$R$1700,17,0)</f>
        <v>7.9123000000000001</v>
      </c>
      <c r="W27" s="66">
        <f t="shared" si="10"/>
        <v>6</v>
      </c>
      <c r="X27" s="65">
        <f>VLOOKUP($A27,'Return Data'!$B$7:$R$1700,14,0)</f>
        <v>7.6150000000000002</v>
      </c>
      <c r="Y27" s="66">
        <f t="shared" si="11"/>
        <v>6</v>
      </c>
      <c r="Z27" s="65">
        <f>VLOOKUP($A27,'Return Data'!$B$7:$R$1700,16,0)</f>
        <v>7.88</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3.1206350000000005</v>
      </c>
      <c r="E29" s="74"/>
      <c r="F29" s="75">
        <f>AVERAGE(F8:F27)</f>
        <v>3.1206350000000005</v>
      </c>
      <c r="G29" s="74"/>
      <c r="H29" s="75">
        <f>AVERAGE(H8:H27)</f>
        <v>2.7215350000000003</v>
      </c>
      <c r="I29" s="74"/>
      <c r="J29" s="75">
        <f>AVERAGE(J8:J27)</f>
        <v>4.8998749999999998</v>
      </c>
      <c r="K29" s="74"/>
      <c r="L29" s="75">
        <f>AVERAGE(L8:L27)</f>
        <v>5.1362100000000002</v>
      </c>
      <c r="M29" s="74"/>
      <c r="N29" s="75">
        <f>AVERAGE(N8:N27)</f>
        <v>7.50352</v>
      </c>
      <c r="O29" s="74"/>
      <c r="P29" s="75">
        <f>AVERAGE(P8:P27)</f>
        <v>6.9612000000000016</v>
      </c>
      <c r="Q29" s="74"/>
      <c r="R29" s="75">
        <f>AVERAGE(R8:R27)</f>
        <v>6.5918473684210541</v>
      </c>
      <c r="S29" s="74"/>
      <c r="T29" s="75">
        <f>AVERAGE(T8:T27)</f>
        <v>6.9251055555555556</v>
      </c>
      <c r="U29" s="74"/>
      <c r="V29" s="75">
        <f>AVERAGE(V8:V27)</f>
        <v>7.3471533333333339</v>
      </c>
      <c r="W29" s="74"/>
      <c r="X29" s="75">
        <f>AVERAGE(X8:X27)</f>
        <v>7.1302399999999997</v>
      </c>
      <c r="Y29" s="74"/>
      <c r="Z29" s="75">
        <f>AVERAGE(Z8:Z27)</f>
        <v>7.3257100000000008</v>
      </c>
      <c r="AA29" s="76"/>
    </row>
    <row r="30" spans="1:27" x14ac:dyDescent="0.3">
      <c r="A30" s="73" t="s">
        <v>28</v>
      </c>
      <c r="B30" s="74"/>
      <c r="C30" s="74"/>
      <c r="D30" s="75">
        <f>MIN(D8:D27)</f>
        <v>2.1890000000000001</v>
      </c>
      <c r="E30" s="74"/>
      <c r="F30" s="75">
        <f>MIN(F8:F27)</f>
        <v>2.1890000000000001</v>
      </c>
      <c r="G30" s="74"/>
      <c r="H30" s="75">
        <f>MIN(H8:H27)</f>
        <v>1.1002000000000001</v>
      </c>
      <c r="I30" s="74"/>
      <c r="J30" s="75">
        <f>MIN(J8:J27)</f>
        <v>2.3126000000000002</v>
      </c>
      <c r="K30" s="74"/>
      <c r="L30" s="75">
        <f>MIN(L8:L27)</f>
        <v>2.4946000000000002</v>
      </c>
      <c r="M30" s="74"/>
      <c r="N30" s="75">
        <f>MIN(N8:N27)</f>
        <v>2.9721000000000002</v>
      </c>
      <c r="O30" s="74"/>
      <c r="P30" s="75">
        <f>MIN(P8:P27)</f>
        <v>3.9965000000000002</v>
      </c>
      <c r="Q30" s="74"/>
      <c r="R30" s="75">
        <f>MIN(R8:R27)</f>
        <v>4.2121000000000004</v>
      </c>
      <c r="S30" s="74"/>
      <c r="T30" s="75">
        <f>MIN(T8:T27)</f>
        <v>4.4428000000000001</v>
      </c>
      <c r="U30" s="74"/>
      <c r="V30" s="75">
        <f>MIN(V8:V27)</f>
        <v>4.0464000000000002</v>
      </c>
      <c r="W30" s="74"/>
      <c r="X30" s="75">
        <f>MIN(X8:X27)</f>
        <v>5.0662000000000003</v>
      </c>
      <c r="Y30" s="74"/>
      <c r="Z30" s="75">
        <f>MIN(Z8:Z27)</f>
        <v>5.8735999999999997</v>
      </c>
      <c r="AA30" s="76"/>
    </row>
    <row r="31" spans="1:27" ht="15" thickBot="1" x14ac:dyDescent="0.35">
      <c r="A31" s="77" t="s">
        <v>29</v>
      </c>
      <c r="B31" s="78"/>
      <c r="C31" s="78"/>
      <c r="D31" s="79">
        <f>MAX(D8:D27)</f>
        <v>3.8936999999999999</v>
      </c>
      <c r="E31" s="78"/>
      <c r="F31" s="79">
        <f>MAX(F8:F27)</f>
        <v>3.8936999999999999</v>
      </c>
      <c r="G31" s="78"/>
      <c r="H31" s="79">
        <f>MAX(H8:H27)</f>
        <v>3.9670000000000001</v>
      </c>
      <c r="I31" s="78"/>
      <c r="J31" s="79">
        <f>MAX(J8:J27)</f>
        <v>6.8613999999999997</v>
      </c>
      <c r="K31" s="78"/>
      <c r="L31" s="79">
        <f>MAX(L8:L27)</f>
        <v>6.8433000000000002</v>
      </c>
      <c r="M31" s="78"/>
      <c r="N31" s="79">
        <f>MAX(N8:N27)</f>
        <v>10.0121</v>
      </c>
      <c r="O31" s="78"/>
      <c r="P31" s="79">
        <f>MAX(P8:P27)</f>
        <v>8.6850000000000005</v>
      </c>
      <c r="Q31" s="78"/>
      <c r="R31" s="79">
        <f>MAX(R8:R27)</f>
        <v>7.7698999999999998</v>
      </c>
      <c r="S31" s="78"/>
      <c r="T31" s="79">
        <f>MAX(T8:T27)</f>
        <v>8.8740000000000006</v>
      </c>
      <c r="U31" s="78"/>
      <c r="V31" s="79">
        <f>MAX(V8:V27)</f>
        <v>8.2486999999999995</v>
      </c>
      <c r="W31" s="78"/>
      <c r="X31" s="79">
        <f>MAX(X8:X27)</f>
        <v>7.8775000000000004</v>
      </c>
      <c r="Y31" s="78"/>
      <c r="Z31" s="79">
        <f>MAX(Z8:Z27)</f>
        <v>8.2553000000000001</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44032</v>
      </c>
      <c r="C8" s="65">
        <f>VLOOKUP($A8,'Return Data'!$B$7:$R$1700,4,0)</f>
        <v>262.69690000000003</v>
      </c>
      <c r="D8" s="65">
        <f>VLOOKUP($A8,'Return Data'!$B$7:$R$1700,5,0)</f>
        <v>7.4611999999999998</v>
      </c>
      <c r="E8" s="66">
        <f>RANK(D8,D$8:D$14,0)</f>
        <v>3</v>
      </c>
      <c r="F8" s="65">
        <f>VLOOKUP($A8,'Return Data'!$B$7:$R$1700,6,0)</f>
        <v>7.4611999999999998</v>
      </c>
      <c r="G8" s="66">
        <f>RANK(F8,F$8:F$14,0)</f>
        <v>3</v>
      </c>
      <c r="H8" s="65">
        <f>VLOOKUP($A8,'Return Data'!$B$7:$R$1700,7,0)</f>
        <v>12.048400000000001</v>
      </c>
      <c r="I8" s="66">
        <f>RANK(H8,H$8:H$14,0)</f>
        <v>1</v>
      </c>
      <c r="J8" s="65">
        <f>VLOOKUP($A8,'Return Data'!$B$7:$R$1700,8,0)</f>
        <v>13.5526</v>
      </c>
      <c r="K8" s="66">
        <f>RANK(J8,J$8:J$14,0)</f>
        <v>5</v>
      </c>
      <c r="L8" s="65">
        <f>VLOOKUP($A8,'Return Data'!$B$7:$R$1700,9,0)</f>
        <v>15.1844</v>
      </c>
      <c r="M8" s="66">
        <f>RANK(L8,L$8:L$14,0)</f>
        <v>5</v>
      </c>
      <c r="N8" s="65">
        <f>VLOOKUP($A8,'Return Data'!$B$7:$R$1700,10,0)</f>
        <v>14.615399999999999</v>
      </c>
      <c r="O8" s="66">
        <f>RANK(N8,N$8:N$14,0)</f>
        <v>4</v>
      </c>
      <c r="P8" s="65">
        <f>VLOOKUP($A8,'Return Data'!$B$7:$R$1700,11,0)</f>
        <v>10.982100000000001</v>
      </c>
      <c r="Q8" s="66">
        <f>RANK(P8,P$8:P$14,0)</f>
        <v>5</v>
      </c>
      <c r="R8" s="65">
        <f>VLOOKUP($A8,'Return Data'!$B$7:$R$1700,12,0)</f>
        <v>9.8870000000000005</v>
      </c>
      <c r="S8" s="66">
        <f>RANK(R8,R$8:R$14,0)</f>
        <v>4</v>
      </c>
      <c r="T8" s="65">
        <f>VLOOKUP($A8,'Return Data'!$B$7:$R$1700,13,0)</f>
        <v>9.7223000000000006</v>
      </c>
      <c r="U8" s="66">
        <f>RANK(T8,T$8:T$14,0)</f>
        <v>4</v>
      </c>
      <c r="V8" s="65">
        <f>VLOOKUP($A8,'Return Data'!$B$7:$R$1700,17,0)</f>
        <v>9.3954000000000004</v>
      </c>
      <c r="W8" s="66">
        <f>RANK(V8,V$8:V$14,0)</f>
        <v>3</v>
      </c>
      <c r="X8" s="65">
        <f>VLOOKUP($A8,'Return Data'!$B$7:$R$1700,14,0)</f>
        <v>8.4657999999999998</v>
      </c>
      <c r="Y8" s="66">
        <f>RANK(X8,X$8:X$14,0)</f>
        <v>2</v>
      </c>
      <c r="Z8" s="65">
        <f>VLOOKUP($A8,'Return Data'!$B$7:$R$1700,16,0)</f>
        <v>9.0510000000000002</v>
      </c>
      <c r="AA8" s="67">
        <f>RANK(Z8,Z$8:Z$14,0)</f>
        <v>4</v>
      </c>
    </row>
    <row r="9" spans="1:27" x14ac:dyDescent="0.3">
      <c r="A9" s="63" t="s">
        <v>825</v>
      </c>
      <c r="B9" s="64">
        <f>VLOOKUP($A9,'Return Data'!$B$7:$R$1700,3,0)</f>
        <v>44032</v>
      </c>
      <c r="C9" s="65">
        <f>VLOOKUP($A9,'Return Data'!$B$7:$R$1700,4,0)</f>
        <v>32.116599999999998</v>
      </c>
      <c r="D9" s="65">
        <f>VLOOKUP($A9,'Return Data'!$B$7:$R$1700,5,0)</f>
        <v>7.9606000000000003</v>
      </c>
      <c r="E9" s="66">
        <f t="shared" ref="E9:E14" si="0">RANK(D9,D$8:D$14,0)</f>
        <v>2</v>
      </c>
      <c r="F9" s="65">
        <f>VLOOKUP($A9,'Return Data'!$B$7:$R$1700,6,0)</f>
        <v>7.9606000000000003</v>
      </c>
      <c r="G9" s="66">
        <f t="shared" ref="G9:G14" si="1">RANK(F9,F$8:F$14,0)</f>
        <v>2</v>
      </c>
      <c r="H9" s="65">
        <f>VLOOKUP($A9,'Return Data'!$B$7:$R$1700,7,0)</f>
        <v>8.5213000000000001</v>
      </c>
      <c r="I9" s="66">
        <f t="shared" ref="I9:I14" si="2">RANK(H9,H$8:H$14,0)</f>
        <v>4</v>
      </c>
      <c r="J9" s="65">
        <f>VLOOKUP($A9,'Return Data'!$B$7:$R$1700,8,0)</f>
        <v>11.046099999999999</v>
      </c>
      <c r="K9" s="66">
        <f t="shared" ref="K9:K14" si="3">RANK(J9,J$8:J$14,0)</f>
        <v>7</v>
      </c>
      <c r="L9" s="65">
        <f>VLOOKUP($A9,'Return Data'!$B$7:$R$1700,9,0)</f>
        <v>10.8032</v>
      </c>
      <c r="M9" s="66">
        <f t="shared" ref="M9:M14" si="4">RANK(L9,L$8:L$14,0)</f>
        <v>7</v>
      </c>
      <c r="N9" s="65">
        <f>VLOOKUP($A9,'Return Data'!$B$7:$R$1700,10,0)</f>
        <v>8.6644000000000005</v>
      </c>
      <c r="O9" s="66">
        <f t="shared" ref="O9:O14" si="5">RANK(N9,N$8:N$14,0)</f>
        <v>7</v>
      </c>
      <c r="P9" s="65">
        <f>VLOOKUP($A9,'Return Data'!$B$7:$R$1700,11,0)</f>
        <v>7.1090999999999998</v>
      </c>
      <c r="Q9" s="66">
        <f t="shared" ref="Q9:Q14" si="6">RANK(P9,P$8:P$14,0)</f>
        <v>7</v>
      </c>
      <c r="R9" s="65">
        <f>VLOOKUP($A9,'Return Data'!$B$7:$R$1700,12,0)</f>
        <v>7.2710999999999997</v>
      </c>
      <c r="S9" s="66">
        <f t="shared" ref="S9:S14" si="7">RANK(R9,R$8:R$14,0)</f>
        <v>7</v>
      </c>
      <c r="T9" s="65">
        <f>VLOOKUP($A9,'Return Data'!$B$7:$R$1700,13,0)</f>
        <v>7.6516999999999999</v>
      </c>
      <c r="U9" s="66">
        <f t="shared" ref="U9:U14" si="8">RANK(T9,T$8:T$14,0)</f>
        <v>7</v>
      </c>
      <c r="V9" s="65">
        <f>VLOOKUP($A9,'Return Data'!$B$7:$R$1700,17,0)</f>
        <v>7.64</v>
      </c>
      <c r="W9" s="66">
        <f t="shared" ref="W9:W13" si="9">RANK(V9,V$8:V$14,0)</f>
        <v>5</v>
      </c>
      <c r="X9" s="65">
        <f>VLOOKUP($A9,'Return Data'!$B$7:$R$1700,14,0)</f>
        <v>7.3776999999999999</v>
      </c>
      <c r="Y9" s="66">
        <f t="shared" ref="Y9:Y13" si="10">RANK(X9,X$8:X$14,0)</f>
        <v>5</v>
      </c>
      <c r="Z9" s="65">
        <f>VLOOKUP($A9,'Return Data'!$B$7:$R$1700,16,0)</f>
        <v>7.3605</v>
      </c>
      <c r="AA9" s="67">
        <f t="shared" ref="AA9:AA14" si="11">RANK(Z9,Z$8:Z$14,0)</f>
        <v>7</v>
      </c>
    </row>
    <row r="10" spans="1:27" x14ac:dyDescent="0.3">
      <c r="A10" s="63" t="s">
        <v>827</v>
      </c>
      <c r="B10" s="64">
        <f>VLOOKUP($A10,'Return Data'!$B$7:$R$1700,3,0)</f>
        <v>44032</v>
      </c>
      <c r="C10" s="65">
        <f>VLOOKUP($A10,'Return Data'!$B$7:$R$1700,4,0)</f>
        <v>36.761200000000002</v>
      </c>
      <c r="D10" s="65">
        <f>VLOOKUP($A10,'Return Data'!$B$7:$R$1700,5,0)</f>
        <v>5.1651999999999996</v>
      </c>
      <c r="E10" s="66">
        <f t="shared" si="0"/>
        <v>5</v>
      </c>
      <c r="F10" s="65">
        <f>VLOOKUP($A10,'Return Data'!$B$7:$R$1700,6,0)</f>
        <v>5.1651999999999996</v>
      </c>
      <c r="G10" s="66">
        <f t="shared" si="1"/>
        <v>5</v>
      </c>
      <c r="H10" s="65">
        <f>VLOOKUP($A10,'Return Data'!$B$7:$R$1700,7,0)</f>
        <v>6.9880000000000004</v>
      </c>
      <c r="I10" s="66">
        <f t="shared" si="2"/>
        <v>5</v>
      </c>
      <c r="J10" s="65">
        <f>VLOOKUP($A10,'Return Data'!$B$7:$R$1700,8,0)</f>
        <v>15.294700000000001</v>
      </c>
      <c r="K10" s="66">
        <f t="shared" si="3"/>
        <v>4</v>
      </c>
      <c r="L10" s="65">
        <f>VLOOKUP($A10,'Return Data'!$B$7:$R$1700,9,0)</f>
        <v>16.584299999999999</v>
      </c>
      <c r="M10" s="66">
        <f t="shared" si="4"/>
        <v>4</v>
      </c>
      <c r="N10" s="65">
        <f>VLOOKUP($A10,'Return Data'!$B$7:$R$1700,10,0)</f>
        <v>14.170199999999999</v>
      </c>
      <c r="O10" s="66">
        <f t="shared" si="5"/>
        <v>5</v>
      </c>
      <c r="P10" s="65">
        <f>VLOOKUP($A10,'Return Data'!$B$7:$R$1700,11,0)</f>
        <v>10.568199999999999</v>
      </c>
      <c r="Q10" s="66">
        <f t="shared" si="6"/>
        <v>6</v>
      </c>
      <c r="R10" s="65">
        <f>VLOOKUP($A10,'Return Data'!$B$7:$R$1700,12,0)</f>
        <v>9.5981000000000005</v>
      </c>
      <c r="S10" s="66">
        <f t="shared" si="7"/>
        <v>6</v>
      </c>
      <c r="T10" s="65">
        <f>VLOOKUP($A10,'Return Data'!$B$7:$R$1700,13,0)</f>
        <v>9.4283999999999999</v>
      </c>
      <c r="U10" s="66">
        <f t="shared" si="8"/>
        <v>6</v>
      </c>
      <c r="V10" s="65">
        <f>VLOOKUP($A10,'Return Data'!$B$7:$R$1700,17,0)</f>
        <v>9.0109999999999992</v>
      </c>
      <c r="W10" s="66">
        <f t="shared" si="9"/>
        <v>4</v>
      </c>
      <c r="X10" s="65">
        <f>VLOOKUP($A10,'Return Data'!$B$7:$R$1700,14,0)</f>
        <v>8.1710999999999991</v>
      </c>
      <c r="Y10" s="66">
        <f t="shared" si="10"/>
        <v>4</v>
      </c>
      <c r="Z10" s="65">
        <f>VLOOKUP($A10,'Return Data'!$B$7:$R$1700,16,0)</f>
        <v>8.6606000000000005</v>
      </c>
      <c r="AA10" s="67">
        <f t="shared" si="11"/>
        <v>6</v>
      </c>
    </row>
    <row r="11" spans="1:27" x14ac:dyDescent="0.3">
      <c r="A11" s="63" t="s">
        <v>829</v>
      </c>
      <c r="B11" s="64">
        <f>VLOOKUP($A11,'Return Data'!$B$7:$R$1700,3,0)</f>
        <v>44032</v>
      </c>
      <c r="C11" s="65">
        <f>VLOOKUP($A11,'Return Data'!$B$7:$R$1700,4,0)</f>
        <v>329.58260000000001</v>
      </c>
      <c r="D11" s="65">
        <f>VLOOKUP($A11,'Return Data'!$B$7:$R$1700,5,0)</f>
        <v>6.4858000000000002</v>
      </c>
      <c r="E11" s="66">
        <f t="shared" si="0"/>
        <v>4</v>
      </c>
      <c r="F11" s="65">
        <f>VLOOKUP($A11,'Return Data'!$B$7:$R$1700,6,0)</f>
        <v>6.4858000000000002</v>
      </c>
      <c r="G11" s="66">
        <f t="shared" si="1"/>
        <v>4</v>
      </c>
      <c r="H11" s="65">
        <f>VLOOKUP($A11,'Return Data'!$B$7:$R$1700,7,0)</f>
        <v>10.6534</v>
      </c>
      <c r="I11" s="66">
        <f t="shared" si="2"/>
        <v>2</v>
      </c>
      <c r="J11" s="65">
        <f>VLOOKUP($A11,'Return Data'!$B$7:$R$1700,8,0)</f>
        <v>19.540199999999999</v>
      </c>
      <c r="K11" s="66">
        <f t="shared" si="3"/>
        <v>3</v>
      </c>
      <c r="L11" s="65">
        <f>VLOOKUP($A11,'Return Data'!$B$7:$R$1700,9,0)</f>
        <v>20.168900000000001</v>
      </c>
      <c r="M11" s="66">
        <f t="shared" si="4"/>
        <v>3</v>
      </c>
      <c r="N11" s="65">
        <f>VLOOKUP($A11,'Return Data'!$B$7:$R$1700,10,0)</f>
        <v>16.078600000000002</v>
      </c>
      <c r="O11" s="66">
        <f t="shared" si="5"/>
        <v>3</v>
      </c>
      <c r="P11" s="65">
        <f>VLOOKUP($A11,'Return Data'!$B$7:$R$1700,11,0)</f>
        <v>11.0322</v>
      </c>
      <c r="Q11" s="66">
        <f t="shared" si="6"/>
        <v>4</v>
      </c>
      <c r="R11" s="65">
        <f>VLOOKUP($A11,'Return Data'!$B$7:$R$1700,12,0)</f>
        <v>10.380699999999999</v>
      </c>
      <c r="S11" s="66">
        <f t="shared" si="7"/>
        <v>3</v>
      </c>
      <c r="T11" s="65">
        <f>VLOOKUP($A11,'Return Data'!$B$7:$R$1700,13,0)</f>
        <v>10.1936</v>
      </c>
      <c r="U11" s="66">
        <f t="shared" si="8"/>
        <v>3</v>
      </c>
      <c r="V11" s="65">
        <f>VLOOKUP($A11,'Return Data'!$B$7:$R$1700,17,0)</f>
        <v>9.4498999999999995</v>
      </c>
      <c r="W11" s="66">
        <f t="shared" si="9"/>
        <v>2</v>
      </c>
      <c r="X11" s="65">
        <f>VLOOKUP($A11,'Return Data'!$B$7:$R$1700,14,0)</f>
        <v>8.4459999999999997</v>
      </c>
      <c r="Y11" s="66">
        <f t="shared" si="10"/>
        <v>3</v>
      </c>
      <c r="Z11" s="65">
        <f>VLOOKUP($A11,'Return Data'!$B$7:$R$1700,16,0)</f>
        <v>9.11</v>
      </c>
      <c r="AA11" s="67">
        <f t="shared" si="11"/>
        <v>3</v>
      </c>
    </row>
    <row r="12" spans="1:27" x14ac:dyDescent="0.3">
      <c r="A12" s="63" t="s">
        <v>830</v>
      </c>
      <c r="B12" s="64">
        <f>VLOOKUP($A12,'Return Data'!$B$7:$R$1700,3,0)</f>
        <v>44032</v>
      </c>
      <c r="C12" s="65">
        <f>VLOOKUP($A12,'Return Data'!$B$7:$R$1700,4,0)</f>
        <v>1119.0406</v>
      </c>
      <c r="D12" s="65">
        <f>VLOOKUP($A12,'Return Data'!$B$7:$R$1700,5,0)</f>
        <v>-1.8371999999999999</v>
      </c>
      <c r="E12" s="66">
        <f t="shared" si="0"/>
        <v>7</v>
      </c>
      <c r="F12" s="65">
        <f>VLOOKUP($A12,'Return Data'!$B$7:$R$1700,6,0)</f>
        <v>-1.8371999999999999</v>
      </c>
      <c r="G12" s="66">
        <f t="shared" si="1"/>
        <v>7</v>
      </c>
      <c r="H12" s="65">
        <f>VLOOKUP($A12,'Return Data'!$B$7:$R$1700,7,0)</f>
        <v>0.84030000000000005</v>
      </c>
      <c r="I12" s="66">
        <f t="shared" si="2"/>
        <v>7</v>
      </c>
      <c r="J12" s="65">
        <f>VLOOKUP($A12,'Return Data'!$B$7:$R$1700,8,0)</f>
        <v>22.718900000000001</v>
      </c>
      <c r="K12" s="66">
        <f t="shared" si="3"/>
        <v>1</v>
      </c>
      <c r="L12" s="65">
        <f>VLOOKUP($A12,'Return Data'!$B$7:$R$1700,9,0)</f>
        <v>26.4756</v>
      </c>
      <c r="M12" s="66">
        <f t="shared" si="4"/>
        <v>1</v>
      </c>
      <c r="N12" s="65">
        <f>VLOOKUP($A12,'Return Data'!$B$7:$R$1700,10,0)</f>
        <v>21.599599999999999</v>
      </c>
      <c r="O12" s="66">
        <f t="shared" si="5"/>
        <v>1</v>
      </c>
      <c r="P12" s="65">
        <f>VLOOKUP($A12,'Return Data'!$B$7:$R$1700,11,0)</f>
        <v>14.5444</v>
      </c>
      <c r="Q12" s="66">
        <f t="shared" si="6"/>
        <v>2</v>
      </c>
      <c r="R12" s="65">
        <f>VLOOKUP($A12,'Return Data'!$B$7:$R$1700,12,0)</f>
        <v>11.325900000000001</v>
      </c>
      <c r="S12" s="66">
        <f t="shared" si="7"/>
        <v>2</v>
      </c>
      <c r="T12" s="65">
        <f>VLOOKUP($A12,'Return Data'!$B$7:$R$1700,13,0)</f>
        <v>10.3161</v>
      </c>
      <c r="U12" s="66">
        <f t="shared" si="8"/>
        <v>2</v>
      </c>
      <c r="V12" s="65"/>
      <c r="W12" s="66"/>
      <c r="X12" s="65"/>
      <c r="Y12" s="66"/>
      <c r="Z12" s="65">
        <f>VLOOKUP($A12,'Return Data'!$B$7:$R$1700,16,0)</f>
        <v>9.9449000000000005</v>
      </c>
      <c r="AA12" s="67">
        <f t="shared" si="11"/>
        <v>1</v>
      </c>
    </row>
    <row r="13" spans="1:27" x14ac:dyDescent="0.3">
      <c r="A13" s="63" t="s">
        <v>833</v>
      </c>
      <c r="B13" s="64">
        <f>VLOOKUP($A13,'Return Data'!$B$7:$R$1700,3,0)</f>
        <v>44032</v>
      </c>
      <c r="C13" s="65">
        <f>VLOOKUP($A13,'Return Data'!$B$7:$R$1700,4,0)</f>
        <v>34.752200000000002</v>
      </c>
      <c r="D13" s="65">
        <f>VLOOKUP($A13,'Return Data'!$B$7:$R$1700,5,0)</f>
        <v>11.5642</v>
      </c>
      <c r="E13" s="66">
        <f t="shared" si="0"/>
        <v>1</v>
      </c>
      <c r="F13" s="65">
        <f>VLOOKUP($A13,'Return Data'!$B$7:$R$1700,6,0)</f>
        <v>11.5642</v>
      </c>
      <c r="G13" s="66">
        <f t="shared" si="1"/>
        <v>1</v>
      </c>
      <c r="H13" s="65">
        <f>VLOOKUP($A13,'Return Data'!$B$7:$R$1700,7,0)</f>
        <v>8.9428000000000001</v>
      </c>
      <c r="I13" s="66">
        <f t="shared" si="2"/>
        <v>3</v>
      </c>
      <c r="J13" s="65">
        <f>VLOOKUP($A13,'Return Data'!$B$7:$R$1700,8,0)</f>
        <v>19.7819</v>
      </c>
      <c r="K13" s="66">
        <f t="shared" si="3"/>
        <v>2</v>
      </c>
      <c r="L13" s="65">
        <f>VLOOKUP($A13,'Return Data'!$B$7:$R$1700,9,0)</f>
        <v>22.934799999999999</v>
      </c>
      <c r="M13" s="66">
        <f t="shared" si="4"/>
        <v>2</v>
      </c>
      <c r="N13" s="65">
        <f>VLOOKUP($A13,'Return Data'!$B$7:$R$1700,10,0)</f>
        <v>19.6816</v>
      </c>
      <c r="O13" s="66">
        <f t="shared" si="5"/>
        <v>2</v>
      </c>
      <c r="P13" s="65">
        <f>VLOOKUP($A13,'Return Data'!$B$7:$R$1700,11,0)</f>
        <v>15.6305</v>
      </c>
      <c r="Q13" s="66">
        <f t="shared" si="6"/>
        <v>1</v>
      </c>
      <c r="R13" s="65">
        <f>VLOOKUP($A13,'Return Data'!$B$7:$R$1700,12,0)</f>
        <v>13.0738</v>
      </c>
      <c r="S13" s="66">
        <f t="shared" si="7"/>
        <v>1</v>
      </c>
      <c r="T13" s="65">
        <f>VLOOKUP($A13,'Return Data'!$B$7:$R$1700,13,0)</f>
        <v>12.129300000000001</v>
      </c>
      <c r="U13" s="66">
        <f t="shared" si="8"/>
        <v>1</v>
      </c>
      <c r="V13" s="65">
        <f>VLOOKUP($A13,'Return Data'!$B$7:$R$1700,17,0)</f>
        <v>10.6867</v>
      </c>
      <c r="W13" s="66">
        <f t="shared" si="9"/>
        <v>1</v>
      </c>
      <c r="X13" s="65">
        <f>VLOOKUP($A13,'Return Data'!$B$7:$R$1700,14,0)</f>
        <v>8.66</v>
      </c>
      <c r="Y13" s="66">
        <f t="shared" si="10"/>
        <v>1</v>
      </c>
      <c r="Z13" s="65">
        <f>VLOOKUP($A13,'Return Data'!$B$7:$R$1700,16,0)</f>
        <v>8.9957999999999991</v>
      </c>
      <c r="AA13" s="67">
        <f t="shared" si="11"/>
        <v>5</v>
      </c>
    </row>
    <row r="14" spans="1:27" x14ac:dyDescent="0.3">
      <c r="A14" s="63" t="s">
        <v>834</v>
      </c>
      <c r="B14" s="64">
        <f>VLOOKUP($A14,'Return Data'!$B$7:$R$1700,3,0)</f>
        <v>44032</v>
      </c>
      <c r="C14" s="65">
        <f>VLOOKUP($A14,'Return Data'!$B$7:$R$1700,4,0)</f>
        <v>1175.0423000000001</v>
      </c>
      <c r="D14" s="65">
        <f>VLOOKUP($A14,'Return Data'!$B$7:$R$1700,5,0)</f>
        <v>4.8704999999999998</v>
      </c>
      <c r="E14" s="66">
        <f t="shared" si="0"/>
        <v>6</v>
      </c>
      <c r="F14" s="65">
        <f>VLOOKUP($A14,'Return Data'!$B$7:$R$1700,6,0)</f>
        <v>4.8704999999999998</v>
      </c>
      <c r="G14" s="66">
        <f t="shared" si="1"/>
        <v>6</v>
      </c>
      <c r="H14" s="65">
        <f>VLOOKUP($A14,'Return Data'!$B$7:$R$1700,7,0)</f>
        <v>2.9935</v>
      </c>
      <c r="I14" s="66">
        <f t="shared" si="2"/>
        <v>6</v>
      </c>
      <c r="J14" s="65">
        <f>VLOOKUP($A14,'Return Data'!$B$7:$R$1700,8,0)</f>
        <v>12.136699999999999</v>
      </c>
      <c r="K14" s="66">
        <f t="shared" si="3"/>
        <v>6</v>
      </c>
      <c r="L14" s="65">
        <f>VLOOKUP($A14,'Return Data'!$B$7:$R$1700,9,0)</f>
        <v>13.5258</v>
      </c>
      <c r="M14" s="66">
        <f t="shared" si="4"/>
        <v>6</v>
      </c>
      <c r="N14" s="65">
        <f>VLOOKUP($A14,'Return Data'!$B$7:$R$1700,10,0)</f>
        <v>13.0547</v>
      </c>
      <c r="O14" s="66">
        <f t="shared" si="5"/>
        <v>6</v>
      </c>
      <c r="P14" s="65">
        <f>VLOOKUP($A14,'Return Data'!$B$7:$R$1700,11,0)</f>
        <v>11.648300000000001</v>
      </c>
      <c r="Q14" s="66">
        <f t="shared" si="6"/>
        <v>3</v>
      </c>
      <c r="R14" s="65">
        <f>VLOOKUP($A14,'Return Data'!$B$7:$R$1700,12,0)</f>
        <v>9.8295999999999992</v>
      </c>
      <c r="S14" s="66">
        <f t="shared" si="7"/>
        <v>5</v>
      </c>
      <c r="T14" s="65">
        <f>VLOOKUP($A14,'Return Data'!$B$7:$R$1700,13,0)</f>
        <v>9.5223999999999993</v>
      </c>
      <c r="U14" s="66">
        <f t="shared" si="8"/>
        <v>5</v>
      </c>
      <c r="V14" s="65"/>
      <c r="W14" s="66"/>
      <c r="X14" s="65"/>
      <c r="Y14" s="66"/>
      <c r="Z14" s="65">
        <f>VLOOKUP($A14,'Return Data'!$B$7:$R$1700,16,0)</f>
        <v>9.8123000000000005</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5.9529000000000005</v>
      </c>
      <c r="E16" s="74"/>
      <c r="F16" s="75">
        <f>AVERAGE(F8:F14)</f>
        <v>5.9529000000000005</v>
      </c>
      <c r="G16" s="74"/>
      <c r="H16" s="75">
        <f>AVERAGE(H8:H14)</f>
        <v>7.2839571428571421</v>
      </c>
      <c r="I16" s="74"/>
      <c r="J16" s="75">
        <f>AVERAGE(J8:J14)</f>
        <v>16.295871428571431</v>
      </c>
      <c r="K16" s="74"/>
      <c r="L16" s="75">
        <f>AVERAGE(L8:L14)</f>
        <v>17.953857142857142</v>
      </c>
      <c r="M16" s="74"/>
      <c r="N16" s="75">
        <f>AVERAGE(N8:N14)</f>
        <v>15.409214285714286</v>
      </c>
      <c r="O16" s="74"/>
      <c r="P16" s="75">
        <f>AVERAGE(P8:P14)</f>
        <v>11.644971428571427</v>
      </c>
      <c r="Q16" s="74"/>
      <c r="R16" s="75">
        <f>AVERAGE(R8:R14)</f>
        <v>10.195171428571427</v>
      </c>
      <c r="S16" s="74"/>
      <c r="T16" s="75">
        <f>AVERAGE(T8:T14)</f>
        <v>9.8519714285714297</v>
      </c>
      <c r="U16" s="74"/>
      <c r="V16" s="75">
        <f>AVERAGE(V8:V14)</f>
        <v>9.2365999999999993</v>
      </c>
      <c r="W16" s="74"/>
      <c r="X16" s="75">
        <f>AVERAGE(X8:X14)</f>
        <v>8.2241199999999992</v>
      </c>
      <c r="Y16" s="74"/>
      <c r="Z16" s="75">
        <f>AVERAGE(Z8:Z14)</f>
        <v>8.990728571428571</v>
      </c>
      <c r="AA16" s="76"/>
    </row>
    <row r="17" spans="1:27" x14ac:dyDescent="0.3">
      <c r="A17" s="73" t="s">
        <v>28</v>
      </c>
      <c r="B17" s="74"/>
      <c r="C17" s="74"/>
      <c r="D17" s="75">
        <f>MIN(D8:D14)</f>
        <v>-1.8371999999999999</v>
      </c>
      <c r="E17" s="74"/>
      <c r="F17" s="75">
        <f>MIN(F8:F14)</f>
        <v>-1.8371999999999999</v>
      </c>
      <c r="G17" s="74"/>
      <c r="H17" s="75">
        <f>MIN(H8:H14)</f>
        <v>0.84030000000000005</v>
      </c>
      <c r="I17" s="74"/>
      <c r="J17" s="75">
        <f>MIN(J8:J14)</f>
        <v>11.046099999999999</v>
      </c>
      <c r="K17" s="74"/>
      <c r="L17" s="75">
        <f>MIN(L8:L14)</f>
        <v>10.8032</v>
      </c>
      <c r="M17" s="74"/>
      <c r="N17" s="75">
        <f>MIN(N8:N14)</f>
        <v>8.6644000000000005</v>
      </c>
      <c r="O17" s="74"/>
      <c r="P17" s="75">
        <f>MIN(P8:P14)</f>
        <v>7.1090999999999998</v>
      </c>
      <c r="Q17" s="74"/>
      <c r="R17" s="75">
        <f>MIN(R8:R14)</f>
        <v>7.2710999999999997</v>
      </c>
      <c r="S17" s="74"/>
      <c r="T17" s="75">
        <f>MIN(T8:T14)</f>
        <v>7.6516999999999999</v>
      </c>
      <c r="U17" s="74"/>
      <c r="V17" s="75">
        <f>MIN(V8:V14)</f>
        <v>7.64</v>
      </c>
      <c r="W17" s="74"/>
      <c r="X17" s="75">
        <f>MIN(X8:X14)</f>
        <v>7.3776999999999999</v>
      </c>
      <c r="Y17" s="74"/>
      <c r="Z17" s="75">
        <f>MIN(Z8:Z14)</f>
        <v>7.3605</v>
      </c>
      <c r="AA17" s="76"/>
    </row>
    <row r="18" spans="1:27" ht="15" thickBot="1" x14ac:dyDescent="0.35">
      <c r="A18" s="77" t="s">
        <v>29</v>
      </c>
      <c r="B18" s="78"/>
      <c r="C18" s="78"/>
      <c r="D18" s="79">
        <f>MAX(D8:D14)</f>
        <v>11.5642</v>
      </c>
      <c r="E18" s="78"/>
      <c r="F18" s="79">
        <f>MAX(F8:F14)</f>
        <v>11.5642</v>
      </c>
      <c r="G18" s="78"/>
      <c r="H18" s="79">
        <f>MAX(H8:H14)</f>
        <v>12.048400000000001</v>
      </c>
      <c r="I18" s="78"/>
      <c r="J18" s="79">
        <f>MAX(J8:J14)</f>
        <v>22.718900000000001</v>
      </c>
      <c r="K18" s="78"/>
      <c r="L18" s="79">
        <f>MAX(L8:L14)</f>
        <v>26.4756</v>
      </c>
      <c r="M18" s="78"/>
      <c r="N18" s="79">
        <f>MAX(N8:N14)</f>
        <v>21.599599999999999</v>
      </c>
      <c r="O18" s="78"/>
      <c r="P18" s="79">
        <f>MAX(P8:P14)</f>
        <v>15.6305</v>
      </c>
      <c r="Q18" s="78"/>
      <c r="R18" s="79">
        <f>MAX(R8:R14)</f>
        <v>13.0738</v>
      </c>
      <c r="S18" s="78"/>
      <c r="T18" s="79">
        <f>MAX(T8:T14)</f>
        <v>12.129300000000001</v>
      </c>
      <c r="U18" s="78"/>
      <c r="V18" s="79">
        <f>MAX(V8:V14)</f>
        <v>10.6867</v>
      </c>
      <c r="W18" s="78"/>
      <c r="X18" s="79">
        <f>MAX(X8:X14)</f>
        <v>8.66</v>
      </c>
      <c r="Y18" s="78"/>
      <c r="Z18" s="79">
        <f>MAX(Z8:Z14)</f>
        <v>9.9449000000000005</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44032</v>
      </c>
      <c r="C8" s="65">
        <f>VLOOKUP($A8,'Return Data'!$B$7:$R$1700,4,0)</f>
        <v>258.26760000000002</v>
      </c>
      <c r="D8" s="65">
        <f>VLOOKUP($A8,'Return Data'!$B$7:$R$1700,5,0)</f>
        <v>7.2920999999999996</v>
      </c>
      <c r="E8" s="66">
        <f>RANK(D8,D$8:D$14,0)</f>
        <v>2</v>
      </c>
      <c r="F8" s="65">
        <f>VLOOKUP($A8,'Return Data'!$B$7:$R$1700,6,0)</f>
        <v>7.2920999999999996</v>
      </c>
      <c r="G8" s="66">
        <f>RANK(F8,F$8:F$14,0)</f>
        <v>2</v>
      </c>
      <c r="H8" s="65">
        <f>VLOOKUP($A8,'Return Data'!$B$7:$R$1700,7,0)</f>
        <v>11.8782</v>
      </c>
      <c r="I8" s="66">
        <f>RANK(H8,H$8:H$14,0)</f>
        <v>1</v>
      </c>
      <c r="J8" s="65">
        <f>VLOOKUP($A8,'Return Data'!$B$7:$R$1700,8,0)</f>
        <v>13.382300000000001</v>
      </c>
      <c r="K8" s="66">
        <f>RANK(J8,J$8:J$14,0)</f>
        <v>5</v>
      </c>
      <c r="L8" s="65">
        <f>VLOOKUP($A8,'Return Data'!$B$7:$R$1700,9,0)</f>
        <v>15.0006</v>
      </c>
      <c r="M8" s="66">
        <f>RANK(L8,L$8:L$14,0)</f>
        <v>5</v>
      </c>
      <c r="N8" s="65">
        <f>VLOOKUP($A8,'Return Data'!$B$7:$R$1700,10,0)</f>
        <v>14.4305</v>
      </c>
      <c r="O8" s="66">
        <f>RANK(N8,N$8:N$14,0)</f>
        <v>4</v>
      </c>
      <c r="P8" s="65">
        <f>VLOOKUP($A8,'Return Data'!$B$7:$R$1700,11,0)</f>
        <v>10.772399999999999</v>
      </c>
      <c r="Q8" s="66">
        <f>RANK(P8,P$8:P$14,0)</f>
        <v>3</v>
      </c>
      <c r="R8" s="65">
        <f>VLOOKUP($A8,'Return Data'!$B$7:$R$1700,12,0)</f>
        <v>9.6660000000000004</v>
      </c>
      <c r="S8" s="66">
        <f>RANK(R8,R$8:R$14,0)</f>
        <v>3</v>
      </c>
      <c r="T8" s="65">
        <f>VLOOKUP($A8,'Return Data'!$B$7:$R$1700,13,0)</f>
        <v>9.4929000000000006</v>
      </c>
      <c r="U8" s="66">
        <f>RANK(T8,T$8:T$14,0)</f>
        <v>3</v>
      </c>
      <c r="V8" s="65">
        <f>VLOOKUP($A8,'Return Data'!$B$7:$R$1700,17,0)</f>
        <v>9.1583000000000006</v>
      </c>
      <c r="W8" s="66">
        <f>RANK(V8,V$8:V$14,0)</f>
        <v>2</v>
      </c>
      <c r="X8" s="65">
        <f>VLOOKUP($A8,'Return Data'!$B$7:$R$1700,14,0)</f>
        <v>8.2103000000000002</v>
      </c>
      <c r="Y8" s="66">
        <f>RANK(X8,X$8:X$14,0)</f>
        <v>1</v>
      </c>
      <c r="Z8" s="65">
        <f>VLOOKUP($A8,'Return Data'!$B$7:$R$1700,16,0)</f>
        <v>8.7340999999999998</v>
      </c>
      <c r="AA8" s="67">
        <f>RANK(Z8,Z$8:Z$14,0)</f>
        <v>2</v>
      </c>
    </row>
    <row r="9" spans="1:27" x14ac:dyDescent="0.3">
      <c r="A9" s="63" t="s">
        <v>824</v>
      </c>
      <c r="B9" s="64">
        <f>VLOOKUP($A9,'Return Data'!$B$7:$R$1700,3,0)</f>
        <v>44032</v>
      </c>
      <c r="C9" s="65">
        <f>VLOOKUP($A9,'Return Data'!$B$7:$R$1700,4,0)</f>
        <v>30.4605</v>
      </c>
      <c r="D9" s="65">
        <f>VLOOKUP($A9,'Return Data'!$B$7:$R$1700,5,0)</f>
        <v>7.1539000000000001</v>
      </c>
      <c r="E9" s="66">
        <f t="shared" ref="E9:E14" si="0">RANK(D9,D$8:D$14,0)</f>
        <v>3</v>
      </c>
      <c r="F9" s="65">
        <f>VLOOKUP($A9,'Return Data'!$B$7:$R$1700,6,0)</f>
        <v>7.1539000000000001</v>
      </c>
      <c r="G9" s="66">
        <f t="shared" ref="G9:G14" si="1">RANK(F9,F$8:F$14,0)</f>
        <v>3</v>
      </c>
      <c r="H9" s="65">
        <f>VLOOKUP($A9,'Return Data'!$B$7:$R$1700,7,0)</f>
        <v>7.6974</v>
      </c>
      <c r="I9" s="66">
        <f t="shared" ref="I9:I14" si="2">RANK(H9,H$8:H$14,0)</f>
        <v>4</v>
      </c>
      <c r="J9" s="65">
        <f>VLOOKUP($A9,'Return Data'!$B$7:$R$1700,8,0)</f>
        <v>10.225300000000001</v>
      </c>
      <c r="K9" s="66">
        <f t="shared" ref="K9:K14" si="3">RANK(J9,J$8:J$14,0)</f>
        <v>7</v>
      </c>
      <c r="L9" s="65">
        <f>VLOOKUP($A9,'Return Data'!$B$7:$R$1700,9,0)</f>
        <v>9.9754000000000005</v>
      </c>
      <c r="M9" s="66">
        <f t="shared" ref="M9:M14" si="4">RANK(L9,L$8:L$14,0)</f>
        <v>7</v>
      </c>
      <c r="N9" s="65">
        <f>VLOOKUP($A9,'Return Data'!$B$7:$R$1700,10,0)</f>
        <v>7.8075000000000001</v>
      </c>
      <c r="O9" s="66">
        <f t="shared" ref="O9:O14" si="5">RANK(N9,N$8:N$14,0)</f>
        <v>7</v>
      </c>
      <c r="P9" s="65">
        <f>VLOOKUP($A9,'Return Data'!$B$7:$R$1700,11,0)</f>
        <v>6.3348000000000004</v>
      </c>
      <c r="Q9" s="66">
        <f t="shared" ref="Q9:Q14" si="6">RANK(P9,P$8:P$14,0)</f>
        <v>7</v>
      </c>
      <c r="R9" s="65">
        <f>VLOOKUP($A9,'Return Data'!$B$7:$R$1700,12,0)</f>
        <v>6.5693000000000001</v>
      </c>
      <c r="S9" s="66">
        <f t="shared" ref="S9:S14" si="7">RANK(R9,R$8:R$14,0)</f>
        <v>7</v>
      </c>
      <c r="T9" s="65">
        <f>VLOOKUP($A9,'Return Data'!$B$7:$R$1700,13,0)</f>
        <v>6.9778000000000002</v>
      </c>
      <c r="U9" s="66">
        <f t="shared" ref="U9:U14" si="8">RANK(T9,T$8:T$14,0)</f>
        <v>7</v>
      </c>
      <c r="V9" s="65">
        <f>VLOOKUP($A9,'Return Data'!$B$7:$R$1700,17,0)</f>
        <v>7.0274000000000001</v>
      </c>
      <c r="W9" s="66">
        <f t="shared" ref="W9:W13" si="9">RANK(V9,V$8:V$14,0)</f>
        <v>5</v>
      </c>
      <c r="X9" s="65">
        <f>VLOOKUP($A9,'Return Data'!$B$7:$R$1700,14,0)</f>
        <v>6.766</v>
      </c>
      <c r="Y9" s="66">
        <f t="shared" ref="Y9:Y13" si="10">RANK(X9,X$8:X$14,0)</f>
        <v>5</v>
      </c>
      <c r="Z9" s="65">
        <f>VLOOKUP($A9,'Return Data'!$B$7:$R$1700,16,0)</f>
        <v>5.9554</v>
      </c>
      <c r="AA9" s="67">
        <f t="shared" ref="AA9:AA14" si="11">RANK(Z9,Z$8:Z$14,0)</f>
        <v>7</v>
      </c>
    </row>
    <row r="10" spans="1:27" x14ac:dyDescent="0.3">
      <c r="A10" s="63" t="s">
        <v>826</v>
      </c>
      <c r="B10" s="64">
        <f>VLOOKUP($A10,'Return Data'!$B$7:$R$1700,3,0)</f>
        <v>44032</v>
      </c>
      <c r="C10" s="65">
        <f>VLOOKUP($A10,'Return Data'!$B$7:$R$1700,4,0)</f>
        <v>36.460900000000002</v>
      </c>
      <c r="D10" s="65">
        <f>VLOOKUP($A10,'Return Data'!$B$7:$R$1700,5,0)</f>
        <v>4.9405999999999999</v>
      </c>
      <c r="E10" s="66">
        <f t="shared" si="0"/>
        <v>5</v>
      </c>
      <c r="F10" s="65">
        <f>VLOOKUP($A10,'Return Data'!$B$7:$R$1700,6,0)</f>
        <v>4.9405999999999999</v>
      </c>
      <c r="G10" s="66">
        <f t="shared" si="1"/>
        <v>5</v>
      </c>
      <c r="H10" s="65">
        <f>VLOOKUP($A10,'Return Data'!$B$7:$R$1700,7,0)</f>
        <v>6.7445000000000004</v>
      </c>
      <c r="I10" s="66">
        <f t="shared" si="2"/>
        <v>5</v>
      </c>
      <c r="J10" s="65">
        <f>VLOOKUP($A10,'Return Data'!$B$7:$R$1700,8,0)</f>
        <v>15.045199999999999</v>
      </c>
      <c r="K10" s="66">
        <f t="shared" si="3"/>
        <v>4</v>
      </c>
      <c r="L10" s="65">
        <f>VLOOKUP($A10,'Return Data'!$B$7:$R$1700,9,0)</f>
        <v>16.331</v>
      </c>
      <c r="M10" s="66">
        <f t="shared" si="4"/>
        <v>4</v>
      </c>
      <c r="N10" s="65">
        <f>VLOOKUP($A10,'Return Data'!$B$7:$R$1700,10,0)</f>
        <v>13.977499999999999</v>
      </c>
      <c r="O10" s="66">
        <f t="shared" si="5"/>
        <v>5</v>
      </c>
      <c r="P10" s="65">
        <f>VLOOKUP($A10,'Return Data'!$B$7:$R$1700,11,0)</f>
        <v>10.3911</v>
      </c>
      <c r="Q10" s="66">
        <f t="shared" si="6"/>
        <v>5</v>
      </c>
      <c r="R10" s="65">
        <f>VLOOKUP($A10,'Return Data'!$B$7:$R$1700,12,0)</f>
        <v>9.4247999999999994</v>
      </c>
      <c r="S10" s="66">
        <f t="shared" si="7"/>
        <v>5</v>
      </c>
      <c r="T10" s="65">
        <f>VLOOKUP($A10,'Return Data'!$B$7:$R$1700,13,0)</f>
        <v>9.2544000000000004</v>
      </c>
      <c r="U10" s="66">
        <f t="shared" si="8"/>
        <v>5</v>
      </c>
      <c r="V10" s="65">
        <f>VLOOKUP($A10,'Return Data'!$B$7:$R$1700,17,0)</f>
        <v>8.8430999999999997</v>
      </c>
      <c r="W10" s="66">
        <f t="shared" si="9"/>
        <v>3</v>
      </c>
      <c r="X10" s="65">
        <f>VLOOKUP($A10,'Return Data'!$B$7:$R$1700,14,0)</f>
        <v>8.0030000000000001</v>
      </c>
      <c r="Y10" s="66">
        <f t="shared" si="10"/>
        <v>3</v>
      </c>
      <c r="Z10" s="65">
        <f>VLOOKUP($A10,'Return Data'!$B$7:$R$1700,16,0)</f>
        <v>8.3059999999999992</v>
      </c>
      <c r="AA10" s="67">
        <f t="shared" si="11"/>
        <v>4</v>
      </c>
    </row>
    <row r="11" spans="1:27" x14ac:dyDescent="0.3">
      <c r="A11" s="63" t="s">
        <v>828</v>
      </c>
      <c r="B11" s="64">
        <f>VLOOKUP($A11,'Return Data'!$B$7:$R$1700,3,0)</f>
        <v>44032</v>
      </c>
      <c r="C11" s="65">
        <f>VLOOKUP($A11,'Return Data'!$B$7:$R$1700,4,0)</f>
        <v>312.0532</v>
      </c>
      <c r="D11" s="65">
        <f>VLOOKUP($A11,'Return Data'!$B$7:$R$1700,5,0)</f>
        <v>5.7652999999999999</v>
      </c>
      <c r="E11" s="66">
        <f t="shared" si="0"/>
        <v>4</v>
      </c>
      <c r="F11" s="65">
        <f>VLOOKUP($A11,'Return Data'!$B$7:$R$1700,6,0)</f>
        <v>5.7652999999999999</v>
      </c>
      <c r="G11" s="66">
        <f t="shared" si="1"/>
        <v>4</v>
      </c>
      <c r="H11" s="65">
        <f>VLOOKUP($A11,'Return Data'!$B$7:$R$1700,7,0)</f>
        <v>9.9309999999999992</v>
      </c>
      <c r="I11" s="66">
        <f t="shared" si="2"/>
        <v>2</v>
      </c>
      <c r="J11" s="65">
        <f>VLOOKUP($A11,'Return Data'!$B$7:$R$1700,8,0)</f>
        <v>18.814499999999999</v>
      </c>
      <c r="K11" s="66">
        <f t="shared" si="3"/>
        <v>3</v>
      </c>
      <c r="L11" s="65">
        <f>VLOOKUP($A11,'Return Data'!$B$7:$R$1700,9,0)</f>
        <v>19.437200000000001</v>
      </c>
      <c r="M11" s="66">
        <f t="shared" si="4"/>
        <v>3</v>
      </c>
      <c r="N11" s="65">
        <f>VLOOKUP($A11,'Return Data'!$B$7:$R$1700,10,0)</f>
        <v>15.3247</v>
      </c>
      <c r="O11" s="66">
        <f t="shared" si="5"/>
        <v>3</v>
      </c>
      <c r="P11" s="65">
        <f>VLOOKUP($A11,'Return Data'!$B$7:$R$1700,11,0)</f>
        <v>10.2644</v>
      </c>
      <c r="Q11" s="66">
        <f t="shared" si="6"/>
        <v>6</v>
      </c>
      <c r="R11" s="65">
        <f>VLOOKUP($A11,'Return Data'!$B$7:$R$1700,12,0)</f>
        <v>9.5932999999999993</v>
      </c>
      <c r="S11" s="66">
        <f t="shared" si="7"/>
        <v>4</v>
      </c>
      <c r="T11" s="65">
        <f>VLOOKUP($A11,'Return Data'!$B$7:$R$1700,13,0)</f>
        <v>9.3867999999999991</v>
      </c>
      <c r="U11" s="66">
        <f t="shared" si="8"/>
        <v>4</v>
      </c>
      <c r="V11" s="65">
        <f>VLOOKUP($A11,'Return Data'!$B$7:$R$1700,17,0)</f>
        <v>8.6281999999999996</v>
      </c>
      <c r="W11" s="66">
        <f t="shared" si="9"/>
        <v>4</v>
      </c>
      <c r="X11" s="65">
        <f>VLOOKUP($A11,'Return Data'!$B$7:$R$1700,14,0)</f>
        <v>7.6223999999999998</v>
      </c>
      <c r="Y11" s="66">
        <f t="shared" si="10"/>
        <v>4</v>
      </c>
      <c r="Z11" s="65">
        <f>VLOOKUP($A11,'Return Data'!$B$7:$R$1700,16,0)</f>
        <v>8.0592000000000006</v>
      </c>
      <c r="AA11" s="67">
        <f t="shared" si="11"/>
        <v>5</v>
      </c>
    </row>
    <row r="12" spans="1:27" x14ac:dyDescent="0.3">
      <c r="A12" s="63" t="s">
        <v>831</v>
      </c>
      <c r="B12" s="64">
        <f>VLOOKUP($A12,'Return Data'!$B$7:$R$1700,3,0)</f>
        <v>44032</v>
      </c>
      <c r="C12" s="65">
        <f>VLOOKUP($A12,'Return Data'!$B$7:$R$1700,4,0)</f>
        <v>1115.1711</v>
      </c>
      <c r="D12" s="65">
        <f>VLOOKUP($A12,'Return Data'!$B$7:$R$1700,5,0)</f>
        <v>-2.2372999999999998</v>
      </c>
      <c r="E12" s="66">
        <f t="shared" si="0"/>
        <v>7</v>
      </c>
      <c r="F12" s="65">
        <f>VLOOKUP($A12,'Return Data'!$B$7:$R$1700,6,0)</f>
        <v>-2.2372999999999998</v>
      </c>
      <c r="G12" s="66">
        <f t="shared" si="1"/>
        <v>7</v>
      </c>
      <c r="H12" s="65">
        <f>VLOOKUP($A12,'Return Data'!$B$7:$R$1700,7,0)</f>
        <v>0.44</v>
      </c>
      <c r="I12" s="66">
        <f t="shared" si="2"/>
        <v>7</v>
      </c>
      <c r="J12" s="65">
        <f>VLOOKUP($A12,'Return Data'!$B$7:$R$1700,8,0)</f>
        <v>22.315100000000001</v>
      </c>
      <c r="K12" s="66">
        <f t="shared" si="3"/>
        <v>1</v>
      </c>
      <c r="L12" s="65">
        <f>VLOOKUP($A12,'Return Data'!$B$7:$R$1700,9,0)</f>
        <v>26.065100000000001</v>
      </c>
      <c r="M12" s="66">
        <f t="shared" si="4"/>
        <v>1</v>
      </c>
      <c r="N12" s="65">
        <f>VLOOKUP($A12,'Return Data'!$B$7:$R$1700,10,0)</f>
        <v>21.1753</v>
      </c>
      <c r="O12" s="66">
        <f t="shared" si="5"/>
        <v>1</v>
      </c>
      <c r="P12" s="65">
        <f>VLOOKUP($A12,'Return Data'!$B$7:$R$1700,11,0)</f>
        <v>14.1129</v>
      </c>
      <c r="Q12" s="66">
        <f t="shared" si="6"/>
        <v>2</v>
      </c>
      <c r="R12" s="65">
        <f>VLOOKUP($A12,'Return Data'!$B$7:$R$1700,12,0)</f>
        <v>10.9565</v>
      </c>
      <c r="S12" s="66">
        <f t="shared" si="7"/>
        <v>2</v>
      </c>
      <c r="T12" s="65">
        <f>VLOOKUP($A12,'Return Data'!$B$7:$R$1700,13,0)</f>
        <v>9.9765999999999995</v>
      </c>
      <c r="U12" s="66">
        <f t="shared" si="8"/>
        <v>2</v>
      </c>
      <c r="V12" s="65"/>
      <c r="W12" s="66"/>
      <c r="X12" s="65"/>
      <c r="Y12" s="66"/>
      <c r="Z12" s="65">
        <f>VLOOKUP($A12,'Return Data'!$B$7:$R$1700,16,0)</f>
        <v>9.6242999999999999</v>
      </c>
      <c r="AA12" s="67">
        <f t="shared" si="11"/>
        <v>1</v>
      </c>
    </row>
    <row r="13" spans="1:27" x14ac:dyDescent="0.3">
      <c r="A13" s="63" t="s">
        <v>832</v>
      </c>
      <c r="B13" s="64">
        <f>VLOOKUP($A13,'Return Data'!$B$7:$R$1700,3,0)</f>
        <v>44032</v>
      </c>
      <c r="C13" s="65">
        <f>VLOOKUP($A13,'Return Data'!$B$7:$R$1700,4,0)</f>
        <v>33.548999999999999</v>
      </c>
      <c r="D13" s="65">
        <f>VLOOKUP($A13,'Return Data'!$B$7:$R$1700,5,0)</f>
        <v>11.252700000000001</v>
      </c>
      <c r="E13" s="66">
        <f t="shared" si="0"/>
        <v>1</v>
      </c>
      <c r="F13" s="65">
        <f>VLOOKUP($A13,'Return Data'!$B$7:$R$1700,6,0)</f>
        <v>11.252700000000001</v>
      </c>
      <c r="G13" s="66">
        <f t="shared" si="1"/>
        <v>1</v>
      </c>
      <c r="H13" s="65">
        <f>VLOOKUP($A13,'Return Data'!$B$7:$R$1700,7,0)</f>
        <v>8.6090999999999998</v>
      </c>
      <c r="I13" s="66">
        <f t="shared" si="2"/>
        <v>3</v>
      </c>
      <c r="J13" s="65">
        <f>VLOOKUP($A13,'Return Data'!$B$7:$R$1700,8,0)</f>
        <v>19.447500000000002</v>
      </c>
      <c r="K13" s="66">
        <f t="shared" si="3"/>
        <v>2</v>
      </c>
      <c r="L13" s="65">
        <f>VLOOKUP($A13,'Return Data'!$B$7:$R$1700,9,0)</f>
        <v>22.595300000000002</v>
      </c>
      <c r="M13" s="66">
        <f t="shared" si="4"/>
        <v>2</v>
      </c>
      <c r="N13" s="65">
        <f>VLOOKUP($A13,'Return Data'!$B$7:$R$1700,10,0)</f>
        <v>19.3277</v>
      </c>
      <c r="O13" s="66">
        <f t="shared" si="5"/>
        <v>2</v>
      </c>
      <c r="P13" s="65">
        <f>VLOOKUP($A13,'Return Data'!$B$7:$R$1700,11,0)</f>
        <v>15.238099999999999</v>
      </c>
      <c r="Q13" s="66">
        <f t="shared" si="6"/>
        <v>1</v>
      </c>
      <c r="R13" s="65">
        <f>VLOOKUP($A13,'Return Data'!$B$7:$R$1700,12,0)</f>
        <v>12.642200000000001</v>
      </c>
      <c r="S13" s="66">
        <f t="shared" si="7"/>
        <v>1</v>
      </c>
      <c r="T13" s="65">
        <f>VLOOKUP($A13,'Return Data'!$B$7:$R$1700,13,0)</f>
        <v>11.6737</v>
      </c>
      <c r="U13" s="66">
        <f t="shared" si="8"/>
        <v>1</v>
      </c>
      <c r="V13" s="65">
        <f>VLOOKUP($A13,'Return Data'!$B$7:$R$1700,17,0)</f>
        <v>10.2136</v>
      </c>
      <c r="W13" s="66">
        <f t="shared" si="9"/>
        <v>1</v>
      </c>
      <c r="X13" s="65">
        <f>VLOOKUP($A13,'Return Data'!$B$7:$R$1700,14,0)</f>
        <v>8.1880000000000006</v>
      </c>
      <c r="Y13" s="66">
        <f t="shared" si="10"/>
        <v>2</v>
      </c>
      <c r="Z13" s="65">
        <f>VLOOKUP($A13,'Return Data'!$B$7:$R$1700,16,0)</f>
        <v>7.9149000000000003</v>
      </c>
      <c r="AA13" s="67">
        <f t="shared" si="11"/>
        <v>6</v>
      </c>
    </row>
    <row r="14" spans="1:27" x14ac:dyDescent="0.3">
      <c r="A14" s="63" t="s">
        <v>835</v>
      </c>
      <c r="B14" s="64">
        <f>VLOOKUP($A14,'Return Data'!$B$7:$R$1700,3,0)</f>
        <v>44032</v>
      </c>
      <c r="C14" s="65">
        <f>VLOOKUP($A14,'Return Data'!$B$7:$R$1700,4,0)</f>
        <v>1155.0939000000001</v>
      </c>
      <c r="D14" s="65">
        <f>VLOOKUP($A14,'Return Data'!$B$7:$R$1700,5,0)</f>
        <v>3.9396</v>
      </c>
      <c r="E14" s="66">
        <f t="shared" si="0"/>
        <v>6</v>
      </c>
      <c r="F14" s="65">
        <f>VLOOKUP($A14,'Return Data'!$B$7:$R$1700,6,0)</f>
        <v>3.9396</v>
      </c>
      <c r="G14" s="66">
        <f t="shared" si="1"/>
        <v>6</v>
      </c>
      <c r="H14" s="65">
        <f>VLOOKUP($A14,'Return Data'!$B$7:$R$1700,7,0)</f>
        <v>2.0629</v>
      </c>
      <c r="I14" s="66">
        <f t="shared" si="2"/>
        <v>6</v>
      </c>
      <c r="J14" s="65">
        <f>VLOOKUP($A14,'Return Data'!$B$7:$R$1700,8,0)</f>
        <v>11.2029</v>
      </c>
      <c r="K14" s="66">
        <f t="shared" si="3"/>
        <v>6</v>
      </c>
      <c r="L14" s="65">
        <f>VLOOKUP($A14,'Return Data'!$B$7:$R$1700,9,0)</f>
        <v>12.569100000000001</v>
      </c>
      <c r="M14" s="66">
        <f t="shared" si="4"/>
        <v>6</v>
      </c>
      <c r="N14" s="65">
        <f>VLOOKUP($A14,'Return Data'!$B$7:$R$1700,10,0)</f>
        <v>12.0692</v>
      </c>
      <c r="O14" s="66">
        <f t="shared" si="5"/>
        <v>6</v>
      </c>
      <c r="P14" s="65">
        <f>VLOOKUP($A14,'Return Data'!$B$7:$R$1700,11,0)</f>
        <v>10.6373</v>
      </c>
      <c r="Q14" s="66">
        <f t="shared" si="6"/>
        <v>4</v>
      </c>
      <c r="R14" s="65">
        <f>VLOOKUP($A14,'Return Data'!$B$7:$R$1700,12,0)</f>
        <v>8.8103999999999996</v>
      </c>
      <c r="S14" s="66">
        <f t="shared" si="7"/>
        <v>6</v>
      </c>
      <c r="T14" s="65">
        <f>VLOOKUP($A14,'Return Data'!$B$7:$R$1700,13,0)</f>
        <v>8.4926999999999992</v>
      </c>
      <c r="U14" s="66">
        <f t="shared" si="8"/>
        <v>6</v>
      </c>
      <c r="V14" s="65"/>
      <c r="W14" s="66"/>
      <c r="X14" s="65"/>
      <c r="Y14" s="66"/>
      <c r="Z14" s="65">
        <f>VLOOKUP($A14,'Return Data'!$B$7:$R$1700,16,0)</f>
        <v>8.7265999999999995</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5.4438428571428563</v>
      </c>
      <c r="E16" s="74"/>
      <c r="F16" s="75">
        <f>AVERAGE(F8:F14)</f>
        <v>5.4438428571428563</v>
      </c>
      <c r="G16" s="74"/>
      <c r="H16" s="75">
        <f>AVERAGE(H8:H14)</f>
        <v>6.7661571428571419</v>
      </c>
      <c r="I16" s="74"/>
      <c r="J16" s="75">
        <f>AVERAGE(J8:J14)</f>
        <v>15.776114285714286</v>
      </c>
      <c r="K16" s="74"/>
      <c r="L16" s="75">
        <f>AVERAGE(L8:L14)</f>
        <v>17.424814285714287</v>
      </c>
      <c r="M16" s="74"/>
      <c r="N16" s="75">
        <f>AVERAGE(N8:N14)</f>
        <v>14.873199999999997</v>
      </c>
      <c r="O16" s="74"/>
      <c r="P16" s="75">
        <f>AVERAGE(P8:P14)</f>
        <v>11.107285714285714</v>
      </c>
      <c r="Q16" s="74"/>
      <c r="R16" s="75">
        <f>AVERAGE(R8:R14)</f>
        <v>9.6660714285714278</v>
      </c>
      <c r="S16" s="74"/>
      <c r="T16" s="75">
        <f>AVERAGE(T8:T14)</f>
        <v>9.3221285714285695</v>
      </c>
      <c r="U16" s="74"/>
      <c r="V16" s="75">
        <f>AVERAGE(V8:V14)</f>
        <v>8.7741199999999999</v>
      </c>
      <c r="W16" s="74"/>
      <c r="X16" s="75">
        <f>AVERAGE(X8:X14)</f>
        <v>7.7579400000000005</v>
      </c>
      <c r="Y16" s="74"/>
      <c r="Z16" s="75">
        <f>AVERAGE(Z8:Z14)</f>
        <v>8.1886428571428578</v>
      </c>
      <c r="AA16" s="76"/>
    </row>
    <row r="17" spans="1:27" x14ac:dyDescent="0.3">
      <c r="A17" s="73" t="s">
        <v>28</v>
      </c>
      <c r="B17" s="74"/>
      <c r="C17" s="74"/>
      <c r="D17" s="75">
        <f>MIN(D8:D14)</f>
        <v>-2.2372999999999998</v>
      </c>
      <c r="E17" s="74"/>
      <c r="F17" s="75">
        <f>MIN(F8:F14)</f>
        <v>-2.2372999999999998</v>
      </c>
      <c r="G17" s="74"/>
      <c r="H17" s="75">
        <f>MIN(H8:H14)</f>
        <v>0.44</v>
      </c>
      <c r="I17" s="74"/>
      <c r="J17" s="75">
        <f>MIN(J8:J14)</f>
        <v>10.225300000000001</v>
      </c>
      <c r="K17" s="74"/>
      <c r="L17" s="75">
        <f>MIN(L8:L14)</f>
        <v>9.9754000000000005</v>
      </c>
      <c r="M17" s="74"/>
      <c r="N17" s="75">
        <f>MIN(N8:N14)</f>
        <v>7.8075000000000001</v>
      </c>
      <c r="O17" s="74"/>
      <c r="P17" s="75">
        <f>MIN(P8:P14)</f>
        <v>6.3348000000000004</v>
      </c>
      <c r="Q17" s="74"/>
      <c r="R17" s="75">
        <f>MIN(R8:R14)</f>
        <v>6.5693000000000001</v>
      </c>
      <c r="S17" s="74"/>
      <c r="T17" s="75">
        <f>MIN(T8:T14)</f>
        <v>6.9778000000000002</v>
      </c>
      <c r="U17" s="74"/>
      <c r="V17" s="75">
        <f>MIN(V8:V14)</f>
        <v>7.0274000000000001</v>
      </c>
      <c r="W17" s="74"/>
      <c r="X17" s="75">
        <f>MIN(X8:X14)</f>
        <v>6.766</v>
      </c>
      <c r="Y17" s="74"/>
      <c r="Z17" s="75">
        <f>MIN(Z8:Z14)</f>
        <v>5.9554</v>
      </c>
      <c r="AA17" s="76"/>
    </row>
    <row r="18" spans="1:27" ht="15" thickBot="1" x14ac:dyDescent="0.35">
      <c r="A18" s="77" t="s">
        <v>29</v>
      </c>
      <c r="B18" s="78"/>
      <c r="C18" s="78"/>
      <c r="D18" s="79">
        <f>MAX(D8:D14)</f>
        <v>11.252700000000001</v>
      </c>
      <c r="E18" s="78"/>
      <c r="F18" s="79">
        <f>MAX(F8:F14)</f>
        <v>11.252700000000001</v>
      </c>
      <c r="G18" s="78"/>
      <c r="H18" s="79">
        <f>MAX(H8:H14)</f>
        <v>11.8782</v>
      </c>
      <c r="I18" s="78"/>
      <c r="J18" s="79">
        <f>MAX(J8:J14)</f>
        <v>22.315100000000001</v>
      </c>
      <c r="K18" s="78"/>
      <c r="L18" s="79">
        <f>MAX(L8:L14)</f>
        <v>26.065100000000001</v>
      </c>
      <c r="M18" s="78"/>
      <c r="N18" s="79">
        <f>MAX(N8:N14)</f>
        <v>21.1753</v>
      </c>
      <c r="O18" s="78"/>
      <c r="P18" s="79">
        <f>MAX(P8:P14)</f>
        <v>15.238099999999999</v>
      </c>
      <c r="Q18" s="78"/>
      <c r="R18" s="79">
        <f>MAX(R8:R14)</f>
        <v>12.642200000000001</v>
      </c>
      <c r="S18" s="78"/>
      <c r="T18" s="79">
        <f>MAX(T8:T14)</f>
        <v>11.6737</v>
      </c>
      <c r="U18" s="78"/>
      <c r="V18" s="79">
        <f>MAX(V8:V14)</f>
        <v>10.2136</v>
      </c>
      <c r="W18" s="78"/>
      <c r="X18" s="79">
        <f>MAX(X8:X14)</f>
        <v>8.2103000000000002</v>
      </c>
      <c r="Y18" s="78"/>
      <c r="Z18" s="79">
        <f>MAX(Z8:Z14)</f>
        <v>9.6242999999999999</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44032</v>
      </c>
      <c r="C8" s="65">
        <f>VLOOKUP($A8,'Return Data'!$B$7:$R$1700,4,0)</f>
        <v>324.185</v>
      </c>
      <c r="D8" s="65">
        <f>VLOOKUP($A8,'Return Data'!$B$7:$R$1700,5,0)</f>
        <v>2.6798000000000002</v>
      </c>
      <c r="E8" s="66">
        <f t="shared" ref="E8" si="0">RANK(D8,D$8:D$50,0)</f>
        <v>16</v>
      </c>
      <c r="F8" s="65">
        <f>VLOOKUP($A8,'Return Data'!$B$7:$R$1700,6,0)</f>
        <v>3.1758999999999999</v>
      </c>
      <c r="G8" s="66">
        <f t="shared" ref="G8" si="1">RANK(F8,F$8:F$50,0)</f>
        <v>8</v>
      </c>
      <c r="H8" s="65">
        <f>VLOOKUP($A8,'Return Data'!$B$7:$R$1700,7,0)</f>
        <v>3.3106</v>
      </c>
      <c r="I8" s="66">
        <f t="shared" ref="I8" si="2">RANK(H8,H$8:H$50,0)</f>
        <v>4</v>
      </c>
      <c r="J8" s="65">
        <f>VLOOKUP($A8,'Return Data'!$B$7:$R$1700,8,0)</f>
        <v>3.4780000000000002</v>
      </c>
      <c r="K8" s="66">
        <f t="shared" ref="K8" si="3">RANK(J8,J$8:J$50,0)</f>
        <v>3</v>
      </c>
      <c r="L8" s="65">
        <f>VLOOKUP($A8,'Return Data'!$B$7:$R$1700,9,0)</f>
        <v>3.8628</v>
      </c>
      <c r="M8" s="66">
        <f t="shared" ref="M8" si="4">RANK(L8,L$8:L$50,0)</f>
        <v>2</v>
      </c>
      <c r="N8" s="65">
        <f>VLOOKUP($A8,'Return Data'!$B$7:$R$1700,10,0)</f>
        <v>4.5522999999999998</v>
      </c>
      <c r="O8" s="66">
        <f t="shared" ref="O8" si="5">RANK(N8,N$8:N$50,0)</f>
        <v>4</v>
      </c>
      <c r="P8" s="65">
        <f>VLOOKUP($A8,'Return Data'!$B$7:$R$1700,11,0)</f>
        <v>5.2260999999999997</v>
      </c>
      <c r="Q8" s="66">
        <f t="shared" ref="Q8" si="6">RANK(P8,P$8:P$50,0)</f>
        <v>7</v>
      </c>
      <c r="R8" s="65">
        <f>VLOOKUP($A8,'Return Data'!$B$7:$R$1700,12,0)</f>
        <v>5.2801999999999998</v>
      </c>
      <c r="S8" s="66">
        <f t="shared" ref="S8" si="7">RANK(R8,R$8:R$50,0)</f>
        <v>6</v>
      </c>
      <c r="T8" s="65">
        <f>VLOOKUP($A8,'Return Data'!$B$7:$R$1700,13,0)</f>
        <v>5.5411000000000001</v>
      </c>
      <c r="U8" s="66">
        <f t="shared" ref="U8" si="8">RANK(T8,T$8:T$50,0)</f>
        <v>7</v>
      </c>
      <c r="V8" s="65">
        <f>VLOOKUP($A8,'Return Data'!$B$7:$R$1700,17,0)</f>
        <v>6.5614999999999997</v>
      </c>
      <c r="W8" s="66">
        <f t="shared" ref="W8" si="9">RANK(V8,V$8:V$50,0)</f>
        <v>6</v>
      </c>
      <c r="X8" s="65">
        <f>VLOOKUP($A8,'Return Data'!$B$7:$R$1700,14,0)</f>
        <v>6.7286999999999999</v>
      </c>
      <c r="Y8" s="66">
        <f t="shared" ref="Y8" si="10">RANK(X8,X$8:X$50,0)</f>
        <v>6</v>
      </c>
      <c r="Z8" s="65">
        <f>VLOOKUP($A8,'Return Data'!$B$7:$R$1700,16,0)</f>
        <v>7.7858999999999998</v>
      </c>
      <c r="AA8" s="67">
        <f t="shared" ref="AA8" si="11">RANK(Z8,Z$8:Z$50,0)</f>
        <v>3</v>
      </c>
    </row>
    <row r="9" spans="1:27" x14ac:dyDescent="0.3">
      <c r="A9" s="63" t="s">
        <v>119</v>
      </c>
      <c r="B9" s="64">
        <f>VLOOKUP($A9,'Return Data'!$B$7:$R$1700,3,0)</f>
        <v>44032</v>
      </c>
      <c r="C9" s="65">
        <f>VLOOKUP($A9,'Return Data'!$B$7:$R$1700,4,0)</f>
        <v>2234.3415</v>
      </c>
      <c r="D9" s="65">
        <f>VLOOKUP($A9,'Return Data'!$B$7:$R$1700,5,0)</f>
        <v>2.3182</v>
      </c>
      <c r="E9" s="66">
        <f t="shared" ref="E9:E50" si="12">RANK(D9,D$8:D$50,0)</f>
        <v>28</v>
      </c>
      <c r="F9" s="65">
        <f>VLOOKUP($A9,'Return Data'!$B$7:$R$1700,6,0)</f>
        <v>3.0066000000000002</v>
      </c>
      <c r="G9" s="66">
        <f t="shared" ref="G9:G50" si="13">RANK(F9,F$8:F$50,0)</f>
        <v>16</v>
      </c>
      <c r="H9" s="65">
        <f>VLOOKUP($A9,'Return Data'!$B$7:$R$1700,7,0)</f>
        <v>3.0543</v>
      </c>
      <c r="I9" s="66">
        <f t="shared" ref="I9:I50" si="14">RANK(H9,H$8:H$50,0)</f>
        <v>16</v>
      </c>
      <c r="J9" s="65">
        <f>VLOOKUP($A9,'Return Data'!$B$7:$R$1700,8,0)</f>
        <v>3.2403</v>
      </c>
      <c r="K9" s="66">
        <f t="shared" ref="K9:K50" si="15">RANK(J9,J$8:J$50,0)</f>
        <v>12</v>
      </c>
      <c r="L9" s="65">
        <f>VLOOKUP($A9,'Return Data'!$B$7:$R$1700,9,0)</f>
        <v>3.4279000000000002</v>
      </c>
      <c r="M9" s="66">
        <f t="shared" ref="M9:M50" si="16">RANK(L9,L$8:L$50,0)</f>
        <v>12</v>
      </c>
      <c r="N9" s="65">
        <f>VLOOKUP($A9,'Return Data'!$B$7:$R$1700,10,0)</f>
        <v>4.1886000000000001</v>
      </c>
      <c r="O9" s="66">
        <f t="shared" ref="O9:O50" si="17">RANK(N9,N$8:N$50,0)</f>
        <v>14</v>
      </c>
      <c r="P9" s="65">
        <f>VLOOKUP($A9,'Return Data'!$B$7:$R$1700,11,0)</f>
        <v>5.1287000000000003</v>
      </c>
      <c r="Q9" s="66">
        <f t="shared" ref="Q9:Q50" si="18">RANK(P9,P$8:P$50,0)</f>
        <v>12</v>
      </c>
      <c r="R9" s="65">
        <f>VLOOKUP($A9,'Return Data'!$B$7:$R$1700,12,0)</f>
        <v>5.2183000000000002</v>
      </c>
      <c r="S9" s="66">
        <f t="shared" ref="S9:S50" si="19">RANK(R9,R$8:R$50,0)</f>
        <v>13</v>
      </c>
      <c r="T9" s="65">
        <f>VLOOKUP($A9,'Return Data'!$B$7:$R$1700,13,0)</f>
        <v>5.4618000000000002</v>
      </c>
      <c r="U9" s="66">
        <f t="shared" ref="U9:U50" si="20">RANK(T9,T$8:T$50,0)</f>
        <v>13</v>
      </c>
      <c r="V9" s="65">
        <f>VLOOKUP($A9,'Return Data'!$B$7:$R$1700,17,0)</f>
        <v>6.4915000000000003</v>
      </c>
      <c r="W9" s="66">
        <f t="shared" ref="W9:W49" si="21">RANK(V9,V$8:V$50,0)</f>
        <v>11</v>
      </c>
      <c r="X9" s="65">
        <f>VLOOKUP($A9,'Return Data'!$B$7:$R$1700,14,0)</f>
        <v>6.6844000000000001</v>
      </c>
      <c r="Y9" s="66">
        <f t="shared" ref="Y9:Y49" si="22">RANK(X9,X$8:X$50,0)</f>
        <v>10</v>
      </c>
      <c r="Z9" s="65">
        <f>VLOOKUP($A9,'Return Data'!$B$7:$R$1700,16,0)</f>
        <v>7.7297000000000002</v>
      </c>
      <c r="AA9" s="67">
        <f t="shared" ref="AA9:AA50" si="23">RANK(Z9,Z$8:Z$50,0)</f>
        <v>10</v>
      </c>
    </row>
    <row r="10" spans="1:27" x14ac:dyDescent="0.3">
      <c r="A10" s="63" t="s">
        <v>120</v>
      </c>
      <c r="B10" s="64">
        <f>VLOOKUP($A10,'Return Data'!$B$7:$R$1700,3,0)</f>
        <v>44032</v>
      </c>
      <c r="C10" s="65">
        <f>VLOOKUP($A10,'Return Data'!$B$7:$R$1700,4,0)</f>
        <v>2316.4839999999999</v>
      </c>
      <c r="D10" s="65">
        <f>VLOOKUP($A10,'Return Data'!$B$7:$R$1700,5,0)</f>
        <v>2.3085</v>
      </c>
      <c r="E10" s="66">
        <f t="shared" si="12"/>
        <v>29</v>
      </c>
      <c r="F10" s="65">
        <f>VLOOKUP($A10,'Return Data'!$B$7:$R$1700,6,0)</f>
        <v>3.0118</v>
      </c>
      <c r="G10" s="66">
        <f t="shared" si="13"/>
        <v>15</v>
      </c>
      <c r="H10" s="65">
        <f>VLOOKUP($A10,'Return Data'!$B$7:$R$1700,7,0)</f>
        <v>3.1032000000000002</v>
      </c>
      <c r="I10" s="66">
        <f t="shared" si="14"/>
        <v>12</v>
      </c>
      <c r="J10" s="65">
        <f>VLOOKUP($A10,'Return Data'!$B$7:$R$1700,8,0)</f>
        <v>3.0634999999999999</v>
      </c>
      <c r="K10" s="66">
        <f t="shared" si="15"/>
        <v>27</v>
      </c>
      <c r="L10" s="65">
        <f>VLOOKUP($A10,'Return Data'!$B$7:$R$1700,9,0)</f>
        <v>3.2532999999999999</v>
      </c>
      <c r="M10" s="66">
        <f t="shared" si="16"/>
        <v>25</v>
      </c>
      <c r="N10" s="65">
        <f>VLOOKUP($A10,'Return Data'!$B$7:$R$1700,10,0)</f>
        <v>3.5710999999999999</v>
      </c>
      <c r="O10" s="66">
        <f t="shared" si="17"/>
        <v>30</v>
      </c>
      <c r="P10" s="65">
        <f>VLOOKUP($A10,'Return Data'!$B$7:$R$1700,11,0)</f>
        <v>4.9126000000000003</v>
      </c>
      <c r="Q10" s="66">
        <f t="shared" si="18"/>
        <v>21</v>
      </c>
      <c r="R10" s="65">
        <f>VLOOKUP($A10,'Return Data'!$B$7:$R$1700,12,0)</f>
        <v>5.0956999999999999</v>
      </c>
      <c r="S10" s="66">
        <f t="shared" si="19"/>
        <v>18</v>
      </c>
      <c r="T10" s="65">
        <f>VLOOKUP($A10,'Return Data'!$B$7:$R$1700,13,0)</f>
        <v>5.3838999999999997</v>
      </c>
      <c r="U10" s="66">
        <f t="shared" si="20"/>
        <v>15</v>
      </c>
      <c r="V10" s="65">
        <f>VLOOKUP($A10,'Return Data'!$B$7:$R$1700,17,0)</f>
        <v>6.4652000000000003</v>
      </c>
      <c r="W10" s="66">
        <f t="shared" si="21"/>
        <v>14</v>
      </c>
      <c r="X10" s="65">
        <f>VLOOKUP($A10,'Return Data'!$B$7:$R$1700,14,0)</f>
        <v>6.6761999999999997</v>
      </c>
      <c r="Y10" s="66">
        <f t="shared" si="22"/>
        <v>13</v>
      </c>
      <c r="Z10" s="65">
        <f>VLOOKUP($A10,'Return Data'!$B$7:$R$1700,16,0)</f>
        <v>7.7685000000000004</v>
      </c>
      <c r="AA10" s="67">
        <f t="shared" si="23"/>
        <v>4</v>
      </c>
    </row>
    <row r="11" spans="1:27" x14ac:dyDescent="0.3">
      <c r="A11" s="63" t="s">
        <v>121</v>
      </c>
      <c r="B11" s="64">
        <f>VLOOKUP($A11,'Return Data'!$B$7:$R$1700,3,0)</f>
        <v>44032</v>
      </c>
      <c r="C11" s="65">
        <f>VLOOKUP($A11,'Return Data'!$B$7:$R$1700,4,0)</f>
        <v>3095.1318000000001</v>
      </c>
      <c r="D11" s="65">
        <f>VLOOKUP($A11,'Return Data'!$B$7:$R$1700,5,0)</f>
        <v>2.2856000000000001</v>
      </c>
      <c r="E11" s="66">
        <f t="shared" si="12"/>
        <v>30</v>
      </c>
      <c r="F11" s="65">
        <f>VLOOKUP($A11,'Return Data'!$B$7:$R$1700,6,0)</f>
        <v>2.8780999999999999</v>
      </c>
      <c r="G11" s="66">
        <f t="shared" si="13"/>
        <v>28</v>
      </c>
      <c r="H11" s="65">
        <f>VLOOKUP($A11,'Return Data'!$B$7:$R$1700,7,0)</f>
        <v>2.9634999999999998</v>
      </c>
      <c r="I11" s="66">
        <f t="shared" si="14"/>
        <v>27</v>
      </c>
      <c r="J11" s="65">
        <f>VLOOKUP($A11,'Return Data'!$B$7:$R$1700,8,0)</f>
        <v>3.0800999999999998</v>
      </c>
      <c r="K11" s="66">
        <f t="shared" si="15"/>
        <v>25</v>
      </c>
      <c r="L11" s="65">
        <f>VLOOKUP($A11,'Return Data'!$B$7:$R$1700,9,0)</f>
        <v>3.08</v>
      </c>
      <c r="M11" s="66">
        <f t="shared" si="16"/>
        <v>34</v>
      </c>
      <c r="N11" s="65">
        <f>VLOOKUP($A11,'Return Data'!$B$7:$R$1700,10,0)</f>
        <v>3.7250000000000001</v>
      </c>
      <c r="O11" s="66">
        <f t="shared" si="17"/>
        <v>27</v>
      </c>
      <c r="P11" s="65">
        <f>VLOOKUP($A11,'Return Data'!$B$7:$R$1700,11,0)</f>
        <v>4.8926999999999996</v>
      </c>
      <c r="Q11" s="66">
        <f t="shared" si="18"/>
        <v>23</v>
      </c>
      <c r="R11" s="65">
        <f>VLOOKUP($A11,'Return Data'!$B$7:$R$1700,12,0)</f>
        <v>5.1033999999999997</v>
      </c>
      <c r="S11" s="66">
        <f t="shared" si="19"/>
        <v>16</v>
      </c>
      <c r="T11" s="65">
        <f>VLOOKUP($A11,'Return Data'!$B$7:$R$1700,13,0)</f>
        <v>5.4298000000000002</v>
      </c>
      <c r="U11" s="66">
        <f t="shared" si="20"/>
        <v>14</v>
      </c>
      <c r="V11" s="65">
        <f>VLOOKUP($A11,'Return Data'!$B$7:$R$1700,17,0)</f>
        <v>6.5008999999999997</v>
      </c>
      <c r="W11" s="66">
        <f t="shared" si="21"/>
        <v>10</v>
      </c>
      <c r="X11" s="65">
        <f>VLOOKUP($A11,'Return Data'!$B$7:$R$1700,14,0)</f>
        <v>6.6818</v>
      </c>
      <c r="Y11" s="66">
        <f t="shared" si="22"/>
        <v>11</v>
      </c>
      <c r="Z11" s="65">
        <f>VLOOKUP($A11,'Return Data'!$B$7:$R$1700,16,0)</f>
        <v>7.6981999999999999</v>
      </c>
      <c r="AA11" s="67">
        <f t="shared" si="23"/>
        <v>17</v>
      </c>
    </row>
    <row r="12" spans="1:27" x14ac:dyDescent="0.3">
      <c r="A12" s="63" t="s">
        <v>122</v>
      </c>
      <c r="B12" s="64">
        <f>VLOOKUP($A12,'Return Data'!$B$7:$R$1700,3,0)</f>
        <v>44032</v>
      </c>
      <c r="C12" s="65">
        <f>VLOOKUP($A12,'Return Data'!$B$7:$R$1700,4,0)</f>
        <v>2315.6183999999998</v>
      </c>
      <c r="D12" s="65">
        <f>VLOOKUP($A12,'Return Data'!$B$7:$R$1700,5,0)</f>
        <v>2.3235000000000001</v>
      </c>
      <c r="E12" s="66">
        <f t="shared" si="12"/>
        <v>26</v>
      </c>
      <c r="F12" s="65">
        <f>VLOOKUP($A12,'Return Data'!$B$7:$R$1700,6,0)</f>
        <v>2.8589000000000002</v>
      </c>
      <c r="G12" s="66">
        <f t="shared" si="13"/>
        <v>31</v>
      </c>
      <c r="H12" s="65">
        <f>VLOOKUP($A12,'Return Data'!$B$7:$R$1700,7,0)</f>
        <v>2.9003000000000001</v>
      </c>
      <c r="I12" s="66">
        <f t="shared" si="14"/>
        <v>32</v>
      </c>
      <c r="J12" s="65">
        <f>VLOOKUP($A12,'Return Data'!$B$7:$R$1700,8,0)</f>
        <v>3.0305</v>
      </c>
      <c r="K12" s="66">
        <f t="shared" si="15"/>
        <v>32</v>
      </c>
      <c r="L12" s="65">
        <f>VLOOKUP($A12,'Return Data'!$B$7:$R$1700,9,0)</f>
        <v>3.3186</v>
      </c>
      <c r="M12" s="66">
        <f t="shared" si="16"/>
        <v>23</v>
      </c>
      <c r="N12" s="65">
        <f>VLOOKUP($A12,'Return Data'!$B$7:$R$1700,10,0)</f>
        <v>4.2290000000000001</v>
      </c>
      <c r="O12" s="66">
        <f t="shared" si="17"/>
        <v>11</v>
      </c>
      <c r="P12" s="65">
        <f>VLOOKUP($A12,'Return Data'!$B$7:$R$1700,11,0)</f>
        <v>4.9269999999999996</v>
      </c>
      <c r="Q12" s="66">
        <f t="shared" si="18"/>
        <v>20</v>
      </c>
      <c r="R12" s="65">
        <f>VLOOKUP($A12,'Return Data'!$B$7:$R$1700,12,0)</f>
        <v>5.0015999999999998</v>
      </c>
      <c r="S12" s="66">
        <f t="shared" si="19"/>
        <v>24</v>
      </c>
      <c r="T12" s="65">
        <f>VLOOKUP($A12,'Return Data'!$B$7:$R$1700,13,0)</f>
        <v>5.2587999999999999</v>
      </c>
      <c r="U12" s="66">
        <f t="shared" si="20"/>
        <v>25</v>
      </c>
      <c r="V12" s="65">
        <f>VLOOKUP($A12,'Return Data'!$B$7:$R$1700,17,0)</f>
        <v>6.3341000000000003</v>
      </c>
      <c r="W12" s="66">
        <f t="shared" si="21"/>
        <v>24</v>
      </c>
      <c r="X12" s="65">
        <f>VLOOKUP($A12,'Return Data'!$B$7:$R$1700,14,0)</f>
        <v>6.5945999999999998</v>
      </c>
      <c r="Y12" s="66">
        <f t="shared" si="22"/>
        <v>21</v>
      </c>
      <c r="Z12" s="65">
        <f>VLOOKUP($A12,'Return Data'!$B$7:$R$1700,16,0)</f>
        <v>7.6992000000000003</v>
      </c>
      <c r="AA12" s="67">
        <f t="shared" si="23"/>
        <v>16</v>
      </c>
    </row>
    <row r="13" spans="1:27" x14ac:dyDescent="0.3">
      <c r="A13" s="63" t="s">
        <v>123</v>
      </c>
      <c r="B13" s="64">
        <f>VLOOKUP($A13,'Return Data'!$B$7:$R$1700,3,0)</f>
        <v>44032</v>
      </c>
      <c r="C13" s="65">
        <f>VLOOKUP($A13,'Return Data'!$B$7:$R$1700,4,0)</f>
        <v>2414.3314999999998</v>
      </c>
      <c r="D13" s="65">
        <f>VLOOKUP($A13,'Return Data'!$B$7:$R$1700,5,0)</f>
        <v>3.0571000000000002</v>
      </c>
      <c r="E13" s="66">
        <f t="shared" si="12"/>
        <v>5</v>
      </c>
      <c r="F13" s="65">
        <f>VLOOKUP($A13,'Return Data'!$B$7:$R$1700,6,0)</f>
        <v>3.1393</v>
      </c>
      <c r="G13" s="66">
        <f t="shared" si="13"/>
        <v>10</v>
      </c>
      <c r="H13" s="65">
        <f>VLOOKUP($A13,'Return Data'!$B$7:$R$1700,7,0)</f>
        <v>3.0089000000000001</v>
      </c>
      <c r="I13" s="66">
        <f t="shared" si="14"/>
        <v>22</v>
      </c>
      <c r="J13" s="65">
        <f>VLOOKUP($A13,'Return Data'!$B$7:$R$1700,8,0)</f>
        <v>3.0405000000000002</v>
      </c>
      <c r="K13" s="66">
        <f t="shared" si="15"/>
        <v>28</v>
      </c>
      <c r="L13" s="65">
        <f>VLOOKUP($A13,'Return Data'!$B$7:$R$1700,9,0)</f>
        <v>3.0655999999999999</v>
      </c>
      <c r="M13" s="66">
        <f t="shared" si="16"/>
        <v>36</v>
      </c>
      <c r="N13" s="65">
        <f>VLOOKUP($A13,'Return Data'!$B$7:$R$1700,10,0)</f>
        <v>3.2315999999999998</v>
      </c>
      <c r="O13" s="66">
        <f t="shared" si="17"/>
        <v>38</v>
      </c>
      <c r="P13" s="65">
        <f>VLOOKUP($A13,'Return Data'!$B$7:$R$1700,11,0)</f>
        <v>4.0091000000000001</v>
      </c>
      <c r="Q13" s="66">
        <f t="shared" si="18"/>
        <v>35</v>
      </c>
      <c r="R13" s="65">
        <f>VLOOKUP($A13,'Return Data'!$B$7:$R$1700,12,0)</f>
        <v>4.3860000000000001</v>
      </c>
      <c r="S13" s="66">
        <f t="shared" si="19"/>
        <v>34</v>
      </c>
      <c r="T13" s="65">
        <f>VLOOKUP($A13,'Return Data'!$B$7:$R$1700,13,0)</f>
        <v>4.7316000000000003</v>
      </c>
      <c r="U13" s="66">
        <f t="shared" si="20"/>
        <v>33</v>
      </c>
      <c r="V13" s="65">
        <f>VLOOKUP($A13,'Return Data'!$B$7:$R$1700,17,0)</f>
        <v>6.0045000000000002</v>
      </c>
      <c r="W13" s="66">
        <f t="shared" si="21"/>
        <v>30</v>
      </c>
      <c r="X13" s="65">
        <f>VLOOKUP($A13,'Return Data'!$B$7:$R$1700,14,0)</f>
        <v>6.3202999999999996</v>
      </c>
      <c r="Y13" s="66">
        <f t="shared" si="22"/>
        <v>30</v>
      </c>
      <c r="Z13" s="65">
        <f>VLOOKUP($A13,'Return Data'!$B$7:$R$1700,16,0)</f>
        <v>7.5107999999999997</v>
      </c>
      <c r="AA13" s="67">
        <f t="shared" si="23"/>
        <v>28</v>
      </c>
    </row>
    <row r="14" spans="1:27" x14ac:dyDescent="0.3">
      <c r="A14" s="63" t="s">
        <v>124</v>
      </c>
      <c r="B14" s="64">
        <f>VLOOKUP($A14,'Return Data'!$B$7:$R$1700,3,0)</f>
        <v>44032</v>
      </c>
      <c r="C14" s="65">
        <f>VLOOKUP($A14,'Return Data'!$B$7:$R$1700,4,0)</f>
        <v>2876.8044</v>
      </c>
      <c r="D14" s="65">
        <f>VLOOKUP($A14,'Return Data'!$B$7:$R$1700,5,0)</f>
        <v>2.2408000000000001</v>
      </c>
      <c r="E14" s="66">
        <f t="shared" si="12"/>
        <v>34</v>
      </c>
      <c r="F14" s="65">
        <f>VLOOKUP($A14,'Return Data'!$B$7:$R$1700,6,0)</f>
        <v>2.8753000000000002</v>
      </c>
      <c r="G14" s="66">
        <f t="shared" si="13"/>
        <v>29</v>
      </c>
      <c r="H14" s="65">
        <f>VLOOKUP($A14,'Return Data'!$B$7:$R$1700,7,0)</f>
        <v>3.0042</v>
      </c>
      <c r="I14" s="66">
        <f t="shared" si="14"/>
        <v>24</v>
      </c>
      <c r="J14" s="65">
        <f>VLOOKUP($A14,'Return Data'!$B$7:$R$1700,8,0)</f>
        <v>3.1395</v>
      </c>
      <c r="K14" s="66">
        <f t="shared" si="15"/>
        <v>20</v>
      </c>
      <c r="L14" s="65">
        <f>VLOOKUP($A14,'Return Data'!$B$7:$R$1700,9,0)</f>
        <v>3.38</v>
      </c>
      <c r="M14" s="66">
        <f t="shared" si="16"/>
        <v>18</v>
      </c>
      <c r="N14" s="65">
        <f>VLOOKUP($A14,'Return Data'!$B$7:$R$1700,10,0)</f>
        <v>3.8681000000000001</v>
      </c>
      <c r="O14" s="66">
        <f t="shared" si="17"/>
        <v>25</v>
      </c>
      <c r="P14" s="65">
        <f>VLOOKUP($A14,'Return Data'!$B$7:$R$1700,11,0)</f>
        <v>5.0042999999999997</v>
      </c>
      <c r="Q14" s="66">
        <f t="shared" si="18"/>
        <v>17</v>
      </c>
      <c r="R14" s="65">
        <f>VLOOKUP($A14,'Return Data'!$B$7:$R$1700,12,0)</f>
        <v>5.0784000000000002</v>
      </c>
      <c r="S14" s="66">
        <f t="shared" si="19"/>
        <v>20</v>
      </c>
      <c r="T14" s="65">
        <f>VLOOKUP($A14,'Return Data'!$B$7:$R$1700,13,0)</f>
        <v>5.3449</v>
      </c>
      <c r="U14" s="66">
        <f t="shared" si="20"/>
        <v>21</v>
      </c>
      <c r="V14" s="65">
        <f>VLOOKUP($A14,'Return Data'!$B$7:$R$1700,17,0)</f>
        <v>6.4151999999999996</v>
      </c>
      <c r="W14" s="66">
        <f t="shared" si="21"/>
        <v>17</v>
      </c>
      <c r="X14" s="65">
        <f>VLOOKUP($A14,'Return Data'!$B$7:$R$1700,14,0)</f>
        <v>6.6261999999999999</v>
      </c>
      <c r="Y14" s="66">
        <f t="shared" si="22"/>
        <v>17</v>
      </c>
      <c r="Z14" s="65">
        <f>VLOOKUP($A14,'Return Data'!$B$7:$R$1700,16,0)</f>
        <v>7.6893000000000002</v>
      </c>
      <c r="AA14" s="67">
        <f t="shared" si="23"/>
        <v>19</v>
      </c>
    </row>
    <row r="15" spans="1:27" x14ac:dyDescent="0.3">
      <c r="A15" s="63" t="s">
        <v>125</v>
      </c>
      <c r="B15" s="64">
        <f>VLOOKUP($A15,'Return Data'!$B$7:$R$1700,3,0)</f>
        <v>44032</v>
      </c>
      <c r="C15" s="65">
        <f>VLOOKUP($A15,'Return Data'!$B$7:$R$1700,4,0)</f>
        <v>2593.0466000000001</v>
      </c>
      <c r="D15" s="65">
        <f>VLOOKUP($A15,'Return Data'!$B$7:$R$1700,5,0)</f>
        <v>2.7422</v>
      </c>
      <c r="E15" s="66">
        <f t="shared" si="12"/>
        <v>12</v>
      </c>
      <c r="F15" s="65">
        <f>VLOOKUP($A15,'Return Data'!$B$7:$R$1700,6,0)</f>
        <v>2.7764000000000002</v>
      </c>
      <c r="G15" s="66">
        <f t="shared" si="13"/>
        <v>39</v>
      </c>
      <c r="H15" s="65">
        <f>VLOOKUP($A15,'Return Data'!$B$7:$R$1700,7,0)</f>
        <v>2.7648000000000001</v>
      </c>
      <c r="I15" s="66">
        <f t="shared" si="14"/>
        <v>39</v>
      </c>
      <c r="J15" s="65">
        <f>VLOOKUP($A15,'Return Data'!$B$7:$R$1700,8,0)</f>
        <v>2.9436</v>
      </c>
      <c r="K15" s="66">
        <f t="shared" si="15"/>
        <v>35</v>
      </c>
      <c r="L15" s="65">
        <f>VLOOKUP($A15,'Return Data'!$B$7:$R$1700,9,0)</f>
        <v>3.1623999999999999</v>
      </c>
      <c r="M15" s="66">
        <f t="shared" si="16"/>
        <v>26</v>
      </c>
      <c r="N15" s="65">
        <f>VLOOKUP($A15,'Return Data'!$B$7:$R$1700,10,0)</f>
        <v>4.2023000000000001</v>
      </c>
      <c r="O15" s="66">
        <f t="shared" si="17"/>
        <v>13</v>
      </c>
      <c r="P15" s="65">
        <f>VLOOKUP($A15,'Return Data'!$B$7:$R$1700,11,0)</f>
        <v>5.1509999999999998</v>
      </c>
      <c r="Q15" s="66">
        <f t="shared" si="18"/>
        <v>10</v>
      </c>
      <c r="R15" s="65">
        <f>VLOOKUP($A15,'Return Data'!$B$7:$R$1700,12,0)</f>
        <v>5.2720000000000002</v>
      </c>
      <c r="S15" s="66">
        <f t="shared" si="19"/>
        <v>8</v>
      </c>
      <c r="T15" s="65">
        <f>VLOOKUP($A15,'Return Data'!$B$7:$R$1700,13,0)</f>
        <v>5.569</v>
      </c>
      <c r="U15" s="66">
        <f t="shared" si="20"/>
        <v>4</v>
      </c>
      <c r="V15" s="65">
        <f>VLOOKUP($A15,'Return Data'!$B$7:$R$1700,17,0)</f>
        <v>6.5578000000000003</v>
      </c>
      <c r="W15" s="66">
        <f t="shared" si="21"/>
        <v>8</v>
      </c>
      <c r="X15" s="65">
        <f>VLOOKUP($A15,'Return Data'!$B$7:$R$1700,14,0)</f>
        <v>6.7347999999999999</v>
      </c>
      <c r="Y15" s="66">
        <f t="shared" si="22"/>
        <v>5</v>
      </c>
      <c r="Z15" s="65">
        <f>VLOOKUP($A15,'Return Data'!$B$7:$R$1700,16,0)</f>
        <v>7.6173000000000002</v>
      </c>
      <c r="AA15" s="67">
        <f t="shared" si="23"/>
        <v>27</v>
      </c>
    </row>
    <row r="16" spans="1:27" x14ac:dyDescent="0.3">
      <c r="A16" s="63" t="s">
        <v>126</v>
      </c>
      <c r="B16" s="64">
        <f>VLOOKUP($A16,'Return Data'!$B$7:$R$1700,3,0)</f>
        <v>44032</v>
      </c>
      <c r="C16" s="65">
        <f>VLOOKUP($A16,'Return Data'!$B$7:$R$1700,4,0)</f>
        <v>2202.2156</v>
      </c>
      <c r="D16" s="65">
        <f>VLOOKUP($A16,'Return Data'!$B$7:$R$1700,5,0)</f>
        <v>2.8426999999999998</v>
      </c>
      <c r="E16" s="66">
        <f t="shared" si="12"/>
        <v>9</v>
      </c>
      <c r="F16" s="65">
        <f>VLOOKUP($A16,'Return Data'!$B$7:$R$1700,6,0)</f>
        <v>2.9819</v>
      </c>
      <c r="G16" s="66">
        <f t="shared" si="13"/>
        <v>19</v>
      </c>
      <c r="H16" s="65">
        <f>VLOOKUP($A16,'Return Data'!$B$7:$R$1700,7,0)</f>
        <v>2.9941</v>
      </c>
      <c r="I16" s="66">
        <f t="shared" si="14"/>
        <v>25</v>
      </c>
      <c r="J16" s="65">
        <f>VLOOKUP($A16,'Return Data'!$B$7:$R$1700,8,0)</f>
        <v>3.1032000000000002</v>
      </c>
      <c r="K16" s="66">
        <f t="shared" si="15"/>
        <v>23</v>
      </c>
      <c r="L16" s="65">
        <f>VLOOKUP($A16,'Return Data'!$B$7:$R$1700,9,0)</f>
        <v>3.1377000000000002</v>
      </c>
      <c r="M16" s="66">
        <f t="shared" si="16"/>
        <v>28</v>
      </c>
      <c r="N16" s="65">
        <f>VLOOKUP($A16,'Return Data'!$B$7:$R$1700,10,0)</f>
        <v>3.2642000000000002</v>
      </c>
      <c r="O16" s="66">
        <f t="shared" si="17"/>
        <v>36</v>
      </c>
      <c r="P16" s="65">
        <f>VLOOKUP($A16,'Return Data'!$B$7:$R$1700,11,0)</f>
        <v>4.1875999999999998</v>
      </c>
      <c r="Q16" s="66">
        <f t="shared" si="18"/>
        <v>31</v>
      </c>
      <c r="R16" s="65">
        <f>VLOOKUP($A16,'Return Data'!$B$7:$R$1700,12,0)</f>
        <v>4.4150999999999998</v>
      </c>
      <c r="S16" s="66">
        <f t="shared" si="19"/>
        <v>32</v>
      </c>
      <c r="T16" s="65">
        <f>VLOOKUP($A16,'Return Data'!$B$7:$R$1700,13,0)</f>
        <v>4.7046999999999999</v>
      </c>
      <c r="U16" s="66">
        <f t="shared" si="20"/>
        <v>34</v>
      </c>
      <c r="V16" s="65">
        <f>VLOOKUP($A16,'Return Data'!$B$7:$R$1700,17,0)</f>
        <v>6.0694999999999997</v>
      </c>
      <c r="W16" s="66">
        <f t="shared" si="21"/>
        <v>29</v>
      </c>
      <c r="X16" s="65">
        <f>VLOOKUP($A16,'Return Data'!$B$7:$R$1700,14,0)</f>
        <v>6.4112999999999998</v>
      </c>
      <c r="Y16" s="66">
        <f t="shared" si="22"/>
        <v>29</v>
      </c>
      <c r="Z16" s="65">
        <f>VLOOKUP($A16,'Return Data'!$B$7:$R$1700,16,0)</f>
        <v>7.7106000000000003</v>
      </c>
      <c r="AA16" s="67">
        <f t="shared" si="23"/>
        <v>13</v>
      </c>
    </row>
    <row r="17" spans="1:27" x14ac:dyDescent="0.3">
      <c r="A17" s="63" t="s">
        <v>127</v>
      </c>
      <c r="B17" s="64">
        <f>VLOOKUP($A17,'Return Data'!$B$7:$R$1700,3,0)</f>
        <v>44032</v>
      </c>
      <c r="C17" s="65">
        <f>VLOOKUP($A17,'Return Data'!$B$7:$R$1700,4,0)</f>
        <v>3024.1433000000002</v>
      </c>
      <c r="D17" s="65">
        <f>VLOOKUP($A17,'Return Data'!$B$7:$R$1700,5,0)</f>
        <v>2.2414999999999998</v>
      </c>
      <c r="E17" s="66">
        <f t="shared" si="12"/>
        <v>33</v>
      </c>
      <c r="F17" s="65">
        <f>VLOOKUP($A17,'Return Data'!$B$7:$R$1700,6,0)</f>
        <v>2.8635999999999999</v>
      </c>
      <c r="G17" s="66">
        <f t="shared" si="13"/>
        <v>30</v>
      </c>
      <c r="H17" s="65">
        <f>VLOOKUP($A17,'Return Data'!$B$7:$R$1700,7,0)</f>
        <v>2.9030999999999998</v>
      </c>
      <c r="I17" s="66">
        <f t="shared" si="14"/>
        <v>30</v>
      </c>
      <c r="J17" s="65">
        <f>VLOOKUP($A17,'Return Data'!$B$7:$R$1700,8,0)</f>
        <v>2.9857999999999998</v>
      </c>
      <c r="K17" s="66">
        <f t="shared" si="15"/>
        <v>33</v>
      </c>
      <c r="L17" s="65">
        <f>VLOOKUP($A17,'Return Data'!$B$7:$R$1700,9,0)</f>
        <v>3.1164999999999998</v>
      </c>
      <c r="M17" s="66">
        <f t="shared" si="16"/>
        <v>30</v>
      </c>
      <c r="N17" s="65">
        <f>VLOOKUP($A17,'Return Data'!$B$7:$R$1700,10,0)</f>
        <v>4.1369999999999996</v>
      </c>
      <c r="O17" s="66">
        <f t="shared" si="17"/>
        <v>16</v>
      </c>
      <c r="P17" s="65">
        <f>VLOOKUP($A17,'Return Data'!$B$7:$R$1700,11,0)</f>
        <v>5.2889999999999997</v>
      </c>
      <c r="Q17" s="66">
        <f t="shared" si="18"/>
        <v>3</v>
      </c>
      <c r="R17" s="65">
        <f>VLOOKUP($A17,'Return Data'!$B$7:$R$1700,12,0)</f>
        <v>5.4420999999999999</v>
      </c>
      <c r="S17" s="66">
        <f t="shared" si="19"/>
        <v>2</v>
      </c>
      <c r="T17" s="65">
        <f>VLOOKUP($A17,'Return Data'!$B$7:$R$1700,13,0)</f>
        <v>5.7154999999999996</v>
      </c>
      <c r="U17" s="66">
        <f t="shared" si="20"/>
        <v>2</v>
      </c>
      <c r="V17" s="65">
        <f>VLOOKUP($A17,'Return Data'!$B$7:$R$1700,17,0)</f>
        <v>6.6936999999999998</v>
      </c>
      <c r="W17" s="66">
        <f t="shared" si="21"/>
        <v>2</v>
      </c>
      <c r="X17" s="65">
        <f>VLOOKUP($A17,'Return Data'!$B$7:$R$1700,14,0)</f>
        <v>6.7983000000000002</v>
      </c>
      <c r="Y17" s="66">
        <f t="shared" si="22"/>
        <v>2</v>
      </c>
      <c r="Z17" s="65">
        <f>VLOOKUP($A17,'Return Data'!$B$7:$R$1700,16,0)</f>
        <v>7.8413000000000004</v>
      </c>
      <c r="AA17" s="67">
        <f t="shared" si="23"/>
        <v>2</v>
      </c>
    </row>
    <row r="18" spans="1:27" x14ac:dyDescent="0.3">
      <c r="A18" s="63" t="s">
        <v>128</v>
      </c>
      <c r="B18" s="64">
        <f>VLOOKUP($A18,'Return Data'!$B$7:$R$1700,3,0)</f>
        <v>44032</v>
      </c>
      <c r="C18" s="65">
        <f>VLOOKUP($A18,'Return Data'!$B$7:$R$1700,4,0)</f>
        <v>3958.2285000000002</v>
      </c>
      <c r="D18" s="65">
        <f>VLOOKUP($A18,'Return Data'!$B$7:$R$1700,5,0)</f>
        <v>2.3340999999999998</v>
      </c>
      <c r="E18" s="66">
        <f t="shared" si="12"/>
        <v>25</v>
      </c>
      <c r="F18" s="65">
        <f>VLOOKUP($A18,'Return Data'!$B$7:$R$1700,6,0)</f>
        <v>2.9493999999999998</v>
      </c>
      <c r="G18" s="66">
        <f t="shared" si="13"/>
        <v>23</v>
      </c>
      <c r="H18" s="65">
        <f>VLOOKUP($A18,'Return Data'!$B$7:$R$1700,7,0)</f>
        <v>3.0068000000000001</v>
      </c>
      <c r="I18" s="66">
        <f t="shared" si="14"/>
        <v>23</v>
      </c>
      <c r="J18" s="65">
        <f>VLOOKUP($A18,'Return Data'!$B$7:$R$1700,8,0)</f>
        <v>3.1930000000000001</v>
      </c>
      <c r="K18" s="66">
        <f t="shared" si="15"/>
        <v>17</v>
      </c>
      <c r="L18" s="65">
        <f>VLOOKUP($A18,'Return Data'!$B$7:$R$1700,9,0)</f>
        <v>3.3898000000000001</v>
      </c>
      <c r="M18" s="66">
        <f t="shared" si="16"/>
        <v>16</v>
      </c>
      <c r="N18" s="65">
        <f>VLOOKUP($A18,'Return Data'!$B$7:$R$1700,10,0)</f>
        <v>4.0373999999999999</v>
      </c>
      <c r="O18" s="66">
        <f t="shared" si="17"/>
        <v>23</v>
      </c>
      <c r="P18" s="65">
        <f>VLOOKUP($A18,'Return Data'!$B$7:$R$1700,11,0)</f>
        <v>4.9546000000000001</v>
      </c>
      <c r="Q18" s="66">
        <f t="shared" si="18"/>
        <v>18</v>
      </c>
      <c r="R18" s="65">
        <f>VLOOKUP($A18,'Return Data'!$B$7:$R$1700,12,0)</f>
        <v>5.0536000000000003</v>
      </c>
      <c r="S18" s="66">
        <f t="shared" si="19"/>
        <v>22</v>
      </c>
      <c r="T18" s="65">
        <f>VLOOKUP($A18,'Return Data'!$B$7:$R$1700,13,0)</f>
        <v>5.3247999999999998</v>
      </c>
      <c r="U18" s="66">
        <f t="shared" si="20"/>
        <v>22</v>
      </c>
      <c r="V18" s="65">
        <f>VLOOKUP($A18,'Return Data'!$B$7:$R$1700,17,0)</f>
        <v>6.3707000000000003</v>
      </c>
      <c r="W18" s="66">
        <f t="shared" si="21"/>
        <v>22</v>
      </c>
      <c r="X18" s="65">
        <f>VLOOKUP($A18,'Return Data'!$B$7:$R$1700,14,0)</f>
        <v>6.5385999999999997</v>
      </c>
      <c r="Y18" s="66">
        <f t="shared" si="22"/>
        <v>27</v>
      </c>
      <c r="Z18" s="65">
        <f>VLOOKUP($A18,'Return Data'!$B$7:$R$1700,16,0)</f>
        <v>7.6661999999999999</v>
      </c>
      <c r="AA18" s="67">
        <f t="shared" si="23"/>
        <v>23</v>
      </c>
    </row>
    <row r="19" spans="1:27" x14ac:dyDescent="0.3">
      <c r="A19" s="63" t="s">
        <v>129</v>
      </c>
      <c r="B19" s="64">
        <f>VLOOKUP($A19,'Return Data'!$B$7:$R$1700,3,0)</f>
        <v>44032</v>
      </c>
      <c r="C19" s="65">
        <f>VLOOKUP($A19,'Return Data'!$B$7:$R$1700,4,0)</f>
        <v>2003.9702</v>
      </c>
      <c r="D19" s="65">
        <f>VLOOKUP($A19,'Return Data'!$B$7:$R$1700,5,0)</f>
        <v>3.0874999999999999</v>
      </c>
      <c r="E19" s="66">
        <f t="shared" si="12"/>
        <v>4</v>
      </c>
      <c r="F19" s="65">
        <f>VLOOKUP($A19,'Return Data'!$B$7:$R$1700,6,0)</f>
        <v>3.1798000000000002</v>
      </c>
      <c r="G19" s="66">
        <f t="shared" si="13"/>
        <v>7</v>
      </c>
      <c r="H19" s="65">
        <f>VLOOKUP($A19,'Return Data'!$B$7:$R$1700,7,0)</f>
        <v>3.1408999999999998</v>
      </c>
      <c r="I19" s="66">
        <f t="shared" si="14"/>
        <v>10</v>
      </c>
      <c r="J19" s="65">
        <f>VLOOKUP($A19,'Return Data'!$B$7:$R$1700,8,0)</f>
        <v>3.2018</v>
      </c>
      <c r="K19" s="66">
        <f t="shared" si="15"/>
        <v>16</v>
      </c>
      <c r="L19" s="65">
        <f>VLOOKUP($A19,'Return Data'!$B$7:$R$1700,9,0)</f>
        <v>3.3803999999999998</v>
      </c>
      <c r="M19" s="66">
        <f t="shared" si="16"/>
        <v>17</v>
      </c>
      <c r="N19" s="65">
        <f>VLOOKUP($A19,'Return Data'!$B$7:$R$1700,10,0)</f>
        <v>4.1035000000000004</v>
      </c>
      <c r="O19" s="66">
        <f t="shared" si="17"/>
        <v>18</v>
      </c>
      <c r="P19" s="65">
        <f>VLOOKUP($A19,'Return Data'!$B$7:$R$1700,11,0)</f>
        <v>4.7107000000000001</v>
      </c>
      <c r="Q19" s="66">
        <f t="shared" si="18"/>
        <v>27</v>
      </c>
      <c r="R19" s="65">
        <f>VLOOKUP($A19,'Return Data'!$B$7:$R$1700,12,0)</f>
        <v>4.9725000000000001</v>
      </c>
      <c r="S19" s="66">
        <f t="shared" si="19"/>
        <v>25</v>
      </c>
      <c r="T19" s="65">
        <f>VLOOKUP($A19,'Return Data'!$B$7:$R$1700,13,0)</f>
        <v>5.3036000000000003</v>
      </c>
      <c r="U19" s="66">
        <f t="shared" si="20"/>
        <v>23</v>
      </c>
      <c r="V19" s="65">
        <f>VLOOKUP($A19,'Return Data'!$B$7:$R$1700,17,0)</f>
        <v>6.4146000000000001</v>
      </c>
      <c r="W19" s="66">
        <f t="shared" si="21"/>
        <v>18</v>
      </c>
      <c r="X19" s="65">
        <f>VLOOKUP($A19,'Return Data'!$B$7:$R$1700,14,0)</f>
        <v>6.6257999999999999</v>
      </c>
      <c r="Y19" s="66">
        <f t="shared" si="22"/>
        <v>18</v>
      </c>
      <c r="Z19" s="65">
        <f>VLOOKUP($A19,'Return Data'!$B$7:$R$1700,16,0)</f>
        <v>7.6828000000000003</v>
      </c>
      <c r="AA19" s="67">
        <f t="shared" si="23"/>
        <v>22</v>
      </c>
    </row>
    <row r="20" spans="1:27" x14ac:dyDescent="0.3">
      <c r="A20" s="63" t="s">
        <v>130</v>
      </c>
      <c r="B20" s="64">
        <f>VLOOKUP($A20,'Return Data'!$B$7:$R$1700,3,0)</f>
        <v>44032</v>
      </c>
      <c r="C20" s="65">
        <f>VLOOKUP($A20,'Return Data'!$B$7:$R$1700,4,0)</f>
        <v>297.95600000000002</v>
      </c>
      <c r="D20" s="65">
        <f>VLOOKUP($A20,'Return Data'!$B$7:$R$1700,5,0)</f>
        <v>2.6217000000000001</v>
      </c>
      <c r="E20" s="66">
        <f t="shared" si="12"/>
        <v>19</v>
      </c>
      <c r="F20" s="65">
        <f>VLOOKUP($A20,'Return Data'!$B$7:$R$1700,6,0)</f>
        <v>3.1122999999999998</v>
      </c>
      <c r="G20" s="66">
        <f t="shared" si="13"/>
        <v>12</v>
      </c>
      <c r="H20" s="65">
        <f>VLOOKUP($A20,'Return Data'!$B$7:$R$1700,7,0)</f>
        <v>3.18</v>
      </c>
      <c r="I20" s="66">
        <f t="shared" si="14"/>
        <v>9</v>
      </c>
      <c r="J20" s="65">
        <f>VLOOKUP($A20,'Return Data'!$B$7:$R$1700,8,0)</f>
        <v>3.3565</v>
      </c>
      <c r="K20" s="66">
        <f t="shared" si="15"/>
        <v>6</v>
      </c>
      <c r="L20" s="65">
        <f>VLOOKUP($A20,'Return Data'!$B$7:$R$1700,9,0)</f>
        <v>3.5743999999999998</v>
      </c>
      <c r="M20" s="66">
        <f t="shared" si="16"/>
        <v>8</v>
      </c>
      <c r="N20" s="65">
        <f>VLOOKUP($A20,'Return Data'!$B$7:$R$1700,10,0)</f>
        <v>4.4203000000000001</v>
      </c>
      <c r="O20" s="66">
        <f t="shared" si="17"/>
        <v>6</v>
      </c>
      <c r="P20" s="65">
        <f>VLOOKUP($A20,'Return Data'!$B$7:$R$1700,11,0)</f>
        <v>5.2141000000000002</v>
      </c>
      <c r="Q20" s="66">
        <f t="shared" si="18"/>
        <v>8</v>
      </c>
      <c r="R20" s="65">
        <f>VLOOKUP($A20,'Return Data'!$B$7:$R$1700,12,0)</f>
        <v>5.2557999999999998</v>
      </c>
      <c r="S20" s="66">
        <f t="shared" si="19"/>
        <v>11</v>
      </c>
      <c r="T20" s="65">
        <f>VLOOKUP($A20,'Return Data'!$B$7:$R$1700,13,0)</f>
        <v>5.4931999999999999</v>
      </c>
      <c r="U20" s="66">
        <f t="shared" si="20"/>
        <v>11</v>
      </c>
      <c r="V20" s="65">
        <f>VLOOKUP($A20,'Return Data'!$B$7:$R$1700,17,0)</f>
        <v>6.4828999999999999</v>
      </c>
      <c r="W20" s="66">
        <f t="shared" si="21"/>
        <v>13</v>
      </c>
      <c r="X20" s="65">
        <f>VLOOKUP($A20,'Return Data'!$B$7:$R$1700,14,0)</f>
        <v>6.6573000000000002</v>
      </c>
      <c r="Y20" s="66">
        <f t="shared" si="22"/>
        <v>14</v>
      </c>
      <c r="Z20" s="65">
        <f>VLOOKUP($A20,'Return Data'!$B$7:$R$1700,16,0)</f>
        <v>7.7203999999999997</v>
      </c>
      <c r="AA20" s="67">
        <f t="shared" si="23"/>
        <v>11</v>
      </c>
    </row>
    <row r="21" spans="1:27" x14ac:dyDescent="0.3">
      <c r="A21" s="63" t="s">
        <v>131</v>
      </c>
      <c r="B21" s="64">
        <f>VLOOKUP($A21,'Return Data'!$B$7:$R$1700,3,0)</f>
        <v>44032</v>
      </c>
      <c r="C21" s="65">
        <f>VLOOKUP($A21,'Return Data'!$B$7:$R$1700,4,0)</f>
        <v>2161.7966999999999</v>
      </c>
      <c r="D21" s="65">
        <f>VLOOKUP($A21,'Return Data'!$B$7:$R$1700,5,0)</f>
        <v>3.7942999999999998</v>
      </c>
      <c r="E21" s="66">
        <f t="shared" si="12"/>
        <v>2</v>
      </c>
      <c r="F21" s="65">
        <f>VLOOKUP($A21,'Return Data'!$B$7:$R$1700,6,0)</f>
        <v>3.7921999999999998</v>
      </c>
      <c r="G21" s="66">
        <f t="shared" si="13"/>
        <v>1</v>
      </c>
      <c r="H21" s="65">
        <f>VLOOKUP($A21,'Return Data'!$B$7:$R$1700,7,0)</f>
        <v>3.6772999999999998</v>
      </c>
      <c r="I21" s="66">
        <f t="shared" si="14"/>
        <v>2</v>
      </c>
      <c r="J21" s="65">
        <f>VLOOKUP($A21,'Return Data'!$B$7:$R$1700,8,0)</f>
        <v>3.9289000000000001</v>
      </c>
      <c r="K21" s="66">
        <f t="shared" si="15"/>
        <v>2</v>
      </c>
      <c r="L21" s="65">
        <f>VLOOKUP($A21,'Return Data'!$B$7:$R$1700,9,0)</f>
        <v>3.8258000000000001</v>
      </c>
      <c r="M21" s="66">
        <f t="shared" si="16"/>
        <v>3</v>
      </c>
      <c r="N21" s="65">
        <f>VLOOKUP($A21,'Return Data'!$B$7:$R$1700,10,0)</f>
        <v>4.6109</v>
      </c>
      <c r="O21" s="66">
        <f t="shared" si="17"/>
        <v>3</v>
      </c>
      <c r="P21" s="65">
        <f>VLOOKUP($A21,'Return Data'!$B$7:$R$1700,11,0)</f>
        <v>5.3883000000000001</v>
      </c>
      <c r="Q21" s="66">
        <f t="shared" si="18"/>
        <v>2</v>
      </c>
      <c r="R21" s="65">
        <f>VLOOKUP($A21,'Return Data'!$B$7:$R$1700,12,0)</f>
        <v>5.4176000000000002</v>
      </c>
      <c r="S21" s="66">
        <f t="shared" si="19"/>
        <v>3</v>
      </c>
      <c r="T21" s="65">
        <f>VLOOKUP($A21,'Return Data'!$B$7:$R$1700,13,0)</f>
        <v>5.6322999999999999</v>
      </c>
      <c r="U21" s="66">
        <f t="shared" si="20"/>
        <v>3</v>
      </c>
      <c r="V21" s="65">
        <f>VLOOKUP($A21,'Return Data'!$B$7:$R$1700,17,0)</f>
        <v>6.6077000000000004</v>
      </c>
      <c r="W21" s="66">
        <f t="shared" si="21"/>
        <v>3</v>
      </c>
      <c r="X21" s="65">
        <f>VLOOKUP($A21,'Return Data'!$B$7:$R$1700,14,0)</f>
        <v>6.7648000000000001</v>
      </c>
      <c r="Y21" s="66">
        <f t="shared" si="22"/>
        <v>3</v>
      </c>
      <c r="Z21" s="65">
        <f>VLOOKUP($A21,'Return Data'!$B$7:$R$1700,16,0)</f>
        <v>7.7175000000000002</v>
      </c>
      <c r="AA21" s="67">
        <f t="shared" si="23"/>
        <v>12</v>
      </c>
    </row>
    <row r="22" spans="1:27" x14ac:dyDescent="0.3">
      <c r="A22" s="63" t="s">
        <v>132</v>
      </c>
      <c r="B22" s="64">
        <f>VLOOKUP($A22,'Return Data'!$B$7:$R$1700,3,0)</f>
        <v>44032</v>
      </c>
      <c r="C22" s="65">
        <f>VLOOKUP($A22,'Return Data'!$B$7:$R$1700,4,0)</f>
        <v>2432.6201999999998</v>
      </c>
      <c r="D22" s="65">
        <f>VLOOKUP($A22,'Return Data'!$B$7:$R$1700,5,0)</f>
        <v>2.1593</v>
      </c>
      <c r="E22" s="66">
        <f t="shared" si="12"/>
        <v>39</v>
      </c>
      <c r="F22" s="65">
        <f>VLOOKUP($A22,'Return Data'!$B$7:$R$1700,6,0)</f>
        <v>2.8105000000000002</v>
      </c>
      <c r="G22" s="66">
        <f t="shared" si="13"/>
        <v>36</v>
      </c>
      <c r="H22" s="65">
        <f>VLOOKUP($A22,'Return Data'!$B$7:$R$1700,7,0)</f>
        <v>2.9022000000000001</v>
      </c>
      <c r="I22" s="66">
        <f t="shared" si="14"/>
        <v>31</v>
      </c>
      <c r="J22" s="65">
        <f>VLOOKUP($A22,'Return Data'!$B$7:$R$1700,8,0)</f>
        <v>3.0388000000000002</v>
      </c>
      <c r="K22" s="66">
        <f t="shared" si="15"/>
        <v>29</v>
      </c>
      <c r="L22" s="65">
        <f>VLOOKUP($A22,'Return Data'!$B$7:$R$1700,9,0)</f>
        <v>3.2698</v>
      </c>
      <c r="M22" s="66">
        <f t="shared" si="16"/>
        <v>24</v>
      </c>
      <c r="N22" s="65">
        <f>VLOOKUP($A22,'Return Data'!$B$7:$R$1700,10,0)</f>
        <v>3.9296000000000002</v>
      </c>
      <c r="O22" s="66">
        <f t="shared" si="17"/>
        <v>24</v>
      </c>
      <c r="P22" s="65">
        <f>VLOOKUP($A22,'Return Data'!$B$7:$R$1700,11,0)</f>
        <v>4.7568999999999999</v>
      </c>
      <c r="Q22" s="66">
        <f t="shared" si="18"/>
        <v>26</v>
      </c>
      <c r="R22" s="65">
        <f>VLOOKUP($A22,'Return Data'!$B$7:$R$1700,12,0)</f>
        <v>4.8719999999999999</v>
      </c>
      <c r="S22" s="66">
        <f t="shared" si="19"/>
        <v>27</v>
      </c>
      <c r="T22" s="65">
        <f>VLOOKUP($A22,'Return Data'!$B$7:$R$1700,13,0)</f>
        <v>5.1345999999999998</v>
      </c>
      <c r="U22" s="66">
        <f t="shared" si="20"/>
        <v>29</v>
      </c>
      <c r="V22" s="65">
        <f>VLOOKUP($A22,'Return Data'!$B$7:$R$1700,17,0)</f>
        <v>6.2049000000000003</v>
      </c>
      <c r="W22" s="66">
        <f t="shared" si="21"/>
        <v>28</v>
      </c>
      <c r="X22" s="65">
        <f>VLOOKUP($A22,'Return Data'!$B$7:$R$1700,14,0)</f>
        <v>6.4696999999999996</v>
      </c>
      <c r="Y22" s="66">
        <f t="shared" si="22"/>
        <v>28</v>
      </c>
      <c r="Z22" s="65">
        <f>VLOOKUP($A22,'Return Data'!$B$7:$R$1700,16,0)</f>
        <v>7.6214000000000004</v>
      </c>
      <c r="AA22" s="67">
        <f t="shared" si="23"/>
        <v>26</v>
      </c>
    </row>
    <row r="23" spans="1:27" x14ac:dyDescent="0.3">
      <c r="A23" s="63" t="s">
        <v>133</v>
      </c>
      <c r="B23" s="64">
        <f>VLOOKUP($A23,'Return Data'!$B$7:$R$1700,3,0)</f>
        <v>44032</v>
      </c>
      <c r="C23" s="65">
        <f>VLOOKUP($A23,'Return Data'!$B$7:$R$1700,4,0)</f>
        <v>1559.1992</v>
      </c>
      <c r="D23" s="65">
        <f>VLOOKUP($A23,'Return Data'!$B$7:$R$1700,5,0)</f>
        <v>1.3765000000000001</v>
      </c>
      <c r="E23" s="66">
        <f t="shared" si="12"/>
        <v>43</v>
      </c>
      <c r="F23" s="65">
        <f>VLOOKUP($A23,'Return Data'!$B$7:$R$1700,6,0)</f>
        <v>2.4506999999999999</v>
      </c>
      <c r="G23" s="66">
        <f t="shared" si="13"/>
        <v>42</v>
      </c>
      <c r="H23" s="65">
        <f>VLOOKUP($A23,'Return Data'!$B$7:$R$1700,7,0)</f>
        <v>2.6151</v>
      </c>
      <c r="I23" s="66">
        <f t="shared" si="14"/>
        <v>42</v>
      </c>
      <c r="J23" s="65">
        <f>VLOOKUP($A23,'Return Data'!$B$7:$R$1700,8,0)</f>
        <v>2.7763</v>
      </c>
      <c r="K23" s="66">
        <f t="shared" si="15"/>
        <v>40</v>
      </c>
      <c r="L23" s="65">
        <f>VLOOKUP($A23,'Return Data'!$B$7:$R$1700,9,0)</f>
        <v>2.9903</v>
      </c>
      <c r="M23" s="66">
        <f t="shared" si="16"/>
        <v>39</v>
      </c>
      <c r="N23" s="65">
        <f>VLOOKUP($A23,'Return Data'!$B$7:$R$1700,10,0)</f>
        <v>3.2452999999999999</v>
      </c>
      <c r="O23" s="66">
        <f t="shared" si="17"/>
        <v>37</v>
      </c>
      <c r="P23" s="65">
        <f>VLOOKUP($A23,'Return Data'!$B$7:$R$1700,11,0)</f>
        <v>3.8685999999999998</v>
      </c>
      <c r="Q23" s="66">
        <f t="shared" si="18"/>
        <v>36</v>
      </c>
      <c r="R23" s="65">
        <f>VLOOKUP($A23,'Return Data'!$B$7:$R$1700,12,0)</f>
        <v>4.1828000000000003</v>
      </c>
      <c r="S23" s="66">
        <f t="shared" si="19"/>
        <v>36</v>
      </c>
      <c r="T23" s="65">
        <f>VLOOKUP($A23,'Return Data'!$B$7:$R$1700,13,0)</f>
        <v>4.5297000000000001</v>
      </c>
      <c r="U23" s="66">
        <f t="shared" si="20"/>
        <v>36</v>
      </c>
      <c r="V23" s="65">
        <f>VLOOKUP($A23,'Return Data'!$B$7:$R$1700,17,0)</f>
        <v>5.6227</v>
      </c>
      <c r="W23" s="66">
        <f t="shared" si="21"/>
        <v>32</v>
      </c>
      <c r="X23" s="65">
        <f>VLOOKUP($A23,'Return Data'!$B$7:$R$1700,14,0)</f>
        <v>5.9377000000000004</v>
      </c>
      <c r="Y23" s="66">
        <f t="shared" si="22"/>
        <v>31</v>
      </c>
      <c r="Z23" s="65">
        <f>VLOOKUP($A23,'Return Data'!$B$7:$R$1700,16,0)</f>
        <v>6.8635000000000002</v>
      </c>
      <c r="AA23" s="67">
        <f t="shared" si="23"/>
        <v>32</v>
      </c>
    </row>
    <row r="24" spans="1:27" x14ac:dyDescent="0.3">
      <c r="A24" s="63" t="s">
        <v>134</v>
      </c>
      <c r="B24" s="64">
        <f>VLOOKUP($A24,'Return Data'!$B$7:$R$1700,3,0)</f>
        <v>44032</v>
      </c>
      <c r="C24" s="65">
        <f>VLOOKUP($A24,'Return Data'!$B$7:$R$1700,4,0)</f>
        <v>1961.2893999999999</v>
      </c>
      <c r="D24" s="65">
        <f>VLOOKUP($A24,'Return Data'!$B$7:$R$1700,5,0)</f>
        <v>2.1960999999999999</v>
      </c>
      <c r="E24" s="66">
        <f t="shared" si="12"/>
        <v>36</v>
      </c>
      <c r="F24" s="65">
        <f>VLOOKUP($A24,'Return Data'!$B$7:$R$1700,6,0)</f>
        <v>2.7852999999999999</v>
      </c>
      <c r="G24" s="66">
        <f t="shared" si="13"/>
        <v>38</v>
      </c>
      <c r="H24" s="65">
        <f>VLOOKUP($A24,'Return Data'!$B$7:$R$1700,7,0)</f>
        <v>2.8944000000000001</v>
      </c>
      <c r="I24" s="66">
        <f t="shared" si="14"/>
        <v>33</v>
      </c>
      <c r="J24" s="65">
        <f>VLOOKUP($A24,'Return Data'!$B$7:$R$1700,8,0)</f>
        <v>3.0345</v>
      </c>
      <c r="K24" s="66">
        <f t="shared" si="15"/>
        <v>31</v>
      </c>
      <c r="L24" s="65">
        <f>VLOOKUP($A24,'Return Data'!$B$7:$R$1700,9,0)</f>
        <v>3.1025</v>
      </c>
      <c r="M24" s="66">
        <f t="shared" si="16"/>
        <v>32</v>
      </c>
      <c r="N24" s="65">
        <f>VLOOKUP($A24,'Return Data'!$B$7:$R$1700,10,0)</f>
        <v>3.5531000000000001</v>
      </c>
      <c r="O24" s="66">
        <f t="shared" si="17"/>
        <v>32</v>
      </c>
      <c r="P24" s="65">
        <f>VLOOKUP($A24,'Return Data'!$B$7:$R$1700,11,0)</f>
        <v>4.5387000000000004</v>
      </c>
      <c r="Q24" s="66">
        <f t="shared" si="18"/>
        <v>29</v>
      </c>
      <c r="R24" s="65">
        <f>VLOOKUP($A24,'Return Data'!$B$7:$R$1700,12,0)</f>
        <v>4.8249000000000004</v>
      </c>
      <c r="S24" s="66">
        <f t="shared" si="19"/>
        <v>29</v>
      </c>
      <c r="T24" s="65">
        <f>VLOOKUP($A24,'Return Data'!$B$7:$R$1700,13,0)</f>
        <v>5.1605999999999996</v>
      </c>
      <c r="U24" s="66">
        <f t="shared" si="20"/>
        <v>28</v>
      </c>
      <c r="V24" s="65">
        <f>VLOOKUP($A24,'Return Data'!$B$7:$R$1700,17,0)</f>
        <v>6.2847999999999997</v>
      </c>
      <c r="W24" s="66">
        <f t="shared" si="21"/>
        <v>27</v>
      </c>
      <c r="X24" s="65">
        <f>VLOOKUP($A24,'Return Data'!$B$7:$R$1700,14,0)</f>
        <v>6.5457000000000001</v>
      </c>
      <c r="Y24" s="66">
        <f t="shared" si="22"/>
        <v>25</v>
      </c>
      <c r="Z24" s="65">
        <f>VLOOKUP($A24,'Return Data'!$B$7:$R$1700,16,0)</f>
        <v>7.7332999999999998</v>
      </c>
      <c r="AA24" s="67">
        <f t="shared" si="23"/>
        <v>9</v>
      </c>
    </row>
    <row r="25" spans="1:27" x14ac:dyDescent="0.3">
      <c r="A25" s="63" t="s">
        <v>135</v>
      </c>
      <c r="B25" s="64">
        <f>VLOOKUP($A25,'Return Data'!$B$7:$R$1700,3,0)</f>
        <v>44032</v>
      </c>
      <c r="C25" s="65">
        <f>VLOOKUP($A25,'Return Data'!$B$7:$R$1700,4,0)</f>
        <v>1958.8722</v>
      </c>
      <c r="D25" s="65">
        <f>VLOOKUP($A25,'Return Data'!$B$7:$R$1700,5,0)</f>
        <v>2.8026</v>
      </c>
      <c r="E25" s="66">
        <f t="shared" si="12"/>
        <v>10</v>
      </c>
      <c r="F25" s="65">
        <f>VLOOKUP($A25,'Return Data'!$B$7:$R$1700,6,0)</f>
        <v>1.8686</v>
      </c>
      <c r="G25" s="66">
        <f t="shared" si="13"/>
        <v>43</v>
      </c>
      <c r="H25" s="65">
        <f>VLOOKUP($A25,'Return Data'!$B$7:$R$1700,7,0)</f>
        <v>2.2025999999999999</v>
      </c>
      <c r="I25" s="66">
        <f t="shared" si="14"/>
        <v>43</v>
      </c>
      <c r="J25" s="65">
        <f>VLOOKUP($A25,'Return Data'!$B$7:$R$1700,8,0)</f>
        <v>1.8025</v>
      </c>
      <c r="K25" s="66">
        <f t="shared" si="15"/>
        <v>43</v>
      </c>
      <c r="L25" s="65">
        <f>VLOOKUP($A25,'Return Data'!$B$7:$R$1700,9,0)</f>
        <v>2.2456999999999998</v>
      </c>
      <c r="M25" s="66">
        <f t="shared" si="16"/>
        <v>43</v>
      </c>
      <c r="N25" s="65">
        <f>VLOOKUP($A25,'Return Data'!$B$7:$R$1700,10,0)</f>
        <v>3.2280000000000002</v>
      </c>
      <c r="O25" s="66">
        <f t="shared" si="17"/>
        <v>39</v>
      </c>
      <c r="P25" s="65"/>
      <c r="Q25" s="66"/>
      <c r="R25" s="65"/>
      <c r="S25" s="66"/>
      <c r="T25" s="65"/>
      <c r="U25" s="66"/>
      <c r="V25" s="65"/>
      <c r="W25" s="66"/>
      <c r="X25" s="65"/>
      <c r="Y25" s="66"/>
      <c r="Z25" s="65">
        <f>VLOOKUP($A25,'Return Data'!$B$7:$R$1700,16,0)</f>
        <v>4.2744999999999997</v>
      </c>
      <c r="AA25" s="67">
        <f t="shared" si="23"/>
        <v>43</v>
      </c>
    </row>
    <row r="26" spans="1:27" x14ac:dyDescent="0.3">
      <c r="A26" s="63" t="s">
        <v>136</v>
      </c>
      <c r="B26" s="64">
        <f>VLOOKUP($A26,'Return Data'!$B$7:$R$1700,3,0)</f>
        <v>44032</v>
      </c>
      <c r="C26" s="65">
        <f>VLOOKUP($A26,'Return Data'!$B$7:$R$1700,4,0)</f>
        <v>1962.0323000000001</v>
      </c>
      <c r="D26" s="65">
        <f>VLOOKUP($A26,'Return Data'!$B$7:$R$1700,5,0)</f>
        <v>2.1282999999999999</v>
      </c>
      <c r="E26" s="66">
        <f t="shared" si="12"/>
        <v>40</v>
      </c>
      <c r="F26" s="65">
        <f>VLOOKUP($A26,'Return Data'!$B$7:$R$1700,6,0)</f>
        <v>2.7967</v>
      </c>
      <c r="G26" s="66">
        <f t="shared" si="13"/>
        <v>37</v>
      </c>
      <c r="H26" s="65">
        <f>VLOOKUP($A26,'Return Data'!$B$7:$R$1700,7,0)</f>
        <v>2.863</v>
      </c>
      <c r="I26" s="66">
        <f t="shared" si="14"/>
        <v>34</v>
      </c>
      <c r="J26" s="65">
        <f>VLOOKUP($A26,'Return Data'!$B$7:$R$1700,8,0)</f>
        <v>3.0707</v>
      </c>
      <c r="K26" s="66">
        <f t="shared" si="15"/>
        <v>26</v>
      </c>
      <c r="L26" s="65">
        <f>VLOOKUP($A26,'Return Data'!$B$7:$R$1700,9,0)</f>
        <v>3.1461999999999999</v>
      </c>
      <c r="M26" s="66">
        <f t="shared" si="16"/>
        <v>27</v>
      </c>
      <c r="N26" s="65">
        <f>VLOOKUP($A26,'Return Data'!$B$7:$R$1700,10,0)</f>
        <v>3.5922000000000001</v>
      </c>
      <c r="O26" s="66">
        <f t="shared" si="17"/>
        <v>29</v>
      </c>
      <c r="P26" s="65"/>
      <c r="Q26" s="66"/>
      <c r="R26" s="65"/>
      <c r="S26" s="66"/>
      <c r="T26" s="65"/>
      <c r="U26" s="66"/>
      <c r="V26" s="65"/>
      <c r="W26" s="66"/>
      <c r="X26" s="65"/>
      <c r="Y26" s="66"/>
      <c r="Z26" s="65">
        <f>VLOOKUP($A26,'Return Data'!$B$7:$R$1700,16,0)</f>
        <v>4.5711000000000004</v>
      </c>
      <c r="AA26" s="67">
        <f t="shared" si="23"/>
        <v>40</v>
      </c>
    </row>
    <row r="27" spans="1:27" x14ac:dyDescent="0.3">
      <c r="A27" s="63" t="s">
        <v>137</v>
      </c>
      <c r="B27" s="64">
        <f>VLOOKUP($A27,'Return Data'!$B$7:$R$1700,3,0)</f>
        <v>44032</v>
      </c>
      <c r="C27" s="65">
        <f>VLOOKUP($A27,'Return Data'!$B$7:$R$1700,4,0)</f>
        <v>1961.6519000000001</v>
      </c>
      <c r="D27" s="65">
        <f>VLOOKUP($A27,'Return Data'!$B$7:$R$1700,5,0)</f>
        <v>2.2812999999999999</v>
      </c>
      <c r="E27" s="66">
        <f t="shared" si="12"/>
        <v>31</v>
      </c>
      <c r="F27" s="65">
        <f>VLOOKUP($A27,'Return Data'!$B$7:$R$1700,6,0)</f>
        <v>2.8159000000000001</v>
      </c>
      <c r="G27" s="66">
        <f t="shared" si="13"/>
        <v>35</v>
      </c>
      <c r="H27" s="65">
        <f>VLOOKUP($A27,'Return Data'!$B$7:$R$1700,7,0)</f>
        <v>2.9091</v>
      </c>
      <c r="I27" s="66">
        <f t="shared" si="14"/>
        <v>29</v>
      </c>
      <c r="J27" s="65">
        <f>VLOOKUP($A27,'Return Data'!$B$7:$R$1700,8,0)</f>
        <v>3.036</v>
      </c>
      <c r="K27" s="66">
        <f t="shared" si="15"/>
        <v>30</v>
      </c>
      <c r="L27" s="65">
        <f>VLOOKUP($A27,'Return Data'!$B$7:$R$1700,9,0)</f>
        <v>3.1034000000000002</v>
      </c>
      <c r="M27" s="66">
        <f t="shared" si="16"/>
        <v>31</v>
      </c>
      <c r="N27" s="65">
        <f>VLOOKUP($A27,'Return Data'!$B$7:$R$1700,10,0)</f>
        <v>3.5537999999999998</v>
      </c>
      <c r="O27" s="66">
        <f t="shared" si="17"/>
        <v>31</v>
      </c>
      <c r="P27" s="65"/>
      <c r="Q27" s="66"/>
      <c r="R27" s="65"/>
      <c r="S27" s="66"/>
      <c r="T27" s="65"/>
      <c r="U27" s="66"/>
      <c r="V27" s="65"/>
      <c r="W27" s="66"/>
      <c r="X27" s="65"/>
      <c r="Y27" s="66"/>
      <c r="Z27" s="65">
        <f>VLOOKUP($A27,'Return Data'!$B$7:$R$1700,16,0)</f>
        <v>4.5350999999999999</v>
      </c>
      <c r="AA27" s="67">
        <f t="shared" si="23"/>
        <v>42</v>
      </c>
    </row>
    <row r="28" spans="1:27" x14ac:dyDescent="0.3">
      <c r="A28" s="63" t="s">
        <v>138</v>
      </c>
      <c r="B28" s="64">
        <f>VLOOKUP($A28,'Return Data'!$B$7:$R$1700,3,0)</f>
        <v>44032</v>
      </c>
      <c r="C28" s="65">
        <f>VLOOKUP($A28,'Return Data'!$B$7:$R$1700,4,0)</f>
        <v>1961.7303999999999</v>
      </c>
      <c r="D28" s="65">
        <f>VLOOKUP($A28,'Return Data'!$B$7:$R$1700,5,0)</f>
        <v>2.3203</v>
      </c>
      <c r="E28" s="66">
        <f t="shared" si="12"/>
        <v>27</v>
      </c>
      <c r="F28" s="65">
        <f>VLOOKUP($A28,'Return Data'!$B$7:$R$1700,6,0)</f>
        <v>2.8380999999999998</v>
      </c>
      <c r="G28" s="66">
        <f t="shared" si="13"/>
        <v>34</v>
      </c>
      <c r="H28" s="65">
        <f>VLOOKUP($A28,'Return Data'!$B$7:$R$1700,7,0)</f>
        <v>2.8317999999999999</v>
      </c>
      <c r="I28" s="66">
        <f t="shared" si="14"/>
        <v>35</v>
      </c>
      <c r="J28" s="65">
        <f>VLOOKUP($A28,'Return Data'!$B$7:$R$1700,8,0)</f>
        <v>2.9331999999999998</v>
      </c>
      <c r="K28" s="66">
        <f t="shared" si="15"/>
        <v>36</v>
      </c>
      <c r="L28" s="65">
        <f>VLOOKUP($A28,'Return Data'!$B$7:$R$1700,9,0)</f>
        <v>3.0674000000000001</v>
      </c>
      <c r="M28" s="66">
        <f t="shared" si="16"/>
        <v>35</v>
      </c>
      <c r="N28" s="65">
        <f>VLOOKUP($A28,'Return Data'!$B$7:$R$1700,10,0)</f>
        <v>3.5470999999999999</v>
      </c>
      <c r="O28" s="66">
        <f t="shared" si="17"/>
        <v>33</v>
      </c>
      <c r="P28" s="65"/>
      <c r="Q28" s="66"/>
      <c r="R28" s="65"/>
      <c r="S28" s="66"/>
      <c r="T28" s="65"/>
      <c r="U28" s="66"/>
      <c r="V28" s="65"/>
      <c r="W28" s="66"/>
      <c r="X28" s="65"/>
      <c r="Y28" s="66"/>
      <c r="Z28" s="65">
        <f>VLOOKUP($A28,'Return Data'!$B$7:$R$1700,16,0)</f>
        <v>4.5366</v>
      </c>
      <c r="AA28" s="67">
        <f t="shared" si="23"/>
        <v>41</v>
      </c>
    </row>
    <row r="29" spans="1:27" x14ac:dyDescent="0.3">
      <c r="A29" s="63" t="s">
        <v>139</v>
      </c>
      <c r="B29" s="64">
        <f>VLOOKUP($A29,'Return Data'!$B$7:$R$1700,3,0)</f>
        <v>44032</v>
      </c>
      <c r="C29" s="65">
        <f>VLOOKUP($A29,'Return Data'!$B$7:$R$1700,4,0)</f>
        <v>2764.3391000000001</v>
      </c>
      <c r="D29" s="65">
        <f>VLOOKUP($A29,'Return Data'!$B$7:$R$1700,5,0)</f>
        <v>2.2382</v>
      </c>
      <c r="E29" s="66">
        <f t="shared" si="12"/>
        <v>35</v>
      </c>
      <c r="F29" s="65">
        <f>VLOOKUP($A29,'Return Data'!$B$7:$R$1700,6,0)</f>
        <v>2.8464999999999998</v>
      </c>
      <c r="G29" s="66">
        <f t="shared" si="13"/>
        <v>33</v>
      </c>
      <c r="H29" s="65">
        <f>VLOOKUP($A29,'Return Data'!$B$7:$R$1700,7,0)</f>
        <v>3.0173000000000001</v>
      </c>
      <c r="I29" s="66">
        <f t="shared" si="14"/>
        <v>21</v>
      </c>
      <c r="J29" s="65">
        <f>VLOOKUP($A29,'Return Data'!$B$7:$R$1700,8,0)</f>
        <v>3.1225999999999998</v>
      </c>
      <c r="K29" s="66">
        <f t="shared" si="15"/>
        <v>22</v>
      </c>
      <c r="L29" s="65">
        <f>VLOOKUP($A29,'Return Data'!$B$7:$R$1700,9,0)</f>
        <v>3.3759000000000001</v>
      </c>
      <c r="M29" s="66">
        <f t="shared" si="16"/>
        <v>19</v>
      </c>
      <c r="N29" s="65">
        <f>VLOOKUP($A29,'Return Data'!$B$7:$R$1700,10,0)</f>
        <v>4.0517000000000003</v>
      </c>
      <c r="O29" s="66">
        <f t="shared" si="17"/>
        <v>20</v>
      </c>
      <c r="P29" s="65">
        <f>VLOOKUP($A29,'Return Data'!$B$7:$R$1700,11,0)</f>
        <v>4.8243999999999998</v>
      </c>
      <c r="Q29" s="66">
        <f t="shared" si="18"/>
        <v>25</v>
      </c>
      <c r="R29" s="65">
        <f>VLOOKUP($A29,'Return Data'!$B$7:$R$1700,12,0)</f>
        <v>4.9587000000000003</v>
      </c>
      <c r="S29" s="66">
        <f t="shared" si="19"/>
        <v>26</v>
      </c>
      <c r="T29" s="65">
        <f>VLOOKUP($A29,'Return Data'!$B$7:$R$1700,13,0)</f>
        <v>5.21</v>
      </c>
      <c r="U29" s="66">
        <f t="shared" si="20"/>
        <v>26</v>
      </c>
      <c r="V29" s="65">
        <f>VLOOKUP($A29,'Return Data'!$B$7:$R$1700,17,0)</f>
        <v>6.3277000000000001</v>
      </c>
      <c r="W29" s="66">
        <f t="shared" si="21"/>
        <v>25</v>
      </c>
      <c r="X29" s="65">
        <f>VLOOKUP($A29,'Return Data'!$B$7:$R$1700,14,0)</f>
        <v>6.5620000000000003</v>
      </c>
      <c r="Y29" s="66">
        <f t="shared" si="22"/>
        <v>24</v>
      </c>
      <c r="Z29" s="65">
        <f>VLOOKUP($A29,'Return Data'!$B$7:$R$1700,16,0)</f>
        <v>7.6917999999999997</v>
      </c>
      <c r="AA29" s="67">
        <f t="shared" si="23"/>
        <v>18</v>
      </c>
    </row>
    <row r="30" spans="1:27" x14ac:dyDescent="0.3">
      <c r="A30" s="63" t="s">
        <v>140</v>
      </c>
      <c r="B30" s="64">
        <f>VLOOKUP($A30,'Return Data'!$B$7:$R$1700,3,0)</f>
        <v>44032</v>
      </c>
      <c r="C30" s="65">
        <f>VLOOKUP($A30,'Return Data'!$B$7:$R$1700,4,0)</f>
        <v>1058.0849000000001</v>
      </c>
      <c r="D30" s="65">
        <f>VLOOKUP($A30,'Return Data'!$B$7:$R$1700,5,0)</f>
        <v>2.9462000000000002</v>
      </c>
      <c r="E30" s="66">
        <f t="shared" si="12"/>
        <v>6</v>
      </c>
      <c r="F30" s="65">
        <f>VLOOKUP($A30,'Return Data'!$B$7:$R$1700,6,0)</f>
        <v>2.9788999999999999</v>
      </c>
      <c r="G30" s="66">
        <f t="shared" si="13"/>
        <v>20</v>
      </c>
      <c r="H30" s="65">
        <f>VLOOKUP($A30,'Return Data'!$B$7:$R$1700,7,0)</f>
        <v>2.9620000000000002</v>
      </c>
      <c r="I30" s="66">
        <f t="shared" si="14"/>
        <v>28</v>
      </c>
      <c r="J30" s="65">
        <f>VLOOKUP($A30,'Return Data'!$B$7:$R$1700,8,0)</f>
        <v>2.9601999999999999</v>
      </c>
      <c r="K30" s="66">
        <f t="shared" si="15"/>
        <v>34</v>
      </c>
      <c r="L30" s="65">
        <f>VLOOKUP($A30,'Return Data'!$B$7:$R$1700,9,0)</f>
        <v>2.8540999999999999</v>
      </c>
      <c r="M30" s="66">
        <f t="shared" si="16"/>
        <v>40</v>
      </c>
      <c r="N30" s="65">
        <f>VLOOKUP($A30,'Return Data'!$B$7:$R$1700,10,0)</f>
        <v>2.8555000000000001</v>
      </c>
      <c r="O30" s="66">
        <f t="shared" si="17"/>
        <v>42</v>
      </c>
      <c r="P30" s="65">
        <f>VLOOKUP($A30,'Return Data'!$B$7:$R$1700,11,0)</f>
        <v>3.4811999999999999</v>
      </c>
      <c r="Q30" s="66">
        <f t="shared" si="18"/>
        <v>38</v>
      </c>
      <c r="R30" s="65">
        <f>VLOOKUP($A30,'Return Data'!$B$7:$R$1700,12,0)</f>
        <v>3.8858000000000001</v>
      </c>
      <c r="S30" s="66">
        <f t="shared" si="19"/>
        <v>38</v>
      </c>
      <c r="T30" s="65">
        <f>VLOOKUP($A30,'Return Data'!$B$7:$R$1700,13,0)</f>
        <v>4.2625000000000002</v>
      </c>
      <c r="U30" s="66">
        <f t="shared" si="20"/>
        <v>38</v>
      </c>
      <c r="V30" s="65"/>
      <c r="W30" s="66"/>
      <c r="X30" s="65"/>
      <c r="Y30" s="66"/>
      <c r="Z30" s="65">
        <f>VLOOKUP($A30,'Return Data'!$B$7:$R$1700,16,0)</f>
        <v>4.6470000000000002</v>
      </c>
      <c r="AA30" s="67">
        <f t="shared" si="23"/>
        <v>39</v>
      </c>
    </row>
    <row r="31" spans="1:27" x14ac:dyDescent="0.3">
      <c r="A31" s="63" t="s">
        <v>141</v>
      </c>
      <c r="B31" s="64">
        <f>VLOOKUP($A31,'Return Data'!$B$7:$R$1700,3,0)</f>
        <v>44032</v>
      </c>
      <c r="C31" s="65">
        <f>VLOOKUP($A31,'Return Data'!$B$7:$R$1700,4,0)</f>
        <v>55.013599999999997</v>
      </c>
      <c r="D31" s="65">
        <f>VLOOKUP($A31,'Return Data'!$B$7:$R$1700,5,0)</f>
        <v>2.3887</v>
      </c>
      <c r="E31" s="66">
        <f t="shared" si="12"/>
        <v>22</v>
      </c>
      <c r="F31" s="65">
        <f>VLOOKUP($A31,'Return Data'!$B$7:$R$1700,6,0)</f>
        <v>2.92</v>
      </c>
      <c r="G31" s="66">
        <f t="shared" si="13"/>
        <v>25</v>
      </c>
      <c r="H31" s="65">
        <f>VLOOKUP($A31,'Return Data'!$B$7:$R$1700,7,0)</f>
        <v>3.0537999999999998</v>
      </c>
      <c r="I31" s="66">
        <f t="shared" si="14"/>
        <v>17</v>
      </c>
      <c r="J31" s="65">
        <f>VLOOKUP($A31,'Return Data'!$B$7:$R$1700,8,0)</f>
        <v>3.2122999999999999</v>
      </c>
      <c r="K31" s="66">
        <f t="shared" si="15"/>
        <v>14</v>
      </c>
      <c r="L31" s="65">
        <f>VLOOKUP($A31,'Return Data'!$B$7:$R$1700,9,0)</f>
        <v>3.3531</v>
      </c>
      <c r="M31" s="66">
        <f t="shared" si="16"/>
        <v>22</v>
      </c>
      <c r="N31" s="65">
        <f>VLOOKUP($A31,'Return Data'!$B$7:$R$1700,10,0)</f>
        <v>3.8645999999999998</v>
      </c>
      <c r="O31" s="66">
        <f t="shared" si="17"/>
        <v>26</v>
      </c>
      <c r="P31" s="65">
        <f>VLOOKUP($A31,'Return Data'!$B$7:$R$1700,11,0)</f>
        <v>4.6486000000000001</v>
      </c>
      <c r="Q31" s="66">
        <f t="shared" si="18"/>
        <v>28</v>
      </c>
      <c r="R31" s="65">
        <f>VLOOKUP($A31,'Return Data'!$B$7:$R$1700,12,0)</f>
        <v>4.843</v>
      </c>
      <c r="S31" s="66">
        <f t="shared" si="19"/>
        <v>28</v>
      </c>
      <c r="T31" s="65">
        <f>VLOOKUP($A31,'Return Data'!$B$7:$R$1700,13,0)</f>
        <v>5.1631</v>
      </c>
      <c r="U31" s="66">
        <f t="shared" si="20"/>
        <v>27</v>
      </c>
      <c r="V31" s="65">
        <f>VLOOKUP($A31,'Return Data'!$B$7:$R$1700,17,0)</f>
        <v>6.3612000000000002</v>
      </c>
      <c r="W31" s="66">
        <f t="shared" si="21"/>
        <v>23</v>
      </c>
      <c r="X31" s="65">
        <f>VLOOKUP($A31,'Return Data'!$B$7:$R$1700,14,0)</f>
        <v>6.5835999999999997</v>
      </c>
      <c r="Y31" s="66">
        <f t="shared" si="22"/>
        <v>22</v>
      </c>
      <c r="Z31" s="65">
        <f>VLOOKUP($A31,'Return Data'!$B$7:$R$1700,16,0)</f>
        <v>7.7431000000000001</v>
      </c>
      <c r="AA31" s="67">
        <f t="shared" si="23"/>
        <v>7</v>
      </c>
    </row>
    <row r="32" spans="1:27" x14ac:dyDescent="0.3">
      <c r="A32" s="63" t="s">
        <v>142</v>
      </c>
      <c r="B32" s="64">
        <f>VLOOKUP($A32,'Return Data'!$B$7:$R$1700,3,0)</f>
        <v>44032</v>
      </c>
      <c r="C32" s="65">
        <f>VLOOKUP($A32,'Return Data'!$B$7:$R$1700,4,0)</f>
        <v>4068.1505999999999</v>
      </c>
      <c r="D32" s="65">
        <f>VLOOKUP($A32,'Return Data'!$B$7:$R$1700,5,0)</f>
        <v>2.4925999999999999</v>
      </c>
      <c r="E32" s="66">
        <f t="shared" si="12"/>
        <v>21</v>
      </c>
      <c r="F32" s="65">
        <f>VLOOKUP($A32,'Return Data'!$B$7:$R$1700,6,0)</f>
        <v>2.9590999999999998</v>
      </c>
      <c r="G32" s="66">
        <f t="shared" si="13"/>
        <v>22</v>
      </c>
      <c r="H32" s="65">
        <f>VLOOKUP($A32,'Return Data'!$B$7:$R$1700,7,0)</f>
        <v>3.0649000000000002</v>
      </c>
      <c r="I32" s="66">
        <f t="shared" si="14"/>
        <v>15</v>
      </c>
      <c r="J32" s="65">
        <f>VLOOKUP($A32,'Return Data'!$B$7:$R$1700,8,0)</f>
        <v>3.2515000000000001</v>
      </c>
      <c r="K32" s="66">
        <f t="shared" si="15"/>
        <v>11</v>
      </c>
      <c r="L32" s="65">
        <f>VLOOKUP($A32,'Return Data'!$B$7:$R$1700,9,0)</f>
        <v>3.5177</v>
      </c>
      <c r="M32" s="66">
        <f t="shared" si="16"/>
        <v>9</v>
      </c>
      <c r="N32" s="65">
        <f>VLOOKUP($A32,'Return Data'!$B$7:$R$1700,10,0)</f>
        <v>4.1154999999999999</v>
      </c>
      <c r="O32" s="66">
        <f t="shared" si="17"/>
        <v>17</v>
      </c>
      <c r="P32" s="65">
        <f>VLOOKUP($A32,'Return Data'!$B$7:$R$1700,11,0)</f>
        <v>4.8795999999999999</v>
      </c>
      <c r="Q32" s="66">
        <f t="shared" si="18"/>
        <v>24</v>
      </c>
      <c r="R32" s="65">
        <f>VLOOKUP($A32,'Return Data'!$B$7:$R$1700,12,0)</f>
        <v>5.0130999999999997</v>
      </c>
      <c r="S32" s="66">
        <f t="shared" si="19"/>
        <v>23</v>
      </c>
      <c r="T32" s="65">
        <f>VLOOKUP($A32,'Return Data'!$B$7:$R$1700,13,0)</f>
        <v>5.2653999999999996</v>
      </c>
      <c r="U32" s="66">
        <f t="shared" si="20"/>
        <v>24</v>
      </c>
      <c r="V32" s="65">
        <f>VLOOKUP($A32,'Return Data'!$B$7:$R$1700,17,0)</f>
        <v>6.3155999999999999</v>
      </c>
      <c r="W32" s="66">
        <f t="shared" si="21"/>
        <v>26</v>
      </c>
      <c r="X32" s="65">
        <f>VLOOKUP($A32,'Return Data'!$B$7:$R$1700,14,0)</f>
        <v>6.5396000000000001</v>
      </c>
      <c r="Y32" s="66">
        <f t="shared" si="22"/>
        <v>26</v>
      </c>
      <c r="Z32" s="65">
        <f>VLOOKUP($A32,'Return Data'!$B$7:$R$1700,16,0)</f>
        <v>7.6547999999999998</v>
      </c>
      <c r="AA32" s="67">
        <f t="shared" si="23"/>
        <v>24</v>
      </c>
    </row>
    <row r="33" spans="1:27" x14ac:dyDescent="0.3">
      <c r="A33" s="63" t="s">
        <v>143</v>
      </c>
      <c r="B33" s="64">
        <f>VLOOKUP($A33,'Return Data'!$B$7:$R$1700,3,0)</f>
        <v>44032</v>
      </c>
      <c r="C33" s="65">
        <f>VLOOKUP($A33,'Return Data'!$B$7:$R$1700,4,0)</f>
        <v>2757.6277</v>
      </c>
      <c r="D33" s="65">
        <f>VLOOKUP($A33,'Return Data'!$B$7:$R$1700,5,0)</f>
        <v>2.1800999999999999</v>
      </c>
      <c r="E33" s="66">
        <f t="shared" si="12"/>
        <v>37</v>
      </c>
      <c r="F33" s="65">
        <f>VLOOKUP($A33,'Return Data'!$B$7:$R$1700,6,0)</f>
        <v>2.9037999999999999</v>
      </c>
      <c r="G33" s="66">
        <f t="shared" si="13"/>
        <v>27</v>
      </c>
      <c r="H33" s="65">
        <f>VLOOKUP($A33,'Return Data'!$B$7:$R$1700,7,0)</f>
        <v>3.0261999999999998</v>
      </c>
      <c r="I33" s="66">
        <f t="shared" si="14"/>
        <v>20</v>
      </c>
      <c r="J33" s="65">
        <f>VLOOKUP($A33,'Return Data'!$B$7:$R$1700,8,0)</f>
        <v>3.1587000000000001</v>
      </c>
      <c r="K33" s="66">
        <f t="shared" si="15"/>
        <v>19</v>
      </c>
      <c r="L33" s="65">
        <f>VLOOKUP($A33,'Return Data'!$B$7:$R$1700,9,0)</f>
        <v>3.4380999999999999</v>
      </c>
      <c r="M33" s="66">
        <f t="shared" si="16"/>
        <v>11</v>
      </c>
      <c r="N33" s="65">
        <f>VLOOKUP($A33,'Return Data'!$B$7:$R$1700,10,0)</f>
        <v>4.0414000000000003</v>
      </c>
      <c r="O33" s="66">
        <f t="shared" si="17"/>
        <v>21</v>
      </c>
      <c r="P33" s="65">
        <f>VLOOKUP($A33,'Return Data'!$B$7:$R$1700,11,0)</f>
        <v>5.0358000000000001</v>
      </c>
      <c r="Q33" s="66">
        <f t="shared" si="18"/>
        <v>14</v>
      </c>
      <c r="R33" s="65">
        <f>VLOOKUP($A33,'Return Data'!$B$7:$R$1700,12,0)</f>
        <v>5.1406000000000001</v>
      </c>
      <c r="S33" s="66">
        <f t="shared" si="19"/>
        <v>14</v>
      </c>
      <c r="T33" s="65">
        <f>VLOOKUP($A33,'Return Data'!$B$7:$R$1700,13,0)</f>
        <v>5.3691000000000004</v>
      </c>
      <c r="U33" s="66">
        <f t="shared" si="20"/>
        <v>17</v>
      </c>
      <c r="V33" s="65">
        <f>VLOOKUP($A33,'Return Data'!$B$7:$R$1700,17,0)</f>
        <v>6.3956999999999997</v>
      </c>
      <c r="W33" s="66">
        <f t="shared" si="21"/>
        <v>20</v>
      </c>
      <c r="X33" s="65">
        <f>VLOOKUP($A33,'Return Data'!$B$7:$R$1700,14,0)</f>
        <v>6.6154999999999999</v>
      </c>
      <c r="Y33" s="66">
        <f t="shared" si="22"/>
        <v>20</v>
      </c>
      <c r="Z33" s="65">
        <f>VLOOKUP($A33,'Return Data'!$B$7:$R$1700,16,0)</f>
        <v>7.6889000000000003</v>
      </c>
      <c r="AA33" s="67">
        <f t="shared" si="23"/>
        <v>20</v>
      </c>
    </row>
    <row r="34" spans="1:27" x14ac:dyDescent="0.3">
      <c r="A34" s="63" t="s">
        <v>144</v>
      </c>
      <c r="B34" s="64">
        <f>VLOOKUP($A34,'Return Data'!$B$7:$R$1700,3,0)</f>
        <v>44032</v>
      </c>
      <c r="C34" s="65">
        <f>VLOOKUP($A34,'Return Data'!$B$7:$R$1700,4,0)</f>
        <v>3653.1675</v>
      </c>
      <c r="D34" s="65">
        <f>VLOOKUP($A34,'Return Data'!$B$7:$R$1700,5,0)</f>
        <v>2.7938000000000001</v>
      </c>
      <c r="E34" s="66">
        <f t="shared" si="12"/>
        <v>11</v>
      </c>
      <c r="F34" s="65">
        <f>VLOOKUP($A34,'Return Data'!$B$7:$R$1700,6,0)</f>
        <v>3.1840999999999999</v>
      </c>
      <c r="G34" s="66">
        <f t="shared" si="13"/>
        <v>6</v>
      </c>
      <c r="H34" s="65">
        <f>VLOOKUP($A34,'Return Data'!$B$7:$R$1700,7,0)</f>
        <v>3.2029999999999998</v>
      </c>
      <c r="I34" s="66">
        <f t="shared" si="14"/>
        <v>8</v>
      </c>
      <c r="J34" s="65">
        <f>VLOOKUP($A34,'Return Data'!$B$7:$R$1700,8,0)</f>
        <v>3.351</v>
      </c>
      <c r="K34" s="66">
        <f t="shared" si="15"/>
        <v>7</v>
      </c>
      <c r="L34" s="65">
        <f>VLOOKUP($A34,'Return Data'!$B$7:$R$1700,9,0)</f>
        <v>3.6273</v>
      </c>
      <c r="M34" s="66">
        <f t="shared" si="16"/>
        <v>6</v>
      </c>
      <c r="N34" s="65">
        <f>VLOOKUP($A34,'Return Data'!$B$7:$R$1700,10,0)</f>
        <v>4.2542999999999997</v>
      </c>
      <c r="O34" s="66">
        <f t="shared" si="17"/>
        <v>10</v>
      </c>
      <c r="P34" s="65">
        <f>VLOOKUP($A34,'Return Data'!$B$7:$R$1700,11,0)</f>
        <v>5.2648999999999999</v>
      </c>
      <c r="Q34" s="66">
        <f t="shared" si="18"/>
        <v>5</v>
      </c>
      <c r="R34" s="65">
        <f>VLOOKUP($A34,'Return Data'!$B$7:$R$1700,12,0)</f>
        <v>5.3154000000000003</v>
      </c>
      <c r="S34" s="66">
        <f t="shared" si="19"/>
        <v>4</v>
      </c>
      <c r="T34" s="65">
        <f>VLOOKUP($A34,'Return Data'!$B$7:$R$1700,13,0)</f>
        <v>5.5446</v>
      </c>
      <c r="U34" s="66">
        <f t="shared" si="20"/>
        <v>5</v>
      </c>
      <c r="V34" s="65">
        <f>VLOOKUP($A34,'Return Data'!$B$7:$R$1700,17,0)</f>
        <v>6.4874000000000001</v>
      </c>
      <c r="W34" s="66">
        <f t="shared" si="21"/>
        <v>12</v>
      </c>
      <c r="X34" s="65">
        <f>VLOOKUP($A34,'Return Data'!$B$7:$R$1700,14,0)</f>
        <v>6.6776</v>
      </c>
      <c r="Y34" s="66">
        <f t="shared" si="22"/>
        <v>12</v>
      </c>
      <c r="Z34" s="65">
        <f>VLOOKUP($A34,'Return Data'!$B$7:$R$1700,16,0)</f>
        <v>7.7054</v>
      </c>
      <c r="AA34" s="67">
        <f t="shared" si="23"/>
        <v>14</v>
      </c>
    </row>
    <row r="35" spans="1:27" x14ac:dyDescent="0.3">
      <c r="A35" s="63" t="s">
        <v>437</v>
      </c>
      <c r="B35" s="64">
        <f>VLOOKUP($A35,'Return Data'!$B$7:$R$1700,3,0)</f>
        <v>44032</v>
      </c>
      <c r="C35" s="65">
        <f>VLOOKUP($A35,'Return Data'!$B$7:$R$1700,4,0)</f>
        <v>1306.6079</v>
      </c>
      <c r="D35" s="65">
        <f>VLOOKUP($A35,'Return Data'!$B$7:$R$1700,5,0)</f>
        <v>2.6372</v>
      </c>
      <c r="E35" s="66">
        <f t="shared" si="12"/>
        <v>18</v>
      </c>
      <c r="F35" s="65">
        <f>VLOOKUP($A35,'Return Data'!$B$7:$R$1700,6,0)</f>
        <v>3.1480999999999999</v>
      </c>
      <c r="G35" s="66">
        <f t="shared" si="13"/>
        <v>9</v>
      </c>
      <c r="H35" s="65">
        <f>VLOOKUP($A35,'Return Data'!$B$7:$R$1700,7,0)</f>
        <v>3.2421000000000002</v>
      </c>
      <c r="I35" s="66">
        <f t="shared" si="14"/>
        <v>6</v>
      </c>
      <c r="J35" s="65">
        <f>VLOOKUP($A35,'Return Data'!$B$7:$R$1700,8,0)</f>
        <v>3.4180999999999999</v>
      </c>
      <c r="K35" s="66">
        <f t="shared" si="15"/>
        <v>5</v>
      </c>
      <c r="L35" s="65">
        <f>VLOOKUP($A35,'Return Data'!$B$7:$R$1700,9,0)</f>
        <v>3.6665999999999999</v>
      </c>
      <c r="M35" s="66">
        <f t="shared" si="16"/>
        <v>4</v>
      </c>
      <c r="N35" s="65">
        <f>VLOOKUP($A35,'Return Data'!$B$7:$R$1700,10,0)</f>
        <v>4.3155000000000001</v>
      </c>
      <c r="O35" s="66">
        <f t="shared" si="17"/>
        <v>7</v>
      </c>
      <c r="P35" s="65">
        <f>VLOOKUP($A35,'Return Data'!$B$7:$R$1700,11,0)</f>
        <v>5.1032999999999999</v>
      </c>
      <c r="Q35" s="66">
        <f t="shared" si="18"/>
        <v>13</v>
      </c>
      <c r="R35" s="65">
        <f>VLOOKUP($A35,'Return Data'!$B$7:$R$1700,12,0)</f>
        <v>5.2645</v>
      </c>
      <c r="S35" s="66">
        <f t="shared" si="19"/>
        <v>10</v>
      </c>
      <c r="T35" s="65">
        <f>VLOOKUP($A35,'Return Data'!$B$7:$R$1700,13,0)</f>
        <v>5.5442</v>
      </c>
      <c r="U35" s="66">
        <f t="shared" si="20"/>
        <v>6</v>
      </c>
      <c r="V35" s="65">
        <f>VLOOKUP($A35,'Return Data'!$B$7:$R$1700,17,0)</f>
        <v>6.5792000000000002</v>
      </c>
      <c r="W35" s="66">
        <f t="shared" si="21"/>
        <v>4</v>
      </c>
      <c r="X35" s="65">
        <f>VLOOKUP($A35,'Return Data'!$B$7:$R$1700,14,0)</f>
        <v>6.7432999999999996</v>
      </c>
      <c r="Y35" s="66">
        <f t="shared" si="22"/>
        <v>4</v>
      </c>
      <c r="Z35" s="65">
        <f>VLOOKUP($A35,'Return Data'!$B$7:$R$1700,16,0)</f>
        <v>6.8280000000000003</v>
      </c>
      <c r="AA35" s="67">
        <f t="shared" si="23"/>
        <v>33</v>
      </c>
    </row>
    <row r="36" spans="1:27" x14ac:dyDescent="0.3">
      <c r="A36" s="63" t="s">
        <v>146</v>
      </c>
      <c r="B36" s="64">
        <f>VLOOKUP($A36,'Return Data'!$B$7:$R$1700,3,0)</f>
        <v>44032</v>
      </c>
      <c r="C36" s="65">
        <f>VLOOKUP($A36,'Return Data'!$B$7:$R$1700,4,0)</f>
        <v>2121.9711000000002</v>
      </c>
      <c r="D36" s="65">
        <f>VLOOKUP($A36,'Return Data'!$B$7:$R$1700,5,0)</f>
        <v>2.0023</v>
      </c>
      <c r="E36" s="66">
        <f t="shared" si="12"/>
        <v>42</v>
      </c>
      <c r="F36" s="65">
        <f>VLOOKUP($A36,'Return Data'!$B$7:$R$1700,6,0)</f>
        <v>2.8525999999999998</v>
      </c>
      <c r="G36" s="66">
        <f t="shared" si="13"/>
        <v>32</v>
      </c>
      <c r="H36" s="65">
        <f>VLOOKUP($A36,'Return Data'!$B$7:$R$1700,7,0)</f>
        <v>2.9834000000000001</v>
      </c>
      <c r="I36" s="66">
        <f t="shared" si="14"/>
        <v>26</v>
      </c>
      <c r="J36" s="65">
        <f>VLOOKUP($A36,'Return Data'!$B$7:$R$1700,8,0)</f>
        <v>3.1278999999999999</v>
      </c>
      <c r="K36" s="66">
        <f t="shared" si="15"/>
        <v>21</v>
      </c>
      <c r="L36" s="65">
        <f>VLOOKUP($A36,'Return Data'!$B$7:$R$1700,9,0)</f>
        <v>3.3984000000000001</v>
      </c>
      <c r="M36" s="66">
        <f t="shared" si="16"/>
        <v>15</v>
      </c>
      <c r="N36" s="65">
        <f>VLOOKUP($A36,'Return Data'!$B$7:$R$1700,10,0)</f>
        <v>4.0403000000000002</v>
      </c>
      <c r="O36" s="66">
        <f t="shared" si="17"/>
        <v>22</v>
      </c>
      <c r="P36" s="65">
        <f>VLOOKUP($A36,'Return Data'!$B$7:$R$1700,11,0)</f>
        <v>4.9413999999999998</v>
      </c>
      <c r="Q36" s="66">
        <f t="shared" si="18"/>
        <v>19</v>
      </c>
      <c r="R36" s="65">
        <f>VLOOKUP($A36,'Return Data'!$B$7:$R$1700,12,0)</f>
        <v>5.0807000000000002</v>
      </c>
      <c r="S36" s="66">
        <f t="shared" si="19"/>
        <v>19</v>
      </c>
      <c r="T36" s="65">
        <f>VLOOKUP($A36,'Return Data'!$B$7:$R$1700,13,0)</f>
        <v>5.3490000000000002</v>
      </c>
      <c r="U36" s="66">
        <f t="shared" si="20"/>
        <v>20</v>
      </c>
      <c r="V36" s="65">
        <f>VLOOKUP($A36,'Return Data'!$B$7:$R$1700,17,0)</f>
        <v>6.3985000000000003</v>
      </c>
      <c r="W36" s="66">
        <f t="shared" si="21"/>
        <v>19</v>
      </c>
      <c r="X36" s="65">
        <f>VLOOKUP($A36,'Return Data'!$B$7:$R$1700,14,0)</f>
        <v>6.6208999999999998</v>
      </c>
      <c r="Y36" s="66">
        <f t="shared" si="22"/>
        <v>19</v>
      </c>
      <c r="Z36" s="65">
        <f>VLOOKUP($A36,'Return Data'!$B$7:$R$1700,16,0)</f>
        <v>7.4596999999999998</v>
      </c>
      <c r="AA36" s="67">
        <f t="shared" si="23"/>
        <v>29</v>
      </c>
    </row>
    <row r="37" spans="1:27" x14ac:dyDescent="0.3">
      <c r="A37" s="63" t="s">
        <v>147</v>
      </c>
      <c r="B37" s="64">
        <f>VLOOKUP($A37,'Return Data'!$B$7:$R$1700,3,0)</f>
        <v>44032</v>
      </c>
      <c r="C37" s="65">
        <f>VLOOKUP($A37,'Return Data'!$B$7:$R$1700,4,0)</f>
        <v>10.8133</v>
      </c>
      <c r="D37" s="65">
        <f>VLOOKUP($A37,'Return Data'!$B$7:$R$1700,5,0)</f>
        <v>2.7006000000000001</v>
      </c>
      <c r="E37" s="66">
        <f t="shared" si="12"/>
        <v>14</v>
      </c>
      <c r="F37" s="65">
        <f>VLOOKUP($A37,'Return Data'!$B$7:$R$1700,6,0)</f>
        <v>3.2637999999999998</v>
      </c>
      <c r="G37" s="66">
        <f t="shared" si="13"/>
        <v>5</v>
      </c>
      <c r="H37" s="65">
        <f>VLOOKUP($A37,'Return Data'!$B$7:$R$1700,7,0)</f>
        <v>2.75</v>
      </c>
      <c r="I37" s="66">
        <f t="shared" si="14"/>
        <v>40</v>
      </c>
      <c r="J37" s="65">
        <f>VLOOKUP($A37,'Return Data'!$B$7:$R$1700,8,0)</f>
        <v>2.8239999999999998</v>
      </c>
      <c r="K37" s="66">
        <f t="shared" si="15"/>
        <v>38</v>
      </c>
      <c r="L37" s="65">
        <f>VLOOKUP($A37,'Return Data'!$B$7:$R$1700,9,0)</f>
        <v>2.8378999999999999</v>
      </c>
      <c r="M37" s="66">
        <f t="shared" si="16"/>
        <v>41</v>
      </c>
      <c r="N37" s="65">
        <f>VLOOKUP($A37,'Return Data'!$B$7:$R$1700,10,0)</f>
        <v>3.2004999999999999</v>
      </c>
      <c r="O37" s="66">
        <f t="shared" si="17"/>
        <v>41</v>
      </c>
      <c r="P37" s="65">
        <f>VLOOKUP($A37,'Return Data'!$B$7:$R$1700,11,0)</f>
        <v>3.8292999999999999</v>
      </c>
      <c r="Q37" s="66">
        <f t="shared" si="18"/>
        <v>37</v>
      </c>
      <c r="R37" s="65">
        <f>VLOOKUP($A37,'Return Data'!$B$7:$R$1700,12,0)</f>
        <v>4.1303999999999998</v>
      </c>
      <c r="S37" s="66">
        <f t="shared" si="19"/>
        <v>37</v>
      </c>
      <c r="T37" s="65">
        <f>VLOOKUP($A37,'Return Data'!$B$7:$R$1700,13,0)</f>
        <v>4.4821</v>
      </c>
      <c r="U37" s="66">
        <f t="shared" si="20"/>
        <v>37</v>
      </c>
      <c r="V37" s="65"/>
      <c r="W37" s="66"/>
      <c r="X37" s="65"/>
      <c r="Y37" s="66"/>
      <c r="Z37" s="65">
        <f>VLOOKUP($A37,'Return Data'!$B$7:$R$1700,16,0)</f>
        <v>5.0526999999999997</v>
      </c>
      <c r="AA37" s="67">
        <f t="shared" si="23"/>
        <v>38</v>
      </c>
    </row>
    <row r="38" spans="1:27" x14ac:dyDescent="0.3">
      <c r="A38" s="63" t="s">
        <v>148</v>
      </c>
      <c r="B38" s="64">
        <f>VLOOKUP($A38,'Return Data'!$B$7:$R$1700,3,0)</f>
        <v>44032</v>
      </c>
      <c r="C38" s="65">
        <f>VLOOKUP($A38,'Return Data'!$B$7:$R$1700,4,0)</f>
        <v>4921.1671999999999</v>
      </c>
      <c r="D38" s="65">
        <f>VLOOKUP($A38,'Return Data'!$B$7:$R$1700,5,0)</f>
        <v>2.2616000000000001</v>
      </c>
      <c r="E38" s="66">
        <f t="shared" si="12"/>
        <v>32</v>
      </c>
      <c r="F38" s="65">
        <f>VLOOKUP($A38,'Return Data'!$B$7:$R$1700,6,0)</f>
        <v>2.9904999999999999</v>
      </c>
      <c r="G38" s="66">
        <f t="shared" si="13"/>
        <v>18</v>
      </c>
      <c r="H38" s="65">
        <f>VLOOKUP($A38,'Return Data'!$B$7:$R$1700,7,0)</f>
        <v>3.1312000000000002</v>
      </c>
      <c r="I38" s="66">
        <f t="shared" si="14"/>
        <v>11</v>
      </c>
      <c r="J38" s="65">
        <f>VLOOKUP($A38,'Return Data'!$B$7:$R$1700,8,0)</f>
        <v>3.2755999999999998</v>
      </c>
      <c r="K38" s="66">
        <f t="shared" si="15"/>
        <v>9</v>
      </c>
      <c r="L38" s="65">
        <f>VLOOKUP($A38,'Return Data'!$B$7:$R$1700,9,0)</f>
        <v>3.5897999999999999</v>
      </c>
      <c r="M38" s="66">
        <f t="shared" si="16"/>
        <v>7</v>
      </c>
      <c r="N38" s="65">
        <f>VLOOKUP($A38,'Return Data'!$B$7:$R$1700,10,0)</f>
        <v>4.4480000000000004</v>
      </c>
      <c r="O38" s="66">
        <f t="shared" si="17"/>
        <v>5</v>
      </c>
      <c r="P38" s="65">
        <f>VLOOKUP($A38,'Return Data'!$B$7:$R$1700,11,0)</f>
        <v>5.1889000000000003</v>
      </c>
      <c r="Q38" s="66">
        <f t="shared" si="18"/>
        <v>9</v>
      </c>
      <c r="R38" s="65">
        <f>VLOOKUP($A38,'Return Data'!$B$7:$R$1700,12,0)</f>
        <v>5.2483000000000004</v>
      </c>
      <c r="S38" s="66">
        <f t="shared" si="19"/>
        <v>12</v>
      </c>
      <c r="T38" s="65">
        <f>VLOOKUP($A38,'Return Data'!$B$7:$R$1700,13,0)</f>
        <v>5.5128000000000004</v>
      </c>
      <c r="U38" s="66">
        <f t="shared" si="20"/>
        <v>10</v>
      </c>
      <c r="V38" s="65">
        <f>VLOOKUP($A38,'Return Data'!$B$7:$R$1700,17,0)</f>
        <v>6.5622999999999996</v>
      </c>
      <c r="W38" s="66">
        <f t="shared" si="21"/>
        <v>5</v>
      </c>
      <c r="X38" s="65">
        <f>VLOOKUP($A38,'Return Data'!$B$7:$R$1700,14,0)</f>
        <v>6.7248000000000001</v>
      </c>
      <c r="Y38" s="66">
        <f t="shared" si="22"/>
        <v>7</v>
      </c>
      <c r="Z38" s="65">
        <f>VLOOKUP($A38,'Return Data'!$B$7:$R$1700,16,0)</f>
        <v>7.7609000000000004</v>
      </c>
      <c r="AA38" s="67">
        <f t="shared" si="23"/>
        <v>6</v>
      </c>
    </row>
    <row r="39" spans="1:27" x14ac:dyDescent="0.3">
      <c r="A39" s="63" t="s">
        <v>149</v>
      </c>
      <c r="B39" s="64">
        <f>VLOOKUP($A39,'Return Data'!$B$7:$R$1700,3,0)</f>
        <v>44032</v>
      </c>
      <c r="C39" s="65">
        <f>VLOOKUP($A39,'Return Data'!$B$7:$R$1700,4,0)</f>
        <v>1128.9452000000001</v>
      </c>
      <c r="D39" s="65">
        <f>VLOOKUP($A39,'Return Data'!$B$7:$R$1700,5,0)</f>
        <v>2.6707000000000001</v>
      </c>
      <c r="E39" s="66">
        <f t="shared" si="12"/>
        <v>17</v>
      </c>
      <c r="F39" s="65">
        <f>VLOOKUP($A39,'Return Data'!$B$7:$R$1700,6,0)</f>
        <v>2.9449999999999998</v>
      </c>
      <c r="G39" s="66">
        <f t="shared" si="13"/>
        <v>24</v>
      </c>
      <c r="H39" s="65">
        <f>VLOOKUP($A39,'Return Data'!$B$7:$R$1700,7,0)</f>
        <v>2.7875000000000001</v>
      </c>
      <c r="I39" s="66">
        <f t="shared" si="14"/>
        <v>37</v>
      </c>
      <c r="J39" s="65">
        <f>VLOOKUP($A39,'Return Data'!$B$7:$R$1700,8,0)</f>
        <v>2.8273999999999999</v>
      </c>
      <c r="K39" s="66">
        <f t="shared" si="15"/>
        <v>37</v>
      </c>
      <c r="L39" s="65">
        <f>VLOOKUP($A39,'Return Data'!$B$7:$R$1700,9,0)</f>
        <v>3.0122</v>
      </c>
      <c r="M39" s="66">
        <f t="shared" si="16"/>
        <v>38</v>
      </c>
      <c r="N39" s="65">
        <f>VLOOKUP($A39,'Return Data'!$B$7:$R$1700,10,0)</f>
        <v>3.3532000000000002</v>
      </c>
      <c r="O39" s="66">
        <f t="shared" si="17"/>
        <v>34</v>
      </c>
      <c r="P39" s="65">
        <f>VLOOKUP($A39,'Return Data'!$B$7:$R$1700,11,0)</f>
        <v>4.1422999999999996</v>
      </c>
      <c r="Q39" s="66">
        <f t="shared" si="18"/>
        <v>32</v>
      </c>
      <c r="R39" s="65">
        <f>VLOOKUP($A39,'Return Data'!$B$7:$R$1700,12,0)</f>
        <v>4.4069000000000003</v>
      </c>
      <c r="S39" s="66">
        <f t="shared" si="19"/>
        <v>33</v>
      </c>
      <c r="T39" s="65">
        <f>VLOOKUP($A39,'Return Data'!$B$7:$R$1700,13,0)</f>
        <v>4.7981999999999996</v>
      </c>
      <c r="U39" s="66">
        <f t="shared" si="20"/>
        <v>32</v>
      </c>
      <c r="V39" s="65">
        <f>VLOOKUP($A39,'Return Data'!$B$7:$R$1700,17,0)</f>
        <v>5.6185999999999998</v>
      </c>
      <c r="W39" s="66">
        <f t="shared" si="21"/>
        <v>33</v>
      </c>
      <c r="X39" s="65"/>
      <c r="Y39" s="66"/>
      <c r="Z39" s="65">
        <f>VLOOKUP($A39,'Return Data'!$B$7:$R$1700,16,0)</f>
        <v>5.6821999999999999</v>
      </c>
      <c r="AA39" s="67">
        <f t="shared" si="23"/>
        <v>37</v>
      </c>
    </row>
    <row r="40" spans="1:27" x14ac:dyDescent="0.3">
      <c r="A40" s="63" t="s">
        <v>150</v>
      </c>
      <c r="B40" s="64">
        <f>VLOOKUP($A40,'Return Data'!$B$7:$R$1700,3,0)</f>
        <v>44032</v>
      </c>
      <c r="C40" s="65">
        <f>VLOOKUP($A40,'Return Data'!$B$7:$R$1700,4,0)</f>
        <v>262.09750000000003</v>
      </c>
      <c r="D40" s="65">
        <f>VLOOKUP($A40,'Return Data'!$B$7:$R$1700,5,0)</f>
        <v>2.3675999999999999</v>
      </c>
      <c r="E40" s="66">
        <f t="shared" si="12"/>
        <v>23</v>
      </c>
      <c r="F40" s="65">
        <f>VLOOKUP($A40,'Return Data'!$B$7:$R$1700,6,0)</f>
        <v>3.0552000000000001</v>
      </c>
      <c r="G40" s="66">
        <f t="shared" si="13"/>
        <v>14</v>
      </c>
      <c r="H40" s="65">
        <f>VLOOKUP($A40,'Return Data'!$B$7:$R$1700,7,0)</f>
        <v>3.2627000000000002</v>
      </c>
      <c r="I40" s="66">
        <f t="shared" si="14"/>
        <v>5</v>
      </c>
      <c r="J40" s="65">
        <f>VLOOKUP($A40,'Return Data'!$B$7:$R$1700,8,0)</f>
        <v>3.4224000000000001</v>
      </c>
      <c r="K40" s="66">
        <f t="shared" si="15"/>
        <v>4</v>
      </c>
      <c r="L40" s="65">
        <f>VLOOKUP($A40,'Return Data'!$B$7:$R$1700,9,0)</f>
        <v>3.6311</v>
      </c>
      <c r="M40" s="66">
        <f t="shared" si="16"/>
        <v>5</v>
      </c>
      <c r="N40" s="65">
        <f>VLOOKUP($A40,'Return Data'!$B$7:$R$1700,10,0)</f>
        <v>4.6200999999999999</v>
      </c>
      <c r="O40" s="66">
        <f t="shared" si="17"/>
        <v>2</v>
      </c>
      <c r="P40" s="65">
        <f>VLOOKUP($A40,'Return Data'!$B$7:$R$1700,11,0)</f>
        <v>5.1468999999999996</v>
      </c>
      <c r="Q40" s="66">
        <f t="shared" si="18"/>
        <v>11</v>
      </c>
      <c r="R40" s="65">
        <f>VLOOKUP($A40,'Return Data'!$B$7:$R$1700,12,0)</f>
        <v>5.2717000000000001</v>
      </c>
      <c r="S40" s="66">
        <f t="shared" si="19"/>
        <v>9</v>
      </c>
      <c r="T40" s="65">
        <f>VLOOKUP($A40,'Return Data'!$B$7:$R$1700,13,0)</f>
        <v>5.5206999999999997</v>
      </c>
      <c r="U40" s="66">
        <f t="shared" si="20"/>
        <v>9</v>
      </c>
      <c r="V40" s="65">
        <f>VLOOKUP($A40,'Return Data'!$B$7:$R$1700,17,0)</f>
        <v>6.5587</v>
      </c>
      <c r="W40" s="66">
        <f t="shared" si="21"/>
        <v>7</v>
      </c>
      <c r="X40" s="65">
        <f>VLOOKUP($A40,'Return Data'!$B$7:$R$1700,14,0)</f>
        <v>6.7152000000000003</v>
      </c>
      <c r="Y40" s="66">
        <f t="shared" si="22"/>
        <v>8</v>
      </c>
      <c r="Z40" s="65">
        <f>VLOOKUP($A40,'Return Data'!$B$7:$R$1700,16,0)</f>
        <v>7.7355</v>
      </c>
      <c r="AA40" s="67">
        <f t="shared" si="23"/>
        <v>8</v>
      </c>
    </row>
    <row r="41" spans="1:27" x14ac:dyDescent="0.3">
      <c r="A41" s="63" t="s">
        <v>151</v>
      </c>
      <c r="B41" s="64">
        <f>VLOOKUP($A41,'Return Data'!$B$7:$R$1700,3,0)</f>
        <v>44032</v>
      </c>
      <c r="C41" s="65">
        <f>VLOOKUP($A41,'Return Data'!$B$7:$R$1700,4,0)</f>
        <v>2845.2172799999998</v>
      </c>
      <c r="D41" s="65">
        <f>VLOOKUP($A41,'Return Data'!$B$7:$R$1700,5,0)</f>
        <v>2.8574000000000002</v>
      </c>
      <c r="E41" s="66">
        <f t="shared" si="12"/>
        <v>8</v>
      </c>
      <c r="F41" s="65">
        <f>VLOOKUP($A41,'Return Data'!$B$7:$R$1700,6,0)</f>
        <v>3.0638999999999998</v>
      </c>
      <c r="G41" s="66">
        <f t="shared" si="13"/>
        <v>13</v>
      </c>
      <c r="H41" s="65">
        <f>VLOOKUP($A41,'Return Data'!$B$7:$R$1700,7,0)</f>
        <v>3.0430999999999999</v>
      </c>
      <c r="I41" s="66">
        <f t="shared" si="14"/>
        <v>18</v>
      </c>
      <c r="J41" s="65">
        <f>VLOOKUP($A41,'Return Data'!$B$7:$R$1700,8,0)</f>
        <v>3.1</v>
      </c>
      <c r="K41" s="66">
        <f t="shared" si="15"/>
        <v>24</v>
      </c>
      <c r="L41" s="65">
        <f>VLOOKUP($A41,'Return Data'!$B$7:$R$1700,9,0)</f>
        <v>3.1278000000000001</v>
      </c>
      <c r="M41" s="66">
        <f t="shared" si="16"/>
        <v>29</v>
      </c>
      <c r="N41" s="65">
        <f>VLOOKUP($A41,'Return Data'!$B$7:$R$1700,10,0)</f>
        <v>3.5945999999999998</v>
      </c>
      <c r="O41" s="66">
        <f t="shared" si="17"/>
        <v>28</v>
      </c>
      <c r="P41" s="65">
        <f>VLOOKUP($A41,'Return Data'!$B$7:$R$1700,11,0)</f>
        <v>4.298</v>
      </c>
      <c r="Q41" s="66">
        <f t="shared" si="18"/>
        <v>30</v>
      </c>
      <c r="R41" s="65">
        <f>VLOOKUP($A41,'Return Data'!$B$7:$R$1700,12,0)</f>
        <v>4.5598000000000001</v>
      </c>
      <c r="S41" s="66">
        <f t="shared" si="19"/>
        <v>30</v>
      </c>
      <c r="T41" s="65">
        <f>VLOOKUP($A41,'Return Data'!$B$7:$R$1700,13,0)</f>
        <v>4.8574000000000002</v>
      </c>
      <c r="U41" s="66">
        <f t="shared" si="20"/>
        <v>31</v>
      </c>
      <c r="V41" s="65">
        <f>VLOOKUP($A41,'Return Data'!$B$7:$R$1700,17,0)</f>
        <v>1.3533999999999999</v>
      </c>
      <c r="W41" s="66">
        <f t="shared" si="21"/>
        <v>36</v>
      </c>
      <c r="X41" s="65">
        <f>VLOOKUP($A41,'Return Data'!$B$7:$R$1700,14,0)</f>
        <v>3.2311000000000001</v>
      </c>
      <c r="Y41" s="66">
        <f t="shared" si="22"/>
        <v>35</v>
      </c>
      <c r="Z41" s="65">
        <f>VLOOKUP($A41,'Return Data'!$B$7:$R$1700,16,0)</f>
        <v>6.3501000000000003</v>
      </c>
      <c r="AA41" s="67">
        <f t="shared" si="23"/>
        <v>35</v>
      </c>
    </row>
    <row r="42" spans="1:27" x14ac:dyDescent="0.3">
      <c r="A42" s="63" t="s">
        <v>152</v>
      </c>
      <c r="B42" s="64">
        <f>VLOOKUP($A42,'Return Data'!$B$7:$R$1700,3,0)</f>
        <v>44032</v>
      </c>
      <c r="C42" s="65">
        <f>VLOOKUP($A42,'Return Data'!$B$7:$R$1700,4,0)</f>
        <v>31.8612</v>
      </c>
      <c r="D42" s="65">
        <f>VLOOKUP($A42,'Return Data'!$B$7:$R$1700,5,0)</f>
        <v>3.3224999999999998</v>
      </c>
      <c r="E42" s="66">
        <f t="shared" si="12"/>
        <v>3</v>
      </c>
      <c r="F42" s="65">
        <f>VLOOKUP($A42,'Return Data'!$B$7:$R$1700,6,0)</f>
        <v>3.4378000000000002</v>
      </c>
      <c r="G42" s="66">
        <f t="shared" si="13"/>
        <v>3</v>
      </c>
      <c r="H42" s="65">
        <f>VLOOKUP($A42,'Return Data'!$B$7:$R$1700,7,0)</f>
        <v>4.0781999999999998</v>
      </c>
      <c r="I42" s="66">
        <f t="shared" si="14"/>
        <v>1</v>
      </c>
      <c r="J42" s="65">
        <f>VLOOKUP($A42,'Return Data'!$B$7:$R$1700,8,0)</f>
        <v>4.5575999999999999</v>
      </c>
      <c r="K42" s="66">
        <f t="shared" si="15"/>
        <v>1</v>
      </c>
      <c r="L42" s="65">
        <f>VLOOKUP($A42,'Return Data'!$B$7:$R$1700,9,0)</f>
        <v>4.7865000000000002</v>
      </c>
      <c r="M42" s="66">
        <f t="shared" si="16"/>
        <v>1</v>
      </c>
      <c r="N42" s="65">
        <f>VLOOKUP($A42,'Return Data'!$B$7:$R$1700,10,0)</f>
        <v>4.9370000000000003</v>
      </c>
      <c r="O42" s="66">
        <f t="shared" si="17"/>
        <v>1</v>
      </c>
      <c r="P42" s="65">
        <f>VLOOKUP($A42,'Return Data'!$B$7:$R$1700,11,0)</f>
        <v>5.4903000000000004</v>
      </c>
      <c r="Q42" s="66">
        <f t="shared" si="18"/>
        <v>1</v>
      </c>
      <c r="R42" s="65">
        <f>VLOOKUP($A42,'Return Data'!$B$7:$R$1700,12,0)</f>
        <v>5.8780999999999999</v>
      </c>
      <c r="S42" s="66">
        <f t="shared" si="19"/>
        <v>1</v>
      </c>
      <c r="T42" s="65">
        <f>VLOOKUP($A42,'Return Data'!$B$7:$R$1700,13,0)</f>
        <v>6.2199</v>
      </c>
      <c r="U42" s="66">
        <f t="shared" si="20"/>
        <v>1</v>
      </c>
      <c r="V42" s="65">
        <f>VLOOKUP($A42,'Return Data'!$B$7:$R$1700,17,0)</f>
        <v>7.0106999999999999</v>
      </c>
      <c r="W42" s="66">
        <f t="shared" si="21"/>
        <v>1</v>
      </c>
      <c r="X42" s="65">
        <f>VLOOKUP($A42,'Return Data'!$B$7:$R$1700,14,0)</f>
        <v>6.9522000000000004</v>
      </c>
      <c r="Y42" s="66">
        <f t="shared" si="22"/>
        <v>1</v>
      </c>
      <c r="Z42" s="65">
        <f>VLOOKUP($A42,'Return Data'!$B$7:$R$1700,16,0)</f>
        <v>8.0884</v>
      </c>
      <c r="AA42" s="67">
        <f t="shared" si="23"/>
        <v>1</v>
      </c>
    </row>
    <row r="43" spans="1:27" x14ac:dyDescent="0.3">
      <c r="A43" s="63" t="s">
        <v>153</v>
      </c>
      <c r="B43" s="64">
        <f>VLOOKUP($A43,'Return Data'!$B$7:$R$1700,3,0)</f>
        <v>44032</v>
      </c>
      <c r="C43" s="65">
        <f>VLOOKUP($A43,'Return Data'!$B$7:$R$1700,4,0)</f>
        <v>27.204699999999999</v>
      </c>
      <c r="D43" s="65">
        <f>VLOOKUP($A43,'Return Data'!$B$7:$R$1700,5,0)</f>
        <v>2.6836000000000002</v>
      </c>
      <c r="E43" s="66">
        <f t="shared" si="12"/>
        <v>15</v>
      </c>
      <c r="F43" s="65">
        <f>VLOOKUP($A43,'Return Data'!$B$7:$R$1700,6,0)</f>
        <v>2.9971999999999999</v>
      </c>
      <c r="G43" s="66">
        <f t="shared" si="13"/>
        <v>17</v>
      </c>
      <c r="H43" s="65">
        <f>VLOOKUP($A43,'Return Data'!$B$7:$R$1700,7,0)</f>
        <v>2.7806999999999999</v>
      </c>
      <c r="I43" s="66">
        <f t="shared" si="14"/>
        <v>38</v>
      </c>
      <c r="J43" s="65">
        <f>VLOOKUP($A43,'Return Data'!$B$7:$R$1700,8,0)</f>
        <v>2.8014000000000001</v>
      </c>
      <c r="K43" s="66">
        <f t="shared" si="15"/>
        <v>39</v>
      </c>
      <c r="L43" s="65">
        <f>VLOOKUP($A43,'Return Data'!$B$7:$R$1700,9,0)</f>
        <v>3.0217999999999998</v>
      </c>
      <c r="M43" s="66">
        <f t="shared" si="16"/>
        <v>37</v>
      </c>
      <c r="N43" s="65">
        <f>VLOOKUP($A43,'Return Data'!$B$7:$R$1700,10,0)</f>
        <v>3.2221000000000002</v>
      </c>
      <c r="O43" s="66">
        <f t="shared" si="17"/>
        <v>40</v>
      </c>
      <c r="P43" s="65">
        <f>VLOOKUP($A43,'Return Data'!$B$7:$R$1700,11,0)</f>
        <v>4.0346000000000002</v>
      </c>
      <c r="Q43" s="66">
        <f t="shared" si="18"/>
        <v>34</v>
      </c>
      <c r="R43" s="65">
        <f>VLOOKUP($A43,'Return Data'!$B$7:$R$1700,12,0)</f>
        <v>4.3220000000000001</v>
      </c>
      <c r="S43" s="66">
        <f t="shared" si="19"/>
        <v>35</v>
      </c>
      <c r="T43" s="65">
        <f>VLOOKUP($A43,'Return Data'!$B$7:$R$1700,13,0)</f>
        <v>4.6706000000000003</v>
      </c>
      <c r="U43" s="66">
        <f t="shared" si="20"/>
        <v>35</v>
      </c>
      <c r="V43" s="65">
        <f>VLOOKUP($A43,'Return Data'!$B$7:$R$1700,17,0)</f>
        <v>5.7098000000000004</v>
      </c>
      <c r="W43" s="66">
        <f t="shared" si="21"/>
        <v>31</v>
      </c>
      <c r="X43" s="65">
        <f>VLOOKUP($A43,'Return Data'!$B$7:$R$1700,14,0)</f>
        <v>5.8701999999999996</v>
      </c>
      <c r="Y43" s="66">
        <f t="shared" si="22"/>
        <v>32</v>
      </c>
      <c r="Z43" s="65">
        <f>VLOOKUP($A43,'Return Data'!$B$7:$R$1700,16,0)</f>
        <v>7.2515000000000001</v>
      </c>
      <c r="AA43" s="67">
        <f t="shared" si="23"/>
        <v>30</v>
      </c>
    </row>
    <row r="44" spans="1:27" x14ac:dyDescent="0.3">
      <c r="A44" s="63" t="s">
        <v>156</v>
      </c>
      <c r="B44" s="64">
        <f>VLOOKUP($A44,'Return Data'!$B$7:$R$1700,3,0)</f>
        <v>44032</v>
      </c>
      <c r="C44" s="65">
        <f>VLOOKUP($A44,'Return Data'!$B$7:$R$1700,4,0)</f>
        <v>3150.7660999999998</v>
      </c>
      <c r="D44" s="65">
        <f>VLOOKUP($A44,'Return Data'!$B$7:$R$1700,5,0)</f>
        <v>2.3645</v>
      </c>
      <c r="E44" s="66">
        <f t="shared" si="12"/>
        <v>24</v>
      </c>
      <c r="F44" s="65">
        <f>VLOOKUP($A44,'Return Data'!$B$7:$R$1700,6,0)</f>
        <v>2.9748999999999999</v>
      </c>
      <c r="G44" s="66">
        <f t="shared" si="13"/>
        <v>21</v>
      </c>
      <c r="H44" s="65">
        <f>VLOOKUP($A44,'Return Data'!$B$7:$R$1700,7,0)</f>
        <v>3.0373999999999999</v>
      </c>
      <c r="I44" s="66">
        <f t="shared" si="14"/>
        <v>19</v>
      </c>
      <c r="J44" s="65">
        <f>VLOOKUP($A44,'Return Data'!$B$7:$R$1700,8,0)</f>
        <v>3.1636000000000002</v>
      </c>
      <c r="K44" s="66">
        <f t="shared" si="15"/>
        <v>18</v>
      </c>
      <c r="L44" s="65">
        <f>VLOOKUP($A44,'Return Data'!$B$7:$R$1700,9,0)</f>
        <v>3.4211999999999998</v>
      </c>
      <c r="M44" s="66">
        <f t="shared" si="16"/>
        <v>14</v>
      </c>
      <c r="N44" s="65">
        <f>VLOOKUP($A44,'Return Data'!$B$7:$R$1700,10,0)</f>
        <v>4.1718999999999999</v>
      </c>
      <c r="O44" s="66">
        <f t="shared" si="17"/>
        <v>15</v>
      </c>
      <c r="P44" s="65">
        <f>VLOOKUP($A44,'Return Data'!$B$7:$R$1700,11,0)</f>
        <v>5.0109000000000004</v>
      </c>
      <c r="Q44" s="66">
        <f t="shared" si="18"/>
        <v>16</v>
      </c>
      <c r="R44" s="65">
        <f>VLOOKUP($A44,'Return Data'!$B$7:$R$1700,12,0)</f>
        <v>5.0972999999999997</v>
      </c>
      <c r="S44" s="66">
        <f t="shared" si="19"/>
        <v>17</v>
      </c>
      <c r="T44" s="65">
        <f>VLOOKUP($A44,'Return Data'!$B$7:$R$1700,13,0)</f>
        <v>5.3605999999999998</v>
      </c>
      <c r="U44" s="66">
        <f t="shared" si="20"/>
        <v>18</v>
      </c>
      <c r="V44" s="65">
        <f>VLOOKUP($A44,'Return Data'!$B$7:$R$1700,17,0)</f>
        <v>6.3803999999999998</v>
      </c>
      <c r="W44" s="66">
        <f t="shared" si="21"/>
        <v>21</v>
      </c>
      <c r="X44" s="65">
        <f>VLOOKUP($A44,'Return Data'!$B$7:$R$1700,14,0)</f>
        <v>6.5697999999999999</v>
      </c>
      <c r="Y44" s="66">
        <f t="shared" si="22"/>
        <v>23</v>
      </c>
      <c r="Z44" s="65">
        <f>VLOOKUP($A44,'Return Data'!$B$7:$R$1700,16,0)</f>
        <v>7.6473000000000004</v>
      </c>
      <c r="AA44" s="67">
        <f t="shared" si="23"/>
        <v>25</v>
      </c>
    </row>
    <row r="45" spans="1:27" x14ac:dyDescent="0.3">
      <c r="A45" s="63" t="s">
        <v>157</v>
      </c>
      <c r="B45" s="64">
        <f>VLOOKUP($A45,'Return Data'!$B$7:$R$1700,3,0)</f>
        <v>44032</v>
      </c>
      <c r="C45" s="65">
        <f>VLOOKUP($A45,'Return Data'!$B$7:$R$1700,4,0)</f>
        <v>42.420299999999997</v>
      </c>
      <c r="D45" s="65">
        <f>VLOOKUP($A45,'Return Data'!$B$7:$R$1700,5,0)</f>
        <v>2.9257</v>
      </c>
      <c r="E45" s="66">
        <f t="shared" si="12"/>
        <v>7</v>
      </c>
      <c r="F45" s="65">
        <f>VLOOKUP($A45,'Return Data'!$B$7:$R$1700,6,0)</f>
        <v>3.2991999999999999</v>
      </c>
      <c r="G45" s="66">
        <f t="shared" si="13"/>
        <v>4</v>
      </c>
      <c r="H45" s="65">
        <f>VLOOKUP($A45,'Return Data'!$B$7:$R$1700,7,0)</f>
        <v>3.2347999999999999</v>
      </c>
      <c r="I45" s="66">
        <f t="shared" si="14"/>
        <v>7</v>
      </c>
      <c r="J45" s="65">
        <f>VLOOKUP($A45,'Return Data'!$B$7:$R$1700,8,0)</f>
        <v>3.2738</v>
      </c>
      <c r="K45" s="66">
        <f t="shared" si="15"/>
        <v>10</v>
      </c>
      <c r="L45" s="65">
        <f>VLOOKUP($A45,'Return Data'!$B$7:$R$1700,9,0)</f>
        <v>3.3650000000000002</v>
      </c>
      <c r="M45" s="66">
        <f t="shared" si="16"/>
        <v>20</v>
      </c>
      <c r="N45" s="65">
        <f>VLOOKUP($A45,'Return Data'!$B$7:$R$1700,10,0)</f>
        <v>4.0602</v>
      </c>
      <c r="O45" s="66">
        <f t="shared" si="17"/>
        <v>19</v>
      </c>
      <c r="P45" s="65">
        <f>VLOOKUP($A45,'Return Data'!$B$7:$R$1700,11,0)</f>
        <v>4.9112999999999998</v>
      </c>
      <c r="Q45" s="66">
        <f t="shared" si="18"/>
        <v>22</v>
      </c>
      <c r="R45" s="65">
        <f>VLOOKUP($A45,'Return Data'!$B$7:$R$1700,12,0)</f>
        <v>5.0761000000000003</v>
      </c>
      <c r="S45" s="66">
        <f t="shared" si="19"/>
        <v>21</v>
      </c>
      <c r="T45" s="65">
        <f>VLOOKUP($A45,'Return Data'!$B$7:$R$1700,13,0)</f>
        <v>5.3540999999999999</v>
      </c>
      <c r="U45" s="66">
        <f t="shared" si="20"/>
        <v>19</v>
      </c>
      <c r="V45" s="65">
        <f>VLOOKUP($A45,'Return Data'!$B$7:$R$1700,17,0)</f>
        <v>6.4386000000000001</v>
      </c>
      <c r="W45" s="66">
        <f t="shared" si="21"/>
        <v>16</v>
      </c>
      <c r="X45" s="65">
        <f>VLOOKUP($A45,'Return Data'!$B$7:$R$1700,14,0)</f>
        <v>6.6273999999999997</v>
      </c>
      <c r="Y45" s="66">
        <f t="shared" si="22"/>
        <v>16</v>
      </c>
      <c r="Z45" s="65">
        <f>VLOOKUP($A45,'Return Data'!$B$7:$R$1700,16,0)</f>
        <v>7.7003000000000004</v>
      </c>
      <c r="AA45" s="67">
        <f t="shared" si="23"/>
        <v>15</v>
      </c>
    </row>
    <row r="46" spans="1:27" x14ac:dyDescent="0.3">
      <c r="A46" s="63" t="s">
        <v>158</v>
      </c>
      <c r="B46" s="64">
        <f>VLOOKUP($A46,'Return Data'!$B$7:$R$1700,3,0)</f>
        <v>44032</v>
      </c>
      <c r="C46" s="65">
        <f>VLOOKUP($A46,'Return Data'!$B$7:$R$1700,4,0)</f>
        <v>3175.8881999999999</v>
      </c>
      <c r="D46" s="65">
        <f>VLOOKUP($A46,'Return Data'!$B$7:$R$1700,5,0)</f>
        <v>2.7240000000000002</v>
      </c>
      <c r="E46" s="66">
        <f t="shared" si="12"/>
        <v>13</v>
      </c>
      <c r="F46" s="65">
        <f>VLOOKUP($A46,'Return Data'!$B$7:$R$1700,6,0)</f>
        <v>3.1154000000000002</v>
      </c>
      <c r="G46" s="66">
        <f t="shared" si="13"/>
        <v>11</v>
      </c>
      <c r="H46" s="65">
        <f>VLOOKUP($A46,'Return Data'!$B$7:$R$1700,7,0)</f>
        <v>3.0901000000000001</v>
      </c>
      <c r="I46" s="66">
        <f t="shared" si="14"/>
        <v>13</v>
      </c>
      <c r="J46" s="65">
        <f>VLOOKUP($A46,'Return Data'!$B$7:$R$1700,8,0)</f>
        <v>3.2357</v>
      </c>
      <c r="K46" s="66">
        <f t="shared" si="15"/>
        <v>13</v>
      </c>
      <c r="L46" s="65">
        <f>VLOOKUP($A46,'Return Data'!$B$7:$R$1700,9,0)</f>
        <v>3.427</v>
      </c>
      <c r="M46" s="66">
        <f t="shared" si="16"/>
        <v>13</v>
      </c>
      <c r="N46" s="65">
        <f>VLOOKUP($A46,'Return Data'!$B$7:$R$1700,10,0)</f>
        <v>4.2824999999999998</v>
      </c>
      <c r="O46" s="66">
        <f t="shared" si="17"/>
        <v>8</v>
      </c>
      <c r="P46" s="65">
        <f>VLOOKUP($A46,'Return Data'!$B$7:$R$1700,11,0)</f>
        <v>5.2839999999999998</v>
      </c>
      <c r="Q46" s="66">
        <f t="shared" si="18"/>
        <v>4</v>
      </c>
      <c r="R46" s="65">
        <f>VLOOKUP($A46,'Return Data'!$B$7:$R$1700,12,0)</f>
        <v>5.3129</v>
      </c>
      <c r="S46" s="66">
        <f t="shared" si="19"/>
        <v>5</v>
      </c>
      <c r="T46" s="65">
        <f>VLOOKUP($A46,'Return Data'!$B$7:$R$1700,13,0)</f>
        <v>5.5357000000000003</v>
      </c>
      <c r="U46" s="66">
        <f t="shared" si="20"/>
        <v>8</v>
      </c>
      <c r="V46" s="65">
        <f>VLOOKUP($A46,'Return Data'!$B$7:$R$1700,17,0)</f>
        <v>6.5167999999999999</v>
      </c>
      <c r="W46" s="66">
        <f t="shared" si="21"/>
        <v>9</v>
      </c>
      <c r="X46" s="65">
        <f>VLOOKUP($A46,'Return Data'!$B$7:$R$1700,14,0)</f>
        <v>6.6905999999999999</v>
      </c>
      <c r="Y46" s="66">
        <f t="shared" si="22"/>
        <v>9</v>
      </c>
      <c r="Z46" s="65">
        <f>VLOOKUP($A46,'Return Data'!$B$7:$R$1700,16,0)</f>
        <v>7.7610000000000001</v>
      </c>
      <c r="AA46" s="67">
        <f t="shared" si="23"/>
        <v>5</v>
      </c>
    </row>
    <row r="47" spans="1:27" x14ac:dyDescent="0.3">
      <c r="A47" s="63" t="s">
        <v>159</v>
      </c>
      <c r="B47" s="64">
        <f>VLOOKUP($A47,'Return Data'!$B$7:$R$1700,3,0)</f>
        <v>44032</v>
      </c>
      <c r="C47" s="65">
        <f>VLOOKUP($A47,'Return Data'!$B$7:$R$1700,4,0)</f>
        <v>1975.7049999999999</v>
      </c>
      <c r="D47" s="65">
        <f>VLOOKUP($A47,'Return Data'!$B$7:$R$1700,5,0)</f>
        <v>2.5089999999999999</v>
      </c>
      <c r="E47" s="66">
        <f t="shared" si="12"/>
        <v>20</v>
      </c>
      <c r="F47" s="65">
        <f>VLOOKUP($A47,'Return Data'!$B$7:$R$1700,6,0)</f>
        <v>2.5851000000000002</v>
      </c>
      <c r="G47" s="66">
        <f t="shared" si="13"/>
        <v>41</v>
      </c>
      <c r="H47" s="65">
        <f>VLOOKUP($A47,'Return Data'!$B$7:$R$1700,7,0)</f>
        <v>2.8279000000000001</v>
      </c>
      <c r="I47" s="66">
        <f t="shared" si="14"/>
        <v>36</v>
      </c>
      <c r="J47" s="65">
        <f>VLOOKUP($A47,'Return Data'!$B$7:$R$1700,8,0)</f>
        <v>2.7458999999999998</v>
      </c>
      <c r="K47" s="66">
        <f t="shared" si="15"/>
        <v>41</v>
      </c>
      <c r="L47" s="65">
        <f>VLOOKUP($A47,'Return Data'!$B$7:$R$1700,9,0)</f>
        <v>2.6255999999999999</v>
      </c>
      <c r="M47" s="66">
        <f t="shared" si="16"/>
        <v>42</v>
      </c>
      <c r="N47" s="65">
        <f>VLOOKUP($A47,'Return Data'!$B$7:$R$1700,10,0)</f>
        <v>2.67</v>
      </c>
      <c r="O47" s="66">
        <f t="shared" si="17"/>
        <v>43</v>
      </c>
      <c r="P47" s="65">
        <f>VLOOKUP($A47,'Return Data'!$B$7:$R$1700,11,0)</f>
        <v>3.1299000000000001</v>
      </c>
      <c r="Q47" s="66">
        <f t="shared" si="18"/>
        <v>39</v>
      </c>
      <c r="R47" s="65">
        <f>VLOOKUP($A47,'Return Data'!$B$7:$R$1700,12,0)</f>
        <v>3.5615000000000001</v>
      </c>
      <c r="S47" s="66">
        <f t="shared" si="19"/>
        <v>39</v>
      </c>
      <c r="T47" s="65">
        <f>VLOOKUP($A47,'Return Data'!$B$7:$R$1700,13,0)</f>
        <v>3.8990999999999998</v>
      </c>
      <c r="U47" s="66">
        <f t="shared" si="20"/>
        <v>39</v>
      </c>
      <c r="V47" s="65">
        <f>VLOOKUP($A47,'Return Data'!$B$7:$R$1700,17,0)</f>
        <v>4.8853</v>
      </c>
      <c r="W47" s="66">
        <f t="shared" si="21"/>
        <v>34</v>
      </c>
      <c r="X47" s="65">
        <f>VLOOKUP($A47,'Return Data'!$B$7:$R$1700,14,0)</f>
        <v>5.1139999999999999</v>
      </c>
      <c r="Y47" s="66">
        <f t="shared" si="22"/>
        <v>34</v>
      </c>
      <c r="Z47" s="65">
        <f>VLOOKUP($A47,'Return Data'!$B$7:$R$1700,16,0)</f>
        <v>6.3707000000000003</v>
      </c>
      <c r="AA47" s="67">
        <f t="shared" si="23"/>
        <v>34</v>
      </c>
    </row>
    <row r="48" spans="1:27" x14ac:dyDescent="0.3">
      <c r="A48" s="63" t="s">
        <v>160</v>
      </c>
      <c r="B48" s="64">
        <f>VLOOKUP($A48,'Return Data'!$B$7:$R$1700,3,0)</f>
        <v>44032</v>
      </c>
      <c r="C48" s="65">
        <f>VLOOKUP($A48,'Return Data'!$B$7:$R$1700,4,0)</f>
        <v>1937.9169999999999</v>
      </c>
      <c r="D48" s="65">
        <f>VLOOKUP($A48,'Return Data'!$B$7:$R$1700,5,0)</f>
        <v>4.5434999999999999</v>
      </c>
      <c r="E48" s="66">
        <f t="shared" si="12"/>
        <v>1</v>
      </c>
      <c r="F48" s="65">
        <f>VLOOKUP($A48,'Return Data'!$B$7:$R$1700,6,0)</f>
        <v>3.7410999999999999</v>
      </c>
      <c r="G48" s="66">
        <f t="shared" si="13"/>
        <v>2</v>
      </c>
      <c r="H48" s="65">
        <f>VLOOKUP($A48,'Return Data'!$B$7:$R$1700,7,0)</f>
        <v>3.3927</v>
      </c>
      <c r="I48" s="66">
        <f t="shared" si="14"/>
        <v>3</v>
      </c>
      <c r="J48" s="65">
        <f>VLOOKUP($A48,'Return Data'!$B$7:$R$1700,8,0)</f>
        <v>3.3336999999999999</v>
      </c>
      <c r="K48" s="66">
        <f t="shared" si="15"/>
        <v>8</v>
      </c>
      <c r="L48" s="65">
        <f>VLOOKUP($A48,'Return Data'!$B$7:$R$1700,9,0)</f>
        <v>3.3567999999999998</v>
      </c>
      <c r="M48" s="66">
        <f t="shared" si="16"/>
        <v>21</v>
      </c>
      <c r="N48" s="65">
        <f>VLOOKUP($A48,'Return Data'!$B$7:$R$1700,10,0)</f>
        <v>4.2680999999999996</v>
      </c>
      <c r="O48" s="66">
        <f t="shared" si="17"/>
        <v>9</v>
      </c>
      <c r="P48" s="65">
        <f>VLOOKUP($A48,'Return Data'!$B$7:$R$1700,11,0)</f>
        <v>5.2626999999999997</v>
      </c>
      <c r="Q48" s="66">
        <f t="shared" si="18"/>
        <v>6</v>
      </c>
      <c r="R48" s="65">
        <f>VLOOKUP($A48,'Return Data'!$B$7:$R$1700,12,0)</f>
        <v>5.2797000000000001</v>
      </c>
      <c r="S48" s="66">
        <f t="shared" si="19"/>
        <v>7</v>
      </c>
      <c r="T48" s="65">
        <f>VLOOKUP($A48,'Return Data'!$B$7:$R$1700,13,0)</f>
        <v>5.4673999999999996</v>
      </c>
      <c r="U48" s="66">
        <f t="shared" si="20"/>
        <v>12</v>
      </c>
      <c r="V48" s="65">
        <f>VLOOKUP($A48,'Return Data'!$B$7:$R$1700,17,0)</f>
        <v>4.5377999999999998</v>
      </c>
      <c r="W48" s="66">
        <f t="shared" si="21"/>
        <v>35</v>
      </c>
      <c r="X48" s="65">
        <f>VLOOKUP($A48,'Return Data'!$B$7:$R$1700,14,0)</f>
        <v>5.3437999999999999</v>
      </c>
      <c r="Y48" s="66">
        <f t="shared" si="22"/>
        <v>33</v>
      </c>
      <c r="Z48" s="65">
        <f>VLOOKUP($A48,'Return Data'!$B$7:$R$1700,16,0)</f>
        <v>7.1418999999999997</v>
      </c>
      <c r="AA48" s="67">
        <f t="shared" si="23"/>
        <v>31</v>
      </c>
    </row>
    <row r="49" spans="1:27" x14ac:dyDescent="0.3">
      <c r="A49" s="63" t="s">
        <v>161</v>
      </c>
      <c r="B49" s="64">
        <f>VLOOKUP($A49,'Return Data'!$B$7:$R$1700,3,0)</f>
        <v>44032</v>
      </c>
      <c r="C49" s="65">
        <f>VLOOKUP($A49,'Return Data'!$B$7:$R$1700,4,0)</f>
        <v>3295.9764</v>
      </c>
      <c r="D49" s="65">
        <f>VLOOKUP($A49,'Return Data'!$B$7:$R$1700,5,0)</f>
        <v>2.1074999999999999</v>
      </c>
      <c r="E49" s="66">
        <f t="shared" si="12"/>
        <v>41</v>
      </c>
      <c r="F49" s="65">
        <f>VLOOKUP($A49,'Return Data'!$B$7:$R$1700,6,0)</f>
        <v>2.9039999999999999</v>
      </c>
      <c r="G49" s="66">
        <f t="shared" si="13"/>
        <v>26</v>
      </c>
      <c r="H49" s="65">
        <f>VLOOKUP($A49,'Return Data'!$B$7:$R$1700,7,0)</f>
        <v>3.0731000000000002</v>
      </c>
      <c r="I49" s="66">
        <f t="shared" si="14"/>
        <v>14</v>
      </c>
      <c r="J49" s="65">
        <f>VLOOKUP($A49,'Return Data'!$B$7:$R$1700,8,0)</f>
        <v>3.2021000000000002</v>
      </c>
      <c r="K49" s="66">
        <f t="shared" si="15"/>
        <v>15</v>
      </c>
      <c r="L49" s="65">
        <f>VLOOKUP($A49,'Return Data'!$B$7:$R$1700,9,0)</f>
        <v>3.5009999999999999</v>
      </c>
      <c r="M49" s="66">
        <f t="shared" si="16"/>
        <v>10</v>
      </c>
      <c r="N49" s="65">
        <f>VLOOKUP($A49,'Return Data'!$B$7:$R$1700,10,0)</f>
        <v>4.2234999999999996</v>
      </c>
      <c r="O49" s="66">
        <f t="shared" si="17"/>
        <v>12</v>
      </c>
      <c r="P49" s="65">
        <f>VLOOKUP($A49,'Return Data'!$B$7:$R$1700,11,0)</f>
        <v>5.0201000000000002</v>
      </c>
      <c r="Q49" s="66">
        <f t="shared" si="18"/>
        <v>15</v>
      </c>
      <c r="R49" s="65">
        <f>VLOOKUP($A49,'Return Data'!$B$7:$R$1700,12,0)</f>
        <v>5.1124000000000001</v>
      </c>
      <c r="S49" s="66">
        <f t="shared" si="19"/>
        <v>15</v>
      </c>
      <c r="T49" s="65">
        <f>VLOOKUP($A49,'Return Data'!$B$7:$R$1700,13,0)</f>
        <v>5.3788999999999998</v>
      </c>
      <c r="U49" s="66">
        <f t="shared" si="20"/>
        <v>16</v>
      </c>
      <c r="V49" s="65">
        <f>VLOOKUP($A49,'Return Data'!$B$7:$R$1700,17,0)</f>
        <v>6.4562999999999997</v>
      </c>
      <c r="W49" s="66">
        <f t="shared" si="21"/>
        <v>15</v>
      </c>
      <c r="X49" s="65">
        <f>VLOOKUP($A49,'Return Data'!$B$7:$R$1700,14,0)</f>
        <v>6.6471</v>
      </c>
      <c r="Y49" s="66">
        <f t="shared" si="22"/>
        <v>15</v>
      </c>
      <c r="Z49" s="65">
        <f>VLOOKUP($A49,'Return Data'!$B$7:$R$1700,16,0)</f>
        <v>7.6830999999999996</v>
      </c>
      <c r="AA49" s="67">
        <f t="shared" si="23"/>
        <v>21</v>
      </c>
    </row>
    <row r="50" spans="1:27" x14ac:dyDescent="0.3">
      <c r="A50" s="63" t="s">
        <v>162</v>
      </c>
      <c r="B50" s="64">
        <f>VLOOKUP($A50,'Return Data'!$B$7:$R$1700,3,0)</f>
        <v>44032</v>
      </c>
      <c r="C50" s="65">
        <f>VLOOKUP($A50,'Return Data'!$B$7:$R$1700,4,0)</f>
        <v>1089.2624000000001</v>
      </c>
      <c r="D50" s="65">
        <f>VLOOKUP($A50,'Return Data'!$B$7:$R$1700,5,0)</f>
        <v>2.1749000000000001</v>
      </c>
      <c r="E50" s="66">
        <f t="shared" si="12"/>
        <v>38</v>
      </c>
      <c r="F50" s="65">
        <f>VLOOKUP($A50,'Return Data'!$B$7:$R$1700,6,0)</f>
        <v>2.7294</v>
      </c>
      <c r="G50" s="66">
        <f t="shared" si="13"/>
        <v>40</v>
      </c>
      <c r="H50" s="65">
        <f>VLOOKUP($A50,'Return Data'!$B$7:$R$1700,7,0)</f>
        <v>2.6701000000000001</v>
      </c>
      <c r="I50" s="66">
        <f t="shared" si="14"/>
        <v>41</v>
      </c>
      <c r="J50" s="65">
        <f>VLOOKUP($A50,'Return Data'!$B$7:$R$1700,8,0)</f>
        <v>2.7275999999999998</v>
      </c>
      <c r="K50" s="66">
        <f t="shared" si="15"/>
        <v>42</v>
      </c>
      <c r="L50" s="65">
        <f>VLOOKUP($A50,'Return Data'!$B$7:$R$1700,9,0)</f>
        <v>3.0977999999999999</v>
      </c>
      <c r="M50" s="66">
        <f t="shared" si="16"/>
        <v>33</v>
      </c>
      <c r="N50" s="65">
        <f>VLOOKUP($A50,'Return Data'!$B$7:$R$1700,10,0)</f>
        <v>3.3205</v>
      </c>
      <c r="O50" s="66">
        <f t="shared" si="17"/>
        <v>35</v>
      </c>
      <c r="P50" s="65">
        <f>VLOOKUP($A50,'Return Data'!$B$7:$R$1700,11,0)</f>
        <v>4.0792999999999999</v>
      </c>
      <c r="Q50" s="66">
        <f t="shared" si="18"/>
        <v>33</v>
      </c>
      <c r="R50" s="65">
        <f>VLOOKUP($A50,'Return Data'!$B$7:$R$1700,12,0)</f>
        <v>4.5071000000000003</v>
      </c>
      <c r="S50" s="66">
        <f t="shared" si="19"/>
        <v>31</v>
      </c>
      <c r="T50" s="65">
        <f>VLOOKUP($A50,'Return Data'!$B$7:$R$1700,13,0)</f>
        <v>4.9855999999999998</v>
      </c>
      <c r="U50" s="66">
        <f t="shared" si="20"/>
        <v>30</v>
      </c>
      <c r="V50" s="65"/>
      <c r="W50" s="66"/>
      <c r="X50" s="65"/>
      <c r="Y50" s="66"/>
      <c r="Z50" s="65">
        <f>VLOOKUP($A50,'Return Data'!$B$7:$R$1700,16,0)</f>
        <v>5.8125999999999998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2.558932558139535</v>
      </c>
      <c r="E52" s="74"/>
      <c r="F52" s="75">
        <f>AVERAGE(F8:F50)</f>
        <v>2.9735558139534879</v>
      </c>
      <c r="G52" s="74"/>
      <c r="H52" s="75">
        <f>AVERAGE(H8:H50)</f>
        <v>3.0219162790697673</v>
      </c>
      <c r="I52" s="74"/>
      <c r="J52" s="75">
        <f>AVERAGE(J8:J50)</f>
        <v>3.1295418604651157</v>
      </c>
      <c r="K52" s="74"/>
      <c r="L52" s="75">
        <f>AVERAGE(L8:L50)</f>
        <v>3.3007720930232556</v>
      </c>
      <c r="M52" s="74"/>
      <c r="N52" s="75">
        <f>AVERAGE(N8:N50)</f>
        <v>3.8767767441860466</v>
      </c>
      <c r="O52" s="74"/>
      <c r="P52" s="75">
        <f>AVERAGE(P8:P50)</f>
        <v>4.7478897435897434</v>
      </c>
      <c r="Q52" s="74"/>
      <c r="R52" s="75">
        <f>AVERAGE(R8:R50)</f>
        <v>4.9266153846153857</v>
      </c>
      <c r="S52" s="74"/>
      <c r="T52" s="75">
        <f>AVERAGE(T8:T50)</f>
        <v>5.217202564102565</v>
      </c>
      <c r="U52" s="74"/>
      <c r="V52" s="75">
        <f>AVERAGE(V8:V50)</f>
        <v>6.1382277777777761</v>
      </c>
      <c r="W52" s="74"/>
      <c r="X52" s="75">
        <f>AVERAGE(X8:X50)</f>
        <v>6.4178542857142853</v>
      </c>
      <c r="Y52" s="74"/>
      <c r="Z52" s="75">
        <f>AVERAGE(Z8:Z50)</f>
        <v>7.0565139534883716</v>
      </c>
      <c r="AA52" s="76"/>
    </row>
    <row r="53" spans="1:27" x14ac:dyDescent="0.3">
      <c r="A53" s="73" t="s">
        <v>28</v>
      </c>
      <c r="B53" s="74"/>
      <c r="C53" s="74"/>
      <c r="D53" s="75">
        <f>MIN(D8:D50)</f>
        <v>1.3765000000000001</v>
      </c>
      <c r="E53" s="74"/>
      <c r="F53" s="75">
        <f>MIN(F8:F50)</f>
        <v>1.8686</v>
      </c>
      <c r="G53" s="74"/>
      <c r="H53" s="75">
        <f>MIN(H8:H50)</f>
        <v>2.2025999999999999</v>
      </c>
      <c r="I53" s="74"/>
      <c r="J53" s="75">
        <f>MIN(J8:J50)</f>
        <v>1.8025</v>
      </c>
      <c r="K53" s="74"/>
      <c r="L53" s="75">
        <f>MIN(L8:L50)</f>
        <v>2.2456999999999998</v>
      </c>
      <c r="M53" s="74"/>
      <c r="N53" s="75">
        <f>MIN(N8:N50)</f>
        <v>2.67</v>
      </c>
      <c r="O53" s="74"/>
      <c r="P53" s="75">
        <f>MIN(P8:P50)</f>
        <v>3.1299000000000001</v>
      </c>
      <c r="Q53" s="74"/>
      <c r="R53" s="75">
        <f>MIN(R8:R50)</f>
        <v>3.5615000000000001</v>
      </c>
      <c r="S53" s="74"/>
      <c r="T53" s="75">
        <f>MIN(T8:T50)</f>
        <v>3.8990999999999998</v>
      </c>
      <c r="U53" s="74"/>
      <c r="V53" s="75">
        <f>MIN(V8:V50)</f>
        <v>1.3533999999999999</v>
      </c>
      <c r="W53" s="74"/>
      <c r="X53" s="75">
        <f>MIN(X8:X50)</f>
        <v>3.2311000000000001</v>
      </c>
      <c r="Y53" s="74"/>
      <c r="Z53" s="75">
        <f>MIN(Z8:Z50)</f>
        <v>4.2744999999999997</v>
      </c>
      <c r="AA53" s="76"/>
    </row>
    <row r="54" spans="1:27" ht="15" thickBot="1" x14ac:dyDescent="0.35">
      <c r="A54" s="77" t="s">
        <v>29</v>
      </c>
      <c r="B54" s="78"/>
      <c r="C54" s="78"/>
      <c r="D54" s="79">
        <f>MAX(D8:D50)</f>
        <v>4.5434999999999999</v>
      </c>
      <c r="E54" s="78"/>
      <c r="F54" s="79">
        <f>MAX(F8:F50)</f>
        <v>3.7921999999999998</v>
      </c>
      <c r="G54" s="78"/>
      <c r="H54" s="79">
        <f>MAX(H8:H50)</f>
        <v>4.0781999999999998</v>
      </c>
      <c r="I54" s="78"/>
      <c r="J54" s="79">
        <f>MAX(J8:J50)</f>
        <v>4.5575999999999999</v>
      </c>
      <c r="K54" s="78"/>
      <c r="L54" s="79">
        <f>MAX(L8:L50)</f>
        <v>4.7865000000000002</v>
      </c>
      <c r="M54" s="78"/>
      <c r="N54" s="79">
        <f>MAX(N8:N50)</f>
        <v>4.9370000000000003</v>
      </c>
      <c r="O54" s="78"/>
      <c r="P54" s="79">
        <f>MAX(P8:P50)</f>
        <v>5.4903000000000004</v>
      </c>
      <c r="Q54" s="78"/>
      <c r="R54" s="79">
        <f>MAX(R8:R50)</f>
        <v>5.8780999999999999</v>
      </c>
      <c r="S54" s="78"/>
      <c r="T54" s="79">
        <f>MAX(T8:T50)</f>
        <v>6.2199</v>
      </c>
      <c r="U54" s="78"/>
      <c r="V54" s="79">
        <f>MAX(V8:V50)</f>
        <v>7.0106999999999999</v>
      </c>
      <c r="W54" s="78"/>
      <c r="X54" s="79">
        <f>MAX(X8:X50)</f>
        <v>6.9522000000000004</v>
      </c>
      <c r="Y54" s="78"/>
      <c r="Z54" s="79">
        <f>MAX(Z8:Z50)</f>
        <v>8.0884</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44032</v>
      </c>
      <c r="C8" s="65">
        <f>VLOOKUP($A8,'Return Data'!$B$7:$R$1700,4,0)</f>
        <v>322.2439</v>
      </c>
      <c r="D8" s="65">
        <f>VLOOKUP($A8,'Return Data'!$B$7:$R$1700,5,0)</f>
        <v>2.5827</v>
      </c>
      <c r="E8" s="66">
        <f>RANK(D8,D$8:D$45,0)</f>
        <v>14</v>
      </c>
      <c r="F8" s="65">
        <f>VLOOKUP($A8,'Return Data'!$B$7:$R$1700,6,0)</f>
        <v>3.0779000000000001</v>
      </c>
      <c r="G8" s="66">
        <f>RANK(F8,F$8:F$45,0)</f>
        <v>9</v>
      </c>
      <c r="H8" s="65">
        <f>VLOOKUP($A8,'Return Data'!$B$7:$R$1700,7,0)</f>
        <v>3.2107000000000001</v>
      </c>
      <c r="I8" s="66">
        <f>RANK(H8,H$8:H$45,0)</f>
        <v>5</v>
      </c>
      <c r="J8" s="65">
        <f>VLOOKUP($A8,'Return Data'!$B$7:$R$1700,8,0)</f>
        <v>3.3780999999999999</v>
      </c>
      <c r="K8" s="66">
        <f>RANK(J8,J$8:J$45,0)</f>
        <v>4</v>
      </c>
      <c r="L8" s="65">
        <f>VLOOKUP($A8,'Return Data'!$B$7:$R$1700,9,0)</f>
        <v>3.7227999999999999</v>
      </c>
      <c r="M8" s="66">
        <f>RANK(L8,L$8:L$45,0)</f>
        <v>4</v>
      </c>
      <c r="N8" s="65">
        <f>VLOOKUP($A8,'Return Data'!$B$7:$R$1700,10,0)</f>
        <v>4.4448999999999996</v>
      </c>
      <c r="O8" s="66">
        <f>RANK(N8,N$8:N$45,0)</f>
        <v>3</v>
      </c>
      <c r="P8" s="65">
        <f>VLOOKUP($A8,'Return Data'!$B$7:$R$1700,11,0)</f>
        <v>5.1224999999999996</v>
      </c>
      <c r="Q8" s="66">
        <f>RANK(P8,P$8:P$45,0)</f>
        <v>5</v>
      </c>
      <c r="R8" s="65">
        <f>VLOOKUP($A8,'Return Data'!$B$7:$R$1700,12,0)</f>
        <v>5.1791999999999998</v>
      </c>
      <c r="S8" s="66">
        <f>RANK(R8,R$8:R$45,0)</f>
        <v>4</v>
      </c>
      <c r="T8" s="65">
        <f>VLOOKUP($A8,'Return Data'!$B$7:$R$1700,13,0)</f>
        <v>5.4405000000000001</v>
      </c>
      <c r="U8" s="66">
        <f>RANK(T8,T$8:T$45,0)</f>
        <v>3</v>
      </c>
      <c r="V8" s="65">
        <f>VLOOKUP($A8,'Return Data'!$B$7:$R$1700,17,0)</f>
        <v>6.4627999999999997</v>
      </c>
      <c r="W8" s="66">
        <f>RANK(V8,V$8:V$45,0)</f>
        <v>4</v>
      </c>
      <c r="X8" s="65">
        <f>VLOOKUP($A8,'Return Data'!$B$7:$R$1700,14,0)</f>
        <v>6.6315999999999997</v>
      </c>
      <c r="Y8" s="66">
        <f>RANK(X8,X$8:X$45,0)</f>
        <v>4</v>
      </c>
      <c r="Z8" s="65">
        <f>VLOOKUP($A8,'Return Data'!$B$7:$R$1700,16,0)</f>
        <v>7.4335000000000004</v>
      </c>
      <c r="AA8" s="67">
        <f>RANK(Z8,Z$8:Z$45,0)</f>
        <v>17</v>
      </c>
    </row>
    <row r="9" spans="1:27" x14ac:dyDescent="0.3">
      <c r="A9" s="63" t="s">
        <v>228</v>
      </c>
      <c r="B9" s="64">
        <f>VLOOKUP($A9,'Return Data'!$B$7:$R$1700,3,0)</f>
        <v>44032</v>
      </c>
      <c r="C9" s="65">
        <f>VLOOKUP($A9,'Return Data'!$B$7:$R$1700,4,0)</f>
        <v>2223.6466999999998</v>
      </c>
      <c r="D9" s="65">
        <f>VLOOKUP($A9,'Return Data'!$B$7:$R$1700,5,0)</f>
        <v>2.2473000000000001</v>
      </c>
      <c r="E9" s="66">
        <f t="shared" ref="E9:E45" si="0">RANK(D9,D$8:D$45,0)</f>
        <v>23</v>
      </c>
      <c r="F9" s="65">
        <f>VLOOKUP($A9,'Return Data'!$B$7:$R$1700,6,0)</f>
        <v>2.9356</v>
      </c>
      <c r="G9" s="66">
        <f t="shared" ref="G9:G45" si="1">RANK(F9,F$8:F$45,0)</f>
        <v>15</v>
      </c>
      <c r="H9" s="65">
        <f>VLOOKUP($A9,'Return Data'!$B$7:$R$1700,7,0)</f>
        <v>2.9830000000000001</v>
      </c>
      <c r="I9" s="66">
        <f t="shared" ref="I9:I45" si="2">RANK(H9,H$8:H$45,0)</f>
        <v>16</v>
      </c>
      <c r="J9" s="65">
        <f>VLOOKUP($A9,'Return Data'!$B$7:$R$1700,8,0)</f>
        <v>3.1688999999999998</v>
      </c>
      <c r="K9" s="66">
        <f t="shared" ref="K9:K45" si="3">RANK(J9,J$8:J$45,0)</f>
        <v>13</v>
      </c>
      <c r="L9" s="65">
        <f>VLOOKUP($A9,'Return Data'!$B$7:$R$1700,9,0)</f>
        <v>3.3563999999999998</v>
      </c>
      <c r="M9" s="66">
        <f t="shared" ref="M9:M45" si="4">RANK(L9,L$8:L$45,0)</f>
        <v>13</v>
      </c>
      <c r="N9" s="65">
        <f>VLOOKUP($A9,'Return Data'!$B$7:$R$1700,10,0)</f>
        <v>4.1246</v>
      </c>
      <c r="O9" s="66">
        <f t="shared" ref="O9:O45" si="5">RANK(N9,N$8:N$45,0)</f>
        <v>12</v>
      </c>
      <c r="P9" s="65">
        <f>VLOOKUP($A9,'Return Data'!$B$7:$R$1700,11,0)</f>
        <v>5.0686999999999998</v>
      </c>
      <c r="Q9" s="66">
        <f t="shared" ref="Q9:Q45" si="6">RANK(P9,P$8:P$45,0)</f>
        <v>9</v>
      </c>
      <c r="R9" s="65">
        <f>VLOOKUP($A9,'Return Data'!$B$7:$R$1700,12,0)</f>
        <v>5.1589999999999998</v>
      </c>
      <c r="S9" s="66">
        <f t="shared" ref="S9:S45" si="7">RANK(R9,R$8:R$45,0)</f>
        <v>7</v>
      </c>
      <c r="T9" s="65">
        <f>VLOOKUP($A9,'Return Data'!$B$7:$R$1700,13,0)</f>
        <v>5.4024000000000001</v>
      </c>
      <c r="U9" s="66">
        <f t="shared" ref="U9:W45" si="8">RANK(T9,T$8:T$45,0)</f>
        <v>8</v>
      </c>
      <c r="V9" s="65">
        <f>VLOOKUP($A9,'Return Data'!$B$7:$R$1700,17,0)</f>
        <v>6.4335000000000004</v>
      </c>
      <c r="W9" s="66">
        <f t="shared" si="8"/>
        <v>7</v>
      </c>
      <c r="X9" s="65">
        <f>VLOOKUP($A9,'Return Data'!$B$7:$R$1700,14,0)</f>
        <v>6.6257999999999999</v>
      </c>
      <c r="Y9" s="66">
        <f t="shared" ref="Y9:Y44" si="9">RANK(X9,X$8:X$45,0)</f>
        <v>5</v>
      </c>
      <c r="Z9" s="65">
        <f>VLOOKUP($A9,'Return Data'!$B$7:$R$1700,16,0)</f>
        <v>7.6902999999999997</v>
      </c>
      <c r="AA9" s="67">
        <f t="shared" ref="AA9:AA45" si="10">RANK(Z9,Z$8:Z$45,0)</f>
        <v>7</v>
      </c>
    </row>
    <row r="10" spans="1:27" x14ac:dyDescent="0.3">
      <c r="A10" s="63" t="s">
        <v>229</v>
      </c>
      <c r="B10" s="64">
        <f>VLOOKUP($A10,'Return Data'!$B$7:$R$1700,3,0)</f>
        <v>44032</v>
      </c>
      <c r="C10" s="65">
        <f>VLOOKUP($A10,'Return Data'!$B$7:$R$1700,4,0)</f>
        <v>2299.8561</v>
      </c>
      <c r="D10" s="65">
        <f>VLOOKUP($A10,'Return Data'!$B$7:$R$1700,5,0)</f>
        <v>2.2092999999999998</v>
      </c>
      <c r="E10" s="66">
        <f t="shared" si="0"/>
        <v>27</v>
      </c>
      <c r="F10" s="65">
        <f>VLOOKUP($A10,'Return Data'!$B$7:$R$1700,6,0)</f>
        <v>2.9119000000000002</v>
      </c>
      <c r="G10" s="66">
        <f t="shared" si="1"/>
        <v>19</v>
      </c>
      <c r="H10" s="65">
        <f>VLOOKUP($A10,'Return Data'!$B$7:$R$1700,7,0)</f>
        <v>3.0030999999999999</v>
      </c>
      <c r="I10" s="66">
        <f t="shared" si="2"/>
        <v>15</v>
      </c>
      <c r="J10" s="65">
        <f>VLOOKUP($A10,'Return Data'!$B$7:$R$1700,8,0)</f>
        <v>2.9634999999999998</v>
      </c>
      <c r="K10" s="66">
        <f t="shared" si="3"/>
        <v>29</v>
      </c>
      <c r="L10" s="65">
        <f>VLOOKUP($A10,'Return Data'!$B$7:$R$1700,9,0)</f>
        <v>3.1530999999999998</v>
      </c>
      <c r="M10" s="66">
        <f t="shared" si="4"/>
        <v>26</v>
      </c>
      <c r="N10" s="65">
        <f>VLOOKUP($A10,'Return Data'!$B$7:$R$1700,10,0)</f>
        <v>3.4702000000000002</v>
      </c>
      <c r="O10" s="66">
        <f t="shared" si="5"/>
        <v>28</v>
      </c>
      <c r="P10" s="65">
        <f>VLOOKUP($A10,'Return Data'!$B$7:$R$1700,11,0)</f>
        <v>4.8102999999999998</v>
      </c>
      <c r="Q10" s="66">
        <f t="shared" si="6"/>
        <v>22</v>
      </c>
      <c r="R10" s="65">
        <f>VLOOKUP($A10,'Return Data'!$B$7:$R$1700,12,0)</f>
        <v>4.992</v>
      </c>
      <c r="S10" s="66">
        <f t="shared" si="7"/>
        <v>16</v>
      </c>
      <c r="T10" s="65">
        <f>VLOOKUP($A10,'Return Data'!$B$7:$R$1700,13,0)</f>
        <v>5.2786999999999997</v>
      </c>
      <c r="U10" s="66">
        <f t="shared" si="8"/>
        <v>17</v>
      </c>
      <c r="V10" s="65">
        <f>VLOOKUP($A10,'Return Data'!$B$7:$R$1700,17,0)</f>
        <v>6.3609999999999998</v>
      </c>
      <c r="W10" s="66">
        <f t="shared" si="8"/>
        <v>12</v>
      </c>
      <c r="X10" s="65">
        <f>VLOOKUP($A10,'Return Data'!$B$7:$R$1700,14,0)</f>
        <v>6.5704000000000002</v>
      </c>
      <c r="Y10" s="66">
        <f t="shared" si="9"/>
        <v>11</v>
      </c>
      <c r="Z10" s="65">
        <f>VLOOKUP($A10,'Return Data'!$B$7:$R$1700,16,0)</f>
        <v>7.5377999999999998</v>
      </c>
      <c r="AA10" s="67">
        <f t="shared" si="10"/>
        <v>14</v>
      </c>
    </row>
    <row r="11" spans="1:27" x14ac:dyDescent="0.3">
      <c r="A11" s="63" t="s">
        <v>230</v>
      </c>
      <c r="B11" s="64">
        <f>VLOOKUP($A11,'Return Data'!$B$7:$R$1700,3,0)</f>
        <v>44032</v>
      </c>
      <c r="C11" s="65">
        <f>VLOOKUP($A11,'Return Data'!$B$7:$R$1700,4,0)</f>
        <v>3072.2844</v>
      </c>
      <c r="D11" s="65">
        <f>VLOOKUP($A11,'Return Data'!$B$7:$R$1700,5,0)</f>
        <v>2.1848999999999998</v>
      </c>
      <c r="E11" s="66">
        <f t="shared" si="0"/>
        <v>28</v>
      </c>
      <c r="F11" s="65">
        <f>VLOOKUP($A11,'Return Data'!$B$7:$R$1700,6,0)</f>
        <v>2.7774999999999999</v>
      </c>
      <c r="G11" s="66">
        <f t="shared" si="1"/>
        <v>30</v>
      </c>
      <c r="H11" s="65">
        <f>VLOOKUP($A11,'Return Data'!$B$7:$R$1700,7,0)</f>
        <v>2.8622000000000001</v>
      </c>
      <c r="I11" s="66">
        <f t="shared" si="2"/>
        <v>28</v>
      </c>
      <c r="J11" s="65">
        <f>VLOOKUP($A11,'Return Data'!$B$7:$R$1700,8,0)</f>
        <v>2.9792000000000001</v>
      </c>
      <c r="K11" s="66">
        <f t="shared" si="3"/>
        <v>28</v>
      </c>
      <c r="L11" s="65">
        <f>VLOOKUP($A11,'Return Data'!$B$7:$R$1700,9,0)</f>
        <v>2.9790999999999999</v>
      </c>
      <c r="M11" s="66">
        <f t="shared" si="4"/>
        <v>32</v>
      </c>
      <c r="N11" s="65">
        <f>VLOOKUP($A11,'Return Data'!$B$7:$R$1700,10,0)</f>
        <v>3.6236000000000002</v>
      </c>
      <c r="O11" s="66">
        <f t="shared" si="5"/>
        <v>26</v>
      </c>
      <c r="P11" s="65">
        <f>VLOOKUP($A11,'Return Data'!$B$7:$R$1700,11,0)</f>
        <v>4.7893999999999997</v>
      </c>
      <c r="Q11" s="66">
        <f t="shared" si="6"/>
        <v>23</v>
      </c>
      <c r="R11" s="65">
        <f>VLOOKUP($A11,'Return Data'!$B$7:$R$1700,12,0)</f>
        <v>4.9897999999999998</v>
      </c>
      <c r="S11" s="66">
        <f t="shared" si="7"/>
        <v>17</v>
      </c>
      <c r="T11" s="65">
        <f>VLOOKUP($A11,'Return Data'!$B$7:$R$1700,13,0)</f>
        <v>5.3101000000000003</v>
      </c>
      <c r="U11" s="66">
        <f t="shared" si="8"/>
        <v>13</v>
      </c>
      <c r="V11" s="65">
        <f>VLOOKUP($A11,'Return Data'!$B$7:$R$1700,17,0)</f>
        <v>6.3708</v>
      </c>
      <c r="W11" s="66">
        <f t="shared" si="8"/>
        <v>11</v>
      </c>
      <c r="X11" s="65">
        <f>VLOOKUP($A11,'Return Data'!$B$7:$R$1700,14,0)</f>
        <v>6.5423999999999998</v>
      </c>
      <c r="Y11" s="66">
        <f t="shared" si="9"/>
        <v>15</v>
      </c>
      <c r="Z11" s="65">
        <f>VLOOKUP($A11,'Return Data'!$B$7:$R$1700,16,0)</f>
        <v>7.319</v>
      </c>
      <c r="AA11" s="67">
        <f t="shared" si="10"/>
        <v>19</v>
      </c>
    </row>
    <row r="12" spans="1:27" x14ac:dyDescent="0.3">
      <c r="A12" s="63" t="s">
        <v>231</v>
      </c>
      <c r="B12" s="64">
        <f>VLOOKUP($A12,'Return Data'!$B$7:$R$1700,3,0)</f>
        <v>44032</v>
      </c>
      <c r="C12" s="65">
        <f>VLOOKUP($A12,'Return Data'!$B$7:$R$1700,4,0)</f>
        <v>2299.087</v>
      </c>
      <c r="D12" s="65">
        <f>VLOOKUP($A12,'Return Data'!$B$7:$R$1700,5,0)</f>
        <v>2.2402000000000002</v>
      </c>
      <c r="E12" s="66">
        <f t="shared" si="0"/>
        <v>24</v>
      </c>
      <c r="F12" s="65">
        <f>VLOOKUP($A12,'Return Data'!$B$7:$R$1700,6,0)</f>
        <v>2.7757000000000001</v>
      </c>
      <c r="G12" s="66">
        <f t="shared" si="1"/>
        <v>32</v>
      </c>
      <c r="H12" s="65">
        <f>VLOOKUP($A12,'Return Data'!$B$7:$R$1700,7,0)</f>
        <v>2.8170000000000002</v>
      </c>
      <c r="I12" s="66">
        <f t="shared" si="2"/>
        <v>31</v>
      </c>
      <c r="J12" s="65">
        <f>VLOOKUP($A12,'Return Data'!$B$7:$R$1700,8,0)</f>
        <v>2.9472999999999998</v>
      </c>
      <c r="K12" s="66">
        <f t="shared" si="3"/>
        <v>30</v>
      </c>
      <c r="L12" s="65">
        <f>VLOOKUP($A12,'Return Data'!$B$7:$R$1700,9,0)</f>
        <v>3.2351999999999999</v>
      </c>
      <c r="M12" s="66">
        <f t="shared" si="4"/>
        <v>24</v>
      </c>
      <c r="N12" s="65">
        <f>VLOOKUP($A12,'Return Data'!$B$7:$R$1700,10,0)</f>
        <v>4.1451000000000002</v>
      </c>
      <c r="O12" s="66">
        <f t="shared" si="5"/>
        <v>10</v>
      </c>
      <c r="P12" s="65">
        <f>VLOOKUP($A12,'Return Data'!$B$7:$R$1700,11,0)</f>
        <v>4.8419999999999996</v>
      </c>
      <c r="Q12" s="66">
        <f t="shared" si="6"/>
        <v>18</v>
      </c>
      <c r="R12" s="65">
        <f>VLOOKUP($A12,'Return Data'!$B$7:$R$1700,12,0)</f>
        <v>4.9156000000000004</v>
      </c>
      <c r="S12" s="66">
        <f t="shared" si="7"/>
        <v>23</v>
      </c>
      <c r="T12" s="65">
        <f>VLOOKUP($A12,'Return Data'!$B$7:$R$1700,13,0)</f>
        <v>5.1715</v>
      </c>
      <c r="U12" s="66">
        <f t="shared" si="8"/>
        <v>24</v>
      </c>
      <c r="V12" s="65">
        <f>VLOOKUP($A12,'Return Data'!$B$7:$R$1700,17,0)</f>
        <v>6.2439999999999998</v>
      </c>
      <c r="W12" s="66">
        <f t="shared" si="8"/>
        <v>25</v>
      </c>
      <c r="X12" s="65">
        <f>VLOOKUP($A12,'Return Data'!$B$7:$R$1700,14,0)</f>
        <v>6.5012999999999996</v>
      </c>
      <c r="Y12" s="66">
        <f t="shared" si="9"/>
        <v>20</v>
      </c>
      <c r="Z12" s="65">
        <f>VLOOKUP($A12,'Return Data'!$B$7:$R$1700,16,0)</f>
        <v>7.1721000000000004</v>
      </c>
      <c r="AA12" s="67">
        <f t="shared" si="10"/>
        <v>27</v>
      </c>
    </row>
    <row r="13" spans="1:27" x14ac:dyDescent="0.3">
      <c r="A13" s="63" t="s">
        <v>232</v>
      </c>
      <c r="B13" s="64">
        <f>VLOOKUP($A13,'Return Data'!$B$7:$R$1700,3,0)</f>
        <v>44032</v>
      </c>
      <c r="C13" s="65">
        <f>VLOOKUP($A13,'Return Data'!$B$7:$R$1700,4,0)</f>
        <v>2407.2959999999998</v>
      </c>
      <c r="D13" s="65">
        <f>VLOOKUP($A13,'Return Data'!$B$7:$R$1700,5,0)</f>
        <v>3.0266000000000002</v>
      </c>
      <c r="E13" s="66">
        <f t="shared" si="0"/>
        <v>5</v>
      </c>
      <c r="F13" s="65">
        <f>VLOOKUP($A13,'Return Data'!$B$7:$R$1700,6,0)</f>
        <v>3.1091000000000002</v>
      </c>
      <c r="G13" s="66">
        <f t="shared" si="1"/>
        <v>6</v>
      </c>
      <c r="H13" s="65">
        <f>VLOOKUP($A13,'Return Data'!$B$7:$R$1700,7,0)</f>
        <v>2.98</v>
      </c>
      <c r="I13" s="66">
        <f t="shared" si="2"/>
        <v>17</v>
      </c>
      <c r="J13" s="65">
        <f>VLOOKUP($A13,'Return Data'!$B$7:$R$1700,8,0)</f>
        <v>3.016</v>
      </c>
      <c r="K13" s="66">
        <f t="shared" si="3"/>
        <v>25</v>
      </c>
      <c r="L13" s="65">
        <f>VLOOKUP($A13,'Return Data'!$B$7:$R$1700,9,0)</f>
        <v>3.0434999999999999</v>
      </c>
      <c r="M13" s="66">
        <f t="shared" si="4"/>
        <v>28</v>
      </c>
      <c r="N13" s="65">
        <f>VLOOKUP($A13,'Return Data'!$B$7:$R$1700,10,0)</f>
        <v>3.2107000000000001</v>
      </c>
      <c r="O13" s="66">
        <f t="shared" si="5"/>
        <v>34</v>
      </c>
      <c r="P13" s="65">
        <f>VLOOKUP($A13,'Return Data'!$B$7:$R$1700,11,0)</f>
        <v>3.9912000000000001</v>
      </c>
      <c r="Q13" s="66">
        <f t="shared" si="6"/>
        <v>33</v>
      </c>
      <c r="R13" s="65">
        <f>VLOOKUP($A13,'Return Data'!$B$7:$R$1700,12,0)</f>
        <v>4.367</v>
      </c>
      <c r="S13" s="66">
        <f t="shared" si="7"/>
        <v>31</v>
      </c>
      <c r="T13" s="65">
        <f>VLOOKUP($A13,'Return Data'!$B$7:$R$1700,13,0)</f>
        <v>4.7107000000000001</v>
      </c>
      <c r="U13" s="66">
        <f t="shared" si="8"/>
        <v>31</v>
      </c>
      <c r="V13" s="65">
        <f>VLOOKUP($A13,'Return Data'!$B$7:$R$1700,17,0)</f>
        <v>5.9747000000000003</v>
      </c>
      <c r="W13" s="66">
        <f t="shared" si="8"/>
        <v>29</v>
      </c>
      <c r="X13" s="65">
        <f>VLOOKUP($A13,'Return Data'!$B$7:$R$1700,14,0)</f>
        <v>6.2846000000000002</v>
      </c>
      <c r="Y13" s="66">
        <f t="shared" si="9"/>
        <v>29</v>
      </c>
      <c r="Z13" s="65">
        <f>VLOOKUP($A13,'Return Data'!$B$7:$R$1700,16,0)</f>
        <v>7.5423</v>
      </c>
      <c r="AA13" s="67">
        <f t="shared" si="10"/>
        <v>13</v>
      </c>
    </row>
    <row r="14" spans="1:27" x14ac:dyDescent="0.3">
      <c r="A14" s="63" t="s">
        <v>233</v>
      </c>
      <c r="B14" s="64">
        <f>VLOOKUP($A14,'Return Data'!$B$7:$R$1700,3,0)</f>
        <v>44032</v>
      </c>
      <c r="C14" s="65">
        <f>VLOOKUP($A14,'Return Data'!$B$7:$R$1700,4,0)</f>
        <v>2857.3139000000001</v>
      </c>
      <c r="D14" s="65">
        <f>VLOOKUP($A14,'Return Data'!$B$7:$R$1700,5,0)</f>
        <v>2.1602999999999999</v>
      </c>
      <c r="E14" s="66">
        <f t="shared" si="0"/>
        <v>31</v>
      </c>
      <c r="F14" s="65">
        <f>VLOOKUP($A14,'Return Data'!$B$7:$R$1700,6,0)</f>
        <v>2.7948</v>
      </c>
      <c r="G14" s="66">
        <f t="shared" si="1"/>
        <v>29</v>
      </c>
      <c r="H14" s="65">
        <f>VLOOKUP($A14,'Return Data'!$B$7:$R$1700,7,0)</f>
        <v>2.9238</v>
      </c>
      <c r="I14" s="66">
        <f t="shared" si="2"/>
        <v>25</v>
      </c>
      <c r="J14" s="65">
        <f>VLOOKUP($A14,'Return Data'!$B$7:$R$1700,8,0)</f>
        <v>3.0592999999999999</v>
      </c>
      <c r="K14" s="66">
        <f t="shared" si="3"/>
        <v>21</v>
      </c>
      <c r="L14" s="65">
        <f>VLOOKUP($A14,'Return Data'!$B$7:$R$1700,9,0)</f>
        <v>3.2997000000000001</v>
      </c>
      <c r="M14" s="66">
        <f t="shared" si="4"/>
        <v>18</v>
      </c>
      <c r="N14" s="65">
        <f>VLOOKUP($A14,'Return Data'!$B$7:$R$1700,10,0)</f>
        <v>3.7873000000000001</v>
      </c>
      <c r="O14" s="66">
        <f t="shared" si="5"/>
        <v>24</v>
      </c>
      <c r="P14" s="65">
        <f>VLOOKUP($A14,'Return Data'!$B$7:$R$1700,11,0)</f>
        <v>4.9147999999999996</v>
      </c>
      <c r="Q14" s="66">
        <f t="shared" si="6"/>
        <v>14</v>
      </c>
      <c r="R14" s="65">
        <f>VLOOKUP($A14,'Return Data'!$B$7:$R$1700,12,0)</f>
        <v>4.9835000000000003</v>
      </c>
      <c r="S14" s="66">
        <f t="shared" si="7"/>
        <v>19</v>
      </c>
      <c r="T14" s="65">
        <f>VLOOKUP($A14,'Return Data'!$B$7:$R$1700,13,0)</f>
        <v>5.2464000000000004</v>
      </c>
      <c r="U14" s="66">
        <f t="shared" si="8"/>
        <v>19</v>
      </c>
      <c r="V14" s="65">
        <f>VLOOKUP($A14,'Return Data'!$B$7:$R$1700,17,0)</f>
        <v>6.3129999999999997</v>
      </c>
      <c r="W14" s="66">
        <f t="shared" si="8"/>
        <v>19</v>
      </c>
      <c r="X14" s="65">
        <f>VLOOKUP($A14,'Return Data'!$B$7:$R$1700,14,0)</f>
        <v>6.5194000000000001</v>
      </c>
      <c r="Y14" s="66">
        <f t="shared" si="9"/>
        <v>19</v>
      </c>
      <c r="Z14" s="65">
        <f>VLOOKUP($A14,'Return Data'!$B$7:$R$1700,16,0)</f>
        <v>7.4198000000000004</v>
      </c>
      <c r="AA14" s="67">
        <f t="shared" si="10"/>
        <v>18</v>
      </c>
    </row>
    <row r="15" spans="1:27" x14ac:dyDescent="0.3">
      <c r="A15" s="63" t="s">
        <v>234</v>
      </c>
      <c r="B15" s="64">
        <f>VLOOKUP($A15,'Return Data'!$B$7:$R$1700,3,0)</f>
        <v>44032</v>
      </c>
      <c r="C15" s="65">
        <f>VLOOKUP($A15,'Return Data'!$B$7:$R$1700,4,0)</f>
        <v>2567.9965999999999</v>
      </c>
      <c r="D15" s="65">
        <f>VLOOKUP($A15,'Return Data'!$B$7:$R$1700,5,0)</f>
        <v>2.4918</v>
      </c>
      <c r="E15" s="66">
        <f t="shared" si="0"/>
        <v>19</v>
      </c>
      <c r="F15" s="65">
        <f>VLOOKUP($A15,'Return Data'!$B$7:$R$1700,6,0)</f>
        <v>2.5266999999999999</v>
      </c>
      <c r="G15" s="66">
        <f t="shared" si="1"/>
        <v>37</v>
      </c>
      <c r="H15" s="65">
        <f>VLOOKUP($A15,'Return Data'!$B$7:$R$1700,7,0)</f>
        <v>2.5148000000000001</v>
      </c>
      <c r="I15" s="66">
        <f t="shared" si="2"/>
        <v>38</v>
      </c>
      <c r="J15" s="65">
        <f>VLOOKUP($A15,'Return Data'!$B$7:$R$1700,8,0)</f>
        <v>2.6934</v>
      </c>
      <c r="K15" s="66">
        <f t="shared" si="3"/>
        <v>36</v>
      </c>
      <c r="L15" s="65">
        <f>VLOOKUP($A15,'Return Data'!$B$7:$R$1700,9,0)</f>
        <v>2.9117000000000002</v>
      </c>
      <c r="M15" s="66">
        <f t="shared" si="4"/>
        <v>35</v>
      </c>
      <c r="N15" s="65">
        <f>VLOOKUP($A15,'Return Data'!$B$7:$R$1700,10,0)</f>
        <v>3.9498000000000002</v>
      </c>
      <c r="O15" s="66">
        <f t="shared" si="5"/>
        <v>20</v>
      </c>
      <c r="P15" s="65">
        <f>VLOOKUP($A15,'Return Data'!$B$7:$R$1700,11,0)</f>
        <v>4.8848000000000003</v>
      </c>
      <c r="Q15" s="66">
        <f t="shared" si="6"/>
        <v>16</v>
      </c>
      <c r="R15" s="65">
        <f>VLOOKUP($A15,'Return Data'!$B$7:$R$1700,12,0)</f>
        <v>5.0025000000000004</v>
      </c>
      <c r="S15" s="66">
        <f t="shared" si="7"/>
        <v>15</v>
      </c>
      <c r="T15" s="65">
        <f>VLOOKUP($A15,'Return Data'!$B$7:$R$1700,13,0)</f>
        <v>5.2953999999999999</v>
      </c>
      <c r="U15" s="66">
        <f t="shared" si="8"/>
        <v>14</v>
      </c>
      <c r="V15" s="65">
        <f>VLOOKUP($A15,'Return Data'!$B$7:$R$1700,17,0)</f>
        <v>6.3583999999999996</v>
      </c>
      <c r="W15" s="66">
        <f t="shared" si="8"/>
        <v>13</v>
      </c>
      <c r="X15" s="65">
        <f>VLOOKUP($A15,'Return Data'!$B$7:$R$1700,14,0)</f>
        <v>6.5589000000000004</v>
      </c>
      <c r="Y15" s="66">
        <f t="shared" si="9"/>
        <v>12</v>
      </c>
      <c r="Z15" s="65">
        <f>VLOOKUP($A15,'Return Data'!$B$7:$R$1700,16,0)</f>
        <v>7.5537999999999998</v>
      </c>
      <c r="AA15" s="67">
        <f t="shared" si="10"/>
        <v>12</v>
      </c>
    </row>
    <row r="16" spans="1:27" x14ac:dyDescent="0.3">
      <c r="A16" s="63" t="s">
        <v>235</v>
      </c>
      <c r="B16" s="64">
        <f>VLOOKUP($A16,'Return Data'!$B$7:$R$1700,3,0)</f>
        <v>44032</v>
      </c>
      <c r="C16" s="65">
        <f>VLOOKUP($A16,'Return Data'!$B$7:$R$1700,4,0)</f>
        <v>2187.797</v>
      </c>
      <c r="D16" s="65">
        <f>VLOOKUP($A16,'Return Data'!$B$7:$R$1700,5,0)</f>
        <v>2.7930000000000001</v>
      </c>
      <c r="E16" s="66">
        <f t="shared" si="0"/>
        <v>9</v>
      </c>
      <c r="F16" s="65">
        <f>VLOOKUP($A16,'Return Data'!$B$7:$R$1700,6,0)</f>
        <v>2.9314</v>
      </c>
      <c r="G16" s="66">
        <f t="shared" si="1"/>
        <v>16</v>
      </c>
      <c r="H16" s="65">
        <f>VLOOKUP($A16,'Return Data'!$B$7:$R$1700,7,0)</f>
        <v>2.9434</v>
      </c>
      <c r="I16" s="66">
        <f t="shared" si="2"/>
        <v>23</v>
      </c>
      <c r="J16" s="65">
        <f>VLOOKUP($A16,'Return Data'!$B$7:$R$1700,8,0)</f>
        <v>3.0528</v>
      </c>
      <c r="K16" s="66">
        <f t="shared" si="3"/>
        <v>22</v>
      </c>
      <c r="L16" s="65">
        <f>VLOOKUP($A16,'Return Data'!$B$7:$R$1700,9,0)</f>
        <v>3.0876999999999999</v>
      </c>
      <c r="M16" s="66">
        <f t="shared" si="4"/>
        <v>27</v>
      </c>
      <c r="N16" s="65">
        <f>VLOOKUP($A16,'Return Data'!$B$7:$R$1700,10,0)</f>
        <v>3.2145999999999999</v>
      </c>
      <c r="O16" s="66">
        <f t="shared" si="5"/>
        <v>33</v>
      </c>
      <c r="P16" s="65">
        <f>VLOOKUP($A16,'Return Data'!$B$7:$R$1700,11,0)</f>
        <v>4.1364999999999998</v>
      </c>
      <c r="Q16" s="66">
        <f t="shared" si="6"/>
        <v>30</v>
      </c>
      <c r="R16" s="65">
        <f>VLOOKUP($A16,'Return Data'!$B$7:$R$1700,12,0)</f>
        <v>4.3634000000000004</v>
      </c>
      <c r="S16" s="66">
        <f t="shared" si="7"/>
        <v>32</v>
      </c>
      <c r="T16" s="65">
        <f>VLOOKUP($A16,'Return Data'!$B$7:$R$1700,13,0)</f>
        <v>4.6360000000000001</v>
      </c>
      <c r="U16" s="66">
        <f t="shared" si="8"/>
        <v>33</v>
      </c>
      <c r="V16" s="65">
        <f>VLOOKUP($A16,'Return Data'!$B$7:$R$1700,17,0)</f>
        <v>5.9759000000000002</v>
      </c>
      <c r="W16" s="66">
        <f t="shared" si="8"/>
        <v>28</v>
      </c>
      <c r="X16" s="65">
        <f>VLOOKUP($A16,'Return Data'!$B$7:$R$1700,14,0)</f>
        <v>6.3094999999999999</v>
      </c>
      <c r="Y16" s="66">
        <f t="shared" si="9"/>
        <v>28</v>
      </c>
      <c r="Z16" s="65">
        <f>VLOOKUP($A16,'Return Data'!$B$7:$R$1700,16,0)</f>
        <v>7.8014000000000001</v>
      </c>
      <c r="AA16" s="67">
        <f t="shared" si="10"/>
        <v>5</v>
      </c>
    </row>
    <row r="17" spans="1:27" x14ac:dyDescent="0.3">
      <c r="A17" s="63" t="s">
        <v>236</v>
      </c>
      <c r="B17" s="64">
        <f>VLOOKUP($A17,'Return Data'!$B$7:$R$1700,3,0)</f>
        <v>44032</v>
      </c>
      <c r="C17" s="65">
        <f>VLOOKUP($A17,'Return Data'!$B$7:$R$1700,4,0)</f>
        <v>3933.7226000000001</v>
      </c>
      <c r="D17" s="65">
        <f>VLOOKUP($A17,'Return Data'!$B$7:$R$1700,5,0)</f>
        <v>2.2345000000000002</v>
      </c>
      <c r="E17" s="66">
        <f t="shared" si="0"/>
        <v>25</v>
      </c>
      <c r="F17" s="65">
        <f>VLOOKUP($A17,'Return Data'!$B$7:$R$1700,6,0)</f>
        <v>2.8496000000000001</v>
      </c>
      <c r="G17" s="66">
        <f t="shared" si="1"/>
        <v>25</v>
      </c>
      <c r="H17" s="65">
        <f>VLOOKUP($A17,'Return Data'!$B$7:$R$1700,7,0)</f>
        <v>2.9068999999999998</v>
      </c>
      <c r="I17" s="66">
        <f t="shared" si="2"/>
        <v>26</v>
      </c>
      <c r="J17" s="65">
        <f>VLOOKUP($A17,'Return Data'!$B$7:$R$1700,8,0)</f>
        <v>3.093</v>
      </c>
      <c r="K17" s="66">
        <f t="shared" si="3"/>
        <v>19</v>
      </c>
      <c r="L17" s="65">
        <f>VLOOKUP($A17,'Return Data'!$B$7:$R$1700,9,0)</f>
        <v>3.2894999999999999</v>
      </c>
      <c r="M17" s="66">
        <f t="shared" si="4"/>
        <v>19</v>
      </c>
      <c r="N17" s="65">
        <f>VLOOKUP($A17,'Return Data'!$B$7:$R$1700,10,0)</f>
        <v>3.9355000000000002</v>
      </c>
      <c r="O17" s="66">
        <f t="shared" si="5"/>
        <v>22</v>
      </c>
      <c r="P17" s="65">
        <f>VLOOKUP($A17,'Return Data'!$B$7:$R$1700,11,0)</f>
        <v>4.8513999999999999</v>
      </c>
      <c r="Q17" s="66">
        <f t="shared" si="6"/>
        <v>17</v>
      </c>
      <c r="R17" s="65">
        <f>VLOOKUP($A17,'Return Data'!$B$7:$R$1700,12,0)</f>
        <v>4.9493999999999998</v>
      </c>
      <c r="S17" s="66">
        <f t="shared" si="7"/>
        <v>22</v>
      </c>
      <c r="T17" s="65">
        <f>VLOOKUP($A17,'Return Data'!$B$7:$R$1700,13,0)</f>
        <v>5.2191999999999998</v>
      </c>
      <c r="U17" s="66">
        <f t="shared" si="8"/>
        <v>21</v>
      </c>
      <c r="V17" s="65">
        <f>VLOOKUP($A17,'Return Data'!$B$7:$R$1700,17,0)</f>
        <v>6.2641</v>
      </c>
      <c r="W17" s="66">
        <f t="shared" si="8"/>
        <v>22</v>
      </c>
      <c r="X17" s="65">
        <f>VLOOKUP($A17,'Return Data'!$B$7:$R$1700,14,0)</f>
        <v>6.4318</v>
      </c>
      <c r="Y17" s="66">
        <f t="shared" si="9"/>
        <v>26</v>
      </c>
      <c r="Z17" s="65">
        <f>VLOOKUP($A17,'Return Data'!$B$7:$R$1700,16,0)</f>
        <v>7.1731999999999996</v>
      </c>
      <c r="AA17" s="67">
        <f t="shared" si="10"/>
        <v>26</v>
      </c>
    </row>
    <row r="18" spans="1:27" x14ac:dyDescent="0.3">
      <c r="A18" s="63" t="s">
        <v>237</v>
      </c>
      <c r="B18" s="64">
        <f>VLOOKUP($A18,'Return Data'!$B$7:$R$1700,3,0)</f>
        <v>44032</v>
      </c>
      <c r="C18" s="65">
        <f>VLOOKUP($A18,'Return Data'!$B$7:$R$1700,4,0)</f>
        <v>1995.1845000000001</v>
      </c>
      <c r="D18" s="65">
        <f>VLOOKUP($A18,'Return Data'!$B$7:$R$1700,5,0)</f>
        <v>2.9857999999999998</v>
      </c>
      <c r="E18" s="66">
        <f t="shared" si="0"/>
        <v>7</v>
      </c>
      <c r="F18" s="65">
        <f>VLOOKUP($A18,'Return Data'!$B$7:$R$1700,6,0)</f>
        <v>3.0802999999999998</v>
      </c>
      <c r="G18" s="66">
        <f t="shared" si="1"/>
        <v>8</v>
      </c>
      <c r="H18" s="65">
        <f>VLOOKUP($A18,'Return Data'!$B$7:$R$1700,7,0)</f>
        <v>3.0417000000000001</v>
      </c>
      <c r="I18" s="66">
        <f t="shared" si="2"/>
        <v>11</v>
      </c>
      <c r="J18" s="65">
        <f>VLOOKUP($A18,'Return Data'!$B$7:$R$1700,8,0)</f>
        <v>3.1023000000000001</v>
      </c>
      <c r="K18" s="66">
        <f t="shared" si="3"/>
        <v>18</v>
      </c>
      <c r="L18" s="65">
        <f>VLOOKUP($A18,'Return Data'!$B$7:$R$1700,9,0)</f>
        <v>3.2812000000000001</v>
      </c>
      <c r="M18" s="66">
        <f t="shared" si="4"/>
        <v>20</v>
      </c>
      <c r="N18" s="65">
        <f>VLOOKUP($A18,'Return Data'!$B$7:$R$1700,10,0)</f>
        <v>4.0034999999999998</v>
      </c>
      <c r="O18" s="66">
        <f t="shared" si="5"/>
        <v>16</v>
      </c>
      <c r="P18" s="65">
        <f>VLOOKUP($A18,'Return Data'!$B$7:$R$1700,11,0)</f>
        <v>4.6062000000000003</v>
      </c>
      <c r="Q18" s="66">
        <f t="shared" si="6"/>
        <v>26</v>
      </c>
      <c r="R18" s="65">
        <f>VLOOKUP($A18,'Return Data'!$B$7:$R$1700,12,0)</f>
        <v>4.8677000000000001</v>
      </c>
      <c r="S18" s="66">
        <f t="shared" si="7"/>
        <v>25</v>
      </c>
      <c r="T18" s="65">
        <f>VLOOKUP($A18,'Return Data'!$B$7:$R$1700,13,0)</f>
        <v>5.1978999999999997</v>
      </c>
      <c r="U18" s="66">
        <f t="shared" si="8"/>
        <v>23</v>
      </c>
      <c r="V18" s="65">
        <f>VLOOKUP($A18,'Return Data'!$B$7:$R$1700,17,0)</f>
        <v>6.3280000000000003</v>
      </c>
      <c r="W18" s="66">
        <f t="shared" si="8"/>
        <v>17</v>
      </c>
      <c r="X18" s="65">
        <f>VLOOKUP($A18,'Return Data'!$B$7:$R$1700,14,0)</f>
        <v>6.5467000000000004</v>
      </c>
      <c r="Y18" s="66">
        <f t="shared" si="9"/>
        <v>14</v>
      </c>
      <c r="Z18" s="65">
        <f>VLOOKUP($A18,'Return Data'!$B$7:$R$1700,16,0)</f>
        <v>4.3711000000000002</v>
      </c>
      <c r="AA18" s="67">
        <f t="shared" si="10"/>
        <v>38</v>
      </c>
    </row>
    <row r="19" spans="1:27" x14ac:dyDescent="0.3">
      <c r="A19" s="63" t="s">
        <v>238</v>
      </c>
      <c r="B19" s="64">
        <f>VLOOKUP($A19,'Return Data'!$B$7:$R$1700,3,0)</f>
        <v>44032</v>
      </c>
      <c r="C19" s="65">
        <f>VLOOKUP($A19,'Return Data'!$B$7:$R$1700,4,0)</f>
        <v>296.548</v>
      </c>
      <c r="D19" s="65">
        <f>VLOOKUP($A19,'Return Data'!$B$7:$R$1700,5,0)</f>
        <v>2.4988000000000001</v>
      </c>
      <c r="E19" s="66">
        <f t="shared" si="0"/>
        <v>18</v>
      </c>
      <c r="F19" s="65">
        <f>VLOOKUP($A19,'Return Data'!$B$7:$R$1700,6,0)</f>
        <v>2.9874999999999998</v>
      </c>
      <c r="G19" s="66">
        <f t="shared" si="1"/>
        <v>13</v>
      </c>
      <c r="H19" s="65">
        <f>VLOOKUP($A19,'Return Data'!$B$7:$R$1700,7,0)</f>
        <v>3.0594999999999999</v>
      </c>
      <c r="I19" s="66">
        <f t="shared" si="2"/>
        <v>10</v>
      </c>
      <c r="J19" s="65">
        <f>VLOOKUP($A19,'Return Data'!$B$7:$R$1700,8,0)</f>
        <v>3.2357999999999998</v>
      </c>
      <c r="K19" s="66">
        <f t="shared" si="3"/>
        <v>7</v>
      </c>
      <c r="L19" s="65">
        <f>VLOOKUP($A19,'Return Data'!$B$7:$R$1700,9,0)</f>
        <v>3.4540000000000002</v>
      </c>
      <c r="M19" s="66">
        <f t="shared" si="4"/>
        <v>10</v>
      </c>
      <c r="N19" s="65">
        <f>VLOOKUP($A19,'Return Data'!$B$7:$R$1700,10,0)</f>
        <v>4.2988</v>
      </c>
      <c r="O19" s="66">
        <f t="shared" si="5"/>
        <v>6</v>
      </c>
      <c r="P19" s="65">
        <f>VLOOKUP($A19,'Return Data'!$B$7:$R$1700,11,0)</f>
        <v>5.1002000000000001</v>
      </c>
      <c r="Q19" s="66">
        <f t="shared" si="6"/>
        <v>7</v>
      </c>
      <c r="R19" s="65">
        <f>VLOOKUP($A19,'Return Data'!$B$7:$R$1700,12,0)</f>
        <v>5.1543999999999999</v>
      </c>
      <c r="S19" s="66">
        <f t="shared" si="7"/>
        <v>8</v>
      </c>
      <c r="T19" s="65">
        <f>VLOOKUP($A19,'Return Data'!$B$7:$R$1700,13,0)</f>
        <v>5.3975999999999997</v>
      </c>
      <c r="U19" s="66">
        <f t="shared" si="8"/>
        <v>9</v>
      </c>
      <c r="V19" s="65">
        <f>VLOOKUP($A19,'Return Data'!$B$7:$R$1700,17,0)</f>
        <v>6.3974000000000002</v>
      </c>
      <c r="W19" s="66">
        <f t="shared" si="8"/>
        <v>9</v>
      </c>
      <c r="X19" s="65">
        <f>VLOOKUP($A19,'Return Data'!$B$7:$R$1700,14,0)</f>
        <v>6.5762999999999998</v>
      </c>
      <c r="Y19" s="66">
        <f t="shared" si="9"/>
        <v>9</v>
      </c>
      <c r="Z19" s="65">
        <f>VLOOKUP($A19,'Return Data'!$B$7:$R$1700,16,0)</f>
        <v>7.6848000000000001</v>
      </c>
      <c r="AA19" s="67">
        <f t="shared" si="10"/>
        <v>8</v>
      </c>
    </row>
    <row r="20" spans="1:27" x14ac:dyDescent="0.3">
      <c r="A20" s="63" t="s">
        <v>239</v>
      </c>
      <c r="B20" s="64">
        <f>VLOOKUP($A20,'Return Data'!$B$7:$R$1700,3,0)</f>
        <v>44032</v>
      </c>
      <c r="C20" s="65">
        <f>VLOOKUP($A20,'Return Data'!$B$7:$R$1700,4,0)</f>
        <v>2145.777</v>
      </c>
      <c r="D20" s="65">
        <f>VLOOKUP($A20,'Return Data'!$B$7:$R$1700,5,0)</f>
        <v>3.7511000000000001</v>
      </c>
      <c r="E20" s="66">
        <f t="shared" si="0"/>
        <v>3</v>
      </c>
      <c r="F20" s="65">
        <f>VLOOKUP($A20,'Return Data'!$B$7:$R$1700,6,0)</f>
        <v>3.7519</v>
      </c>
      <c r="G20" s="66">
        <f t="shared" si="1"/>
        <v>2</v>
      </c>
      <c r="H20" s="65">
        <f>VLOOKUP($A20,'Return Data'!$B$7:$R$1700,7,0)</f>
        <v>3.6371000000000002</v>
      </c>
      <c r="I20" s="66">
        <f t="shared" si="2"/>
        <v>3</v>
      </c>
      <c r="J20" s="65">
        <f>VLOOKUP($A20,'Return Data'!$B$7:$R$1700,8,0)</f>
        <v>3.8885000000000001</v>
      </c>
      <c r="K20" s="66">
        <f t="shared" si="3"/>
        <v>3</v>
      </c>
      <c r="L20" s="65">
        <f>VLOOKUP($A20,'Return Data'!$B$7:$R$1700,9,0)</f>
        <v>3.7854000000000001</v>
      </c>
      <c r="M20" s="66">
        <f t="shared" si="4"/>
        <v>3</v>
      </c>
      <c r="N20" s="65">
        <f>VLOOKUP($A20,'Return Data'!$B$7:$R$1700,10,0)</f>
        <v>4.5704000000000002</v>
      </c>
      <c r="O20" s="66">
        <f t="shared" si="5"/>
        <v>2</v>
      </c>
      <c r="P20" s="65">
        <f>VLOOKUP($A20,'Return Data'!$B$7:$R$1700,11,0)</f>
        <v>5.3472</v>
      </c>
      <c r="Q20" s="66">
        <f t="shared" si="6"/>
        <v>1</v>
      </c>
      <c r="R20" s="65">
        <f>VLOOKUP($A20,'Return Data'!$B$7:$R$1700,12,0)</f>
        <v>5.3754</v>
      </c>
      <c r="S20" s="66">
        <f t="shared" si="7"/>
        <v>2</v>
      </c>
      <c r="T20" s="65">
        <f>VLOOKUP($A20,'Return Data'!$B$7:$R$1700,13,0)</f>
        <v>5.5708000000000002</v>
      </c>
      <c r="U20" s="66">
        <f t="shared" si="8"/>
        <v>2</v>
      </c>
      <c r="V20" s="65">
        <f>VLOOKUP($A20,'Return Data'!$B$7:$R$1700,17,0)</f>
        <v>6.5166000000000004</v>
      </c>
      <c r="W20" s="66">
        <f t="shared" si="8"/>
        <v>2</v>
      </c>
      <c r="X20" s="65">
        <f>VLOOKUP($A20,'Return Data'!$B$7:$R$1700,14,0)</f>
        <v>6.6604000000000001</v>
      </c>
      <c r="Y20" s="66">
        <f t="shared" si="9"/>
        <v>2</v>
      </c>
      <c r="Z20" s="65">
        <f>VLOOKUP($A20,'Return Data'!$B$7:$R$1700,16,0)</f>
        <v>7.9025999999999996</v>
      </c>
      <c r="AA20" s="67">
        <f t="shared" si="10"/>
        <v>3</v>
      </c>
    </row>
    <row r="21" spans="1:27" x14ac:dyDescent="0.3">
      <c r="A21" s="63" t="s">
        <v>240</v>
      </c>
      <c r="B21" s="64">
        <f>VLOOKUP($A21,'Return Data'!$B$7:$R$1700,3,0)</f>
        <v>44032</v>
      </c>
      <c r="C21" s="65">
        <f>VLOOKUP($A21,'Return Data'!$B$7:$R$1700,4,0)</f>
        <v>2421.2206999999999</v>
      </c>
      <c r="D21" s="65">
        <f>VLOOKUP($A21,'Return Data'!$B$7:$R$1700,5,0)</f>
        <v>2.1076000000000001</v>
      </c>
      <c r="E21" s="66">
        <f t="shared" si="0"/>
        <v>33</v>
      </c>
      <c r="F21" s="65">
        <f>VLOOKUP($A21,'Return Data'!$B$7:$R$1700,6,0)</f>
        <v>2.7599</v>
      </c>
      <c r="G21" s="66">
        <f t="shared" si="1"/>
        <v>33</v>
      </c>
      <c r="H21" s="65">
        <f>VLOOKUP($A21,'Return Data'!$B$7:$R$1700,7,0)</f>
        <v>2.8519999999999999</v>
      </c>
      <c r="I21" s="66">
        <f t="shared" si="2"/>
        <v>29</v>
      </c>
      <c r="J21" s="65">
        <f>VLOOKUP($A21,'Return Data'!$B$7:$R$1700,8,0)</f>
        <v>2.9887000000000001</v>
      </c>
      <c r="K21" s="66">
        <f t="shared" si="3"/>
        <v>27</v>
      </c>
      <c r="L21" s="65">
        <f>VLOOKUP($A21,'Return Data'!$B$7:$R$1700,9,0)</f>
        <v>3.2195999999999998</v>
      </c>
      <c r="M21" s="66">
        <f t="shared" si="4"/>
        <v>25</v>
      </c>
      <c r="N21" s="65">
        <f>VLOOKUP($A21,'Return Data'!$B$7:$R$1700,10,0)</f>
        <v>3.8774000000000002</v>
      </c>
      <c r="O21" s="66">
        <f t="shared" si="5"/>
        <v>23</v>
      </c>
      <c r="P21" s="65">
        <f>VLOOKUP($A21,'Return Data'!$B$7:$R$1700,11,0)</f>
        <v>4.7035</v>
      </c>
      <c r="Q21" s="66">
        <f t="shared" si="6"/>
        <v>25</v>
      </c>
      <c r="R21" s="65">
        <f>VLOOKUP($A21,'Return Data'!$B$7:$R$1700,12,0)</f>
        <v>4.8178000000000001</v>
      </c>
      <c r="S21" s="66">
        <f t="shared" si="7"/>
        <v>26</v>
      </c>
      <c r="T21" s="65">
        <f>VLOOKUP($A21,'Return Data'!$B$7:$R$1700,13,0)</f>
        <v>5.0796000000000001</v>
      </c>
      <c r="U21" s="66">
        <f t="shared" si="8"/>
        <v>26</v>
      </c>
      <c r="V21" s="65">
        <f>VLOOKUP($A21,'Return Data'!$B$7:$R$1700,17,0)</f>
        <v>6.1393000000000004</v>
      </c>
      <c r="W21" s="66">
        <f t="shared" si="8"/>
        <v>27</v>
      </c>
      <c r="X21" s="65">
        <f>VLOOKUP($A21,'Return Data'!$B$7:$R$1700,14,0)</f>
        <v>6.3979999999999997</v>
      </c>
      <c r="Y21" s="66">
        <f t="shared" si="9"/>
        <v>27</v>
      </c>
      <c r="Z21" s="65">
        <f>VLOOKUP($A21,'Return Data'!$B$7:$R$1700,16,0)</f>
        <v>5.5705999999999998</v>
      </c>
      <c r="AA21" s="67">
        <f t="shared" si="10"/>
        <v>35</v>
      </c>
    </row>
    <row r="22" spans="1:27" x14ac:dyDescent="0.3">
      <c r="A22" s="63" t="s">
        <v>241</v>
      </c>
      <c r="B22" s="64">
        <f>VLOOKUP($A22,'Return Data'!$B$7:$R$1700,3,0)</f>
        <v>44032</v>
      </c>
      <c r="C22" s="65">
        <f>VLOOKUP($A22,'Return Data'!$B$7:$R$1700,4,0)</f>
        <v>1553.9878000000001</v>
      </c>
      <c r="D22" s="65">
        <f>VLOOKUP($A22,'Return Data'!$B$7:$R$1700,5,0)</f>
        <v>1.3270999999999999</v>
      </c>
      <c r="E22" s="66">
        <f t="shared" si="0"/>
        <v>38</v>
      </c>
      <c r="F22" s="65">
        <f>VLOOKUP($A22,'Return Data'!$B$7:$R$1700,6,0)</f>
        <v>2.4009</v>
      </c>
      <c r="G22" s="66">
        <f t="shared" si="1"/>
        <v>38</v>
      </c>
      <c r="H22" s="65">
        <f>VLOOKUP($A22,'Return Data'!$B$7:$R$1700,7,0)</f>
        <v>2.5648</v>
      </c>
      <c r="I22" s="66">
        <f t="shared" si="2"/>
        <v>37</v>
      </c>
      <c r="J22" s="65">
        <f>VLOOKUP($A22,'Return Data'!$B$7:$R$1700,8,0)</f>
        <v>2.7259000000000002</v>
      </c>
      <c r="K22" s="66">
        <f t="shared" si="3"/>
        <v>34</v>
      </c>
      <c r="L22" s="65">
        <f>VLOOKUP($A22,'Return Data'!$B$7:$R$1700,9,0)</f>
        <v>2.9401000000000002</v>
      </c>
      <c r="M22" s="66">
        <f t="shared" si="4"/>
        <v>33</v>
      </c>
      <c r="N22" s="65">
        <f>VLOOKUP($A22,'Return Data'!$B$7:$R$1700,10,0)</f>
        <v>3.1951999999999998</v>
      </c>
      <c r="O22" s="66">
        <f t="shared" si="5"/>
        <v>35</v>
      </c>
      <c r="P22" s="65">
        <f>VLOOKUP($A22,'Return Data'!$B$7:$R$1700,11,0)</f>
        <v>3.8178000000000001</v>
      </c>
      <c r="Q22" s="66">
        <f t="shared" si="6"/>
        <v>35</v>
      </c>
      <c r="R22" s="65">
        <f>VLOOKUP($A22,'Return Data'!$B$7:$R$1700,12,0)</f>
        <v>4.1314000000000002</v>
      </c>
      <c r="S22" s="66">
        <f t="shared" si="7"/>
        <v>35</v>
      </c>
      <c r="T22" s="65">
        <f>VLOOKUP($A22,'Return Data'!$B$7:$R$1700,13,0)</f>
        <v>4.4775999999999998</v>
      </c>
      <c r="U22" s="66">
        <f t="shared" si="8"/>
        <v>35</v>
      </c>
      <c r="V22" s="65">
        <f>VLOOKUP($A22,'Return Data'!$B$7:$R$1700,17,0)</f>
        <v>5.57</v>
      </c>
      <c r="W22" s="66">
        <f t="shared" si="8"/>
        <v>31</v>
      </c>
      <c r="X22" s="65">
        <f>VLOOKUP($A22,'Return Data'!$B$7:$R$1700,14,0)</f>
        <v>5.8848000000000003</v>
      </c>
      <c r="Y22" s="66">
        <f t="shared" si="9"/>
        <v>30</v>
      </c>
      <c r="Z22" s="65">
        <f>VLOOKUP($A22,'Return Data'!$B$7:$R$1700,16,0)</f>
        <v>6.81</v>
      </c>
      <c r="AA22" s="67">
        <f t="shared" si="10"/>
        <v>28</v>
      </c>
    </row>
    <row r="23" spans="1:27" x14ac:dyDescent="0.3">
      <c r="A23" s="63" t="s">
        <v>242</v>
      </c>
      <c r="B23" s="64">
        <f>VLOOKUP($A23,'Return Data'!$B$7:$R$1700,3,0)</f>
        <v>44032</v>
      </c>
      <c r="C23" s="65">
        <f>VLOOKUP($A23,'Return Data'!$B$7:$R$1700,4,0)</f>
        <v>1946.874</v>
      </c>
      <c r="D23" s="65">
        <f>VLOOKUP($A23,'Return Data'!$B$7:$R$1700,5,0)</f>
        <v>2.0960999999999999</v>
      </c>
      <c r="E23" s="66">
        <f t="shared" si="0"/>
        <v>34</v>
      </c>
      <c r="F23" s="65">
        <f>VLOOKUP($A23,'Return Data'!$B$7:$R$1700,6,0)</f>
        <v>2.6846999999999999</v>
      </c>
      <c r="G23" s="66">
        <f t="shared" si="1"/>
        <v>35</v>
      </c>
      <c r="H23" s="65">
        <f>VLOOKUP($A23,'Return Data'!$B$7:$R$1700,7,0)</f>
        <v>2.7940999999999998</v>
      </c>
      <c r="I23" s="66">
        <f t="shared" si="2"/>
        <v>32</v>
      </c>
      <c r="J23" s="65">
        <f>VLOOKUP($A23,'Return Data'!$B$7:$R$1700,8,0)</f>
        <v>2.9342999999999999</v>
      </c>
      <c r="K23" s="66">
        <f t="shared" si="3"/>
        <v>31</v>
      </c>
      <c r="L23" s="65">
        <f>VLOOKUP($A23,'Return Data'!$B$7:$R$1700,9,0)</f>
        <v>3.0023</v>
      </c>
      <c r="M23" s="66">
        <f t="shared" si="4"/>
        <v>31</v>
      </c>
      <c r="N23" s="65">
        <f>VLOOKUP($A23,'Return Data'!$B$7:$R$1700,10,0)</f>
        <v>3.4523999999999999</v>
      </c>
      <c r="O23" s="66">
        <f t="shared" si="5"/>
        <v>30</v>
      </c>
      <c r="P23" s="65">
        <f>VLOOKUP($A23,'Return Data'!$B$7:$R$1700,11,0)</f>
        <v>4.4368999999999996</v>
      </c>
      <c r="Q23" s="66">
        <f t="shared" si="6"/>
        <v>28</v>
      </c>
      <c r="R23" s="65">
        <f>VLOOKUP($A23,'Return Data'!$B$7:$R$1700,12,0)</f>
        <v>4.7214999999999998</v>
      </c>
      <c r="S23" s="66">
        <f t="shared" si="7"/>
        <v>28</v>
      </c>
      <c r="T23" s="65">
        <f>VLOOKUP($A23,'Return Data'!$B$7:$R$1700,13,0)</f>
        <v>5.0556999999999999</v>
      </c>
      <c r="U23" s="66">
        <f t="shared" si="8"/>
        <v>28</v>
      </c>
      <c r="V23" s="65">
        <f>VLOOKUP($A23,'Return Data'!$B$7:$R$1700,17,0)</f>
        <v>6.1787000000000001</v>
      </c>
      <c r="W23" s="66">
        <f t="shared" si="8"/>
        <v>26</v>
      </c>
      <c r="X23" s="65">
        <f>VLOOKUP($A23,'Return Data'!$B$7:$R$1700,14,0)</f>
        <v>6.4390999999999998</v>
      </c>
      <c r="Y23" s="66">
        <f t="shared" si="9"/>
        <v>25</v>
      </c>
      <c r="Z23" s="65">
        <f>VLOOKUP($A23,'Return Data'!$B$7:$R$1700,16,0)</f>
        <v>7.9184000000000001</v>
      </c>
      <c r="AA23" s="67">
        <f t="shared" si="10"/>
        <v>2</v>
      </c>
    </row>
    <row r="24" spans="1:27" x14ac:dyDescent="0.3">
      <c r="A24" s="63" t="s">
        <v>243</v>
      </c>
      <c r="B24" s="64">
        <f>VLOOKUP($A24,'Return Data'!$B$7:$R$1700,3,0)</f>
        <v>44032</v>
      </c>
      <c r="C24" s="65">
        <f>VLOOKUP($A24,'Return Data'!$B$7:$R$1700,4,0)</f>
        <v>2750.2033999999999</v>
      </c>
      <c r="D24" s="65">
        <f>VLOOKUP($A24,'Return Data'!$B$7:$R$1700,5,0)</f>
        <v>2.1686999999999999</v>
      </c>
      <c r="E24" s="66">
        <f t="shared" si="0"/>
        <v>30</v>
      </c>
      <c r="F24" s="65">
        <f>VLOOKUP($A24,'Return Data'!$B$7:$R$1700,6,0)</f>
        <v>2.7761999999999998</v>
      </c>
      <c r="G24" s="66">
        <f t="shared" si="1"/>
        <v>31</v>
      </c>
      <c r="H24" s="65">
        <f>VLOOKUP($A24,'Return Data'!$B$7:$R$1700,7,0)</f>
        <v>2.9472</v>
      </c>
      <c r="I24" s="66">
        <f t="shared" si="2"/>
        <v>22</v>
      </c>
      <c r="J24" s="65">
        <f>VLOOKUP($A24,'Return Data'!$B$7:$R$1700,8,0)</f>
        <v>3.0524</v>
      </c>
      <c r="K24" s="66">
        <f t="shared" si="3"/>
        <v>23</v>
      </c>
      <c r="L24" s="65">
        <f>VLOOKUP($A24,'Return Data'!$B$7:$R$1700,9,0)</f>
        <v>3.3058000000000001</v>
      </c>
      <c r="M24" s="66">
        <f t="shared" si="4"/>
        <v>16</v>
      </c>
      <c r="N24" s="65">
        <f>VLOOKUP($A24,'Return Data'!$B$7:$R$1700,10,0)</f>
        <v>3.9807999999999999</v>
      </c>
      <c r="O24" s="66">
        <f t="shared" si="5"/>
        <v>18</v>
      </c>
      <c r="P24" s="65">
        <f>VLOOKUP($A24,'Return Data'!$B$7:$R$1700,11,0)</f>
        <v>4.7525000000000004</v>
      </c>
      <c r="Q24" s="66">
        <f t="shared" si="6"/>
        <v>24</v>
      </c>
      <c r="R24" s="65">
        <f>VLOOKUP($A24,'Return Data'!$B$7:$R$1700,12,0)</f>
        <v>4.8860000000000001</v>
      </c>
      <c r="S24" s="66">
        <f t="shared" si="7"/>
        <v>24</v>
      </c>
      <c r="T24" s="65">
        <f>VLOOKUP($A24,'Return Data'!$B$7:$R$1700,13,0)</f>
        <v>5.1364000000000001</v>
      </c>
      <c r="U24" s="66">
        <f t="shared" si="8"/>
        <v>25</v>
      </c>
      <c r="V24" s="65">
        <f>VLOOKUP($A24,'Return Data'!$B$7:$R$1700,17,0)</f>
        <v>6.2531999999999996</v>
      </c>
      <c r="W24" s="66">
        <f t="shared" si="8"/>
        <v>24</v>
      </c>
      <c r="X24" s="65">
        <f>VLOOKUP($A24,'Return Data'!$B$7:$R$1700,14,0)</f>
        <v>6.4874000000000001</v>
      </c>
      <c r="Y24" s="66">
        <f t="shared" si="9"/>
        <v>22</v>
      </c>
      <c r="Z24" s="65">
        <f>VLOOKUP($A24,'Return Data'!$B$7:$R$1700,16,0)</f>
        <v>7.6742999999999997</v>
      </c>
      <c r="AA24" s="67">
        <f t="shared" si="10"/>
        <v>9</v>
      </c>
    </row>
    <row r="25" spans="1:27" x14ac:dyDescent="0.3">
      <c r="A25" s="63" t="s">
        <v>244</v>
      </c>
      <c r="B25" s="64">
        <f>VLOOKUP($A25,'Return Data'!$B$7:$R$1700,3,0)</f>
        <v>44032</v>
      </c>
      <c r="C25" s="65">
        <f>VLOOKUP($A25,'Return Data'!$B$7:$R$1700,4,0)</f>
        <v>1056.6419000000001</v>
      </c>
      <c r="D25" s="65">
        <f>VLOOKUP($A25,'Return Data'!$B$7:$R$1700,5,0)</f>
        <v>2.8361999999999998</v>
      </c>
      <c r="E25" s="66">
        <f t="shared" si="0"/>
        <v>8</v>
      </c>
      <c r="F25" s="65">
        <f>VLOOKUP($A25,'Return Data'!$B$7:$R$1700,6,0)</f>
        <v>2.8689</v>
      </c>
      <c r="G25" s="66">
        <f t="shared" si="1"/>
        <v>23</v>
      </c>
      <c r="H25" s="65">
        <f>VLOOKUP($A25,'Return Data'!$B$7:$R$1700,7,0)</f>
        <v>2.8519000000000001</v>
      </c>
      <c r="I25" s="66">
        <f t="shared" si="2"/>
        <v>30</v>
      </c>
      <c r="J25" s="65">
        <f>VLOOKUP($A25,'Return Data'!$B$7:$R$1700,8,0)</f>
        <v>2.8502000000000001</v>
      </c>
      <c r="K25" s="66">
        <f t="shared" si="3"/>
        <v>32</v>
      </c>
      <c r="L25" s="65">
        <f>VLOOKUP($A25,'Return Data'!$B$7:$R$1700,9,0)</f>
        <v>2.7439</v>
      </c>
      <c r="M25" s="66">
        <f t="shared" si="4"/>
        <v>37</v>
      </c>
      <c r="N25" s="65">
        <f>VLOOKUP($A25,'Return Data'!$B$7:$R$1700,10,0)</f>
        <v>2.7446999999999999</v>
      </c>
      <c r="O25" s="66">
        <f t="shared" si="5"/>
        <v>38</v>
      </c>
      <c r="P25" s="65">
        <f>VLOOKUP($A25,'Return Data'!$B$7:$R$1700,11,0)</f>
        <v>3.3696999999999999</v>
      </c>
      <c r="Q25" s="66">
        <f t="shared" si="6"/>
        <v>38</v>
      </c>
      <c r="R25" s="65">
        <f>VLOOKUP($A25,'Return Data'!$B$7:$R$1700,12,0)</f>
        <v>3.7730000000000001</v>
      </c>
      <c r="S25" s="66">
        <f t="shared" si="7"/>
        <v>37</v>
      </c>
      <c r="T25" s="65">
        <f>VLOOKUP($A25,'Return Data'!$B$7:$R$1700,13,0)</f>
        <v>4.1482000000000001</v>
      </c>
      <c r="U25" s="66">
        <f t="shared" si="8"/>
        <v>37</v>
      </c>
      <c r="V25" s="65"/>
      <c r="W25" s="66"/>
      <c r="X25" s="65"/>
      <c r="Y25" s="66"/>
      <c r="Z25" s="65">
        <f>VLOOKUP($A25,'Return Data'!$B$7:$R$1700,16,0)</f>
        <v>4.5321999999999996</v>
      </c>
      <c r="AA25" s="67">
        <f t="shared" si="10"/>
        <v>37</v>
      </c>
    </row>
    <row r="26" spans="1:27" x14ac:dyDescent="0.3">
      <c r="A26" s="63" t="s">
        <v>245</v>
      </c>
      <c r="B26" s="64">
        <f>VLOOKUP($A26,'Return Data'!$B$7:$R$1700,3,0)</f>
        <v>44032</v>
      </c>
      <c r="C26" s="65">
        <f>VLOOKUP($A26,'Return Data'!$B$7:$R$1700,4,0)</f>
        <v>54.685400000000001</v>
      </c>
      <c r="D26" s="65">
        <f>VLOOKUP($A26,'Return Data'!$B$7:$R$1700,5,0)</f>
        <v>2.3361999999999998</v>
      </c>
      <c r="E26" s="66">
        <f t="shared" si="0"/>
        <v>21</v>
      </c>
      <c r="F26" s="65">
        <f>VLOOKUP($A26,'Return Data'!$B$7:$R$1700,6,0)</f>
        <v>2.8485</v>
      </c>
      <c r="G26" s="66">
        <f t="shared" si="1"/>
        <v>26</v>
      </c>
      <c r="H26" s="65">
        <f>VLOOKUP($A26,'Return Data'!$B$7:$R$1700,7,0)</f>
        <v>2.9765999999999999</v>
      </c>
      <c r="I26" s="66">
        <f t="shared" si="2"/>
        <v>19</v>
      </c>
      <c r="J26" s="65">
        <f>VLOOKUP($A26,'Return Data'!$B$7:$R$1700,8,0)</f>
        <v>3.1360000000000001</v>
      </c>
      <c r="K26" s="66">
        <f t="shared" si="3"/>
        <v>14</v>
      </c>
      <c r="L26" s="65">
        <f>VLOOKUP($A26,'Return Data'!$B$7:$R$1700,9,0)</f>
        <v>3.2749000000000001</v>
      </c>
      <c r="M26" s="66">
        <f t="shared" si="4"/>
        <v>21</v>
      </c>
      <c r="N26" s="65">
        <f>VLOOKUP($A26,'Return Data'!$B$7:$R$1700,10,0)</f>
        <v>3.7848999999999999</v>
      </c>
      <c r="O26" s="66">
        <f t="shared" si="5"/>
        <v>25</v>
      </c>
      <c r="P26" s="65">
        <f>VLOOKUP($A26,'Return Data'!$B$7:$R$1700,11,0)</f>
        <v>4.5670000000000002</v>
      </c>
      <c r="Q26" s="66">
        <f t="shared" si="6"/>
        <v>27</v>
      </c>
      <c r="R26" s="65">
        <f>VLOOKUP($A26,'Return Data'!$B$7:$R$1700,12,0)</f>
        <v>4.7603999999999997</v>
      </c>
      <c r="S26" s="66">
        <f t="shared" si="7"/>
        <v>27</v>
      </c>
      <c r="T26" s="65">
        <f>VLOOKUP($A26,'Return Data'!$B$7:$R$1700,13,0)</f>
        <v>5.0793999999999997</v>
      </c>
      <c r="U26" s="66">
        <f t="shared" si="8"/>
        <v>27</v>
      </c>
      <c r="V26" s="65">
        <f>VLOOKUP($A26,'Return Data'!$B$7:$R$1700,17,0)</f>
        <v>6.2763</v>
      </c>
      <c r="W26" s="66">
        <f t="shared" si="8"/>
        <v>21</v>
      </c>
      <c r="X26" s="65">
        <f>VLOOKUP($A26,'Return Data'!$B$7:$R$1700,14,0)</f>
        <v>6.4992999999999999</v>
      </c>
      <c r="Y26" s="66">
        <f t="shared" si="9"/>
        <v>21</v>
      </c>
      <c r="Z26" s="65">
        <f>VLOOKUP($A26,'Return Data'!$B$7:$R$1700,16,0)</f>
        <v>7.8193999999999999</v>
      </c>
      <c r="AA26" s="67">
        <f t="shared" si="10"/>
        <v>4</v>
      </c>
    </row>
    <row r="27" spans="1:27" x14ac:dyDescent="0.3">
      <c r="A27" s="63" t="s">
        <v>246</v>
      </c>
      <c r="B27" s="64">
        <f>VLOOKUP($A27,'Return Data'!$B$7:$R$1700,3,0)</f>
        <v>44032</v>
      </c>
      <c r="C27" s="65">
        <f>VLOOKUP($A27,'Return Data'!$B$7:$R$1700,4,0)</f>
        <v>4052.9277000000002</v>
      </c>
      <c r="D27" s="65">
        <f>VLOOKUP($A27,'Return Data'!$B$7:$R$1700,5,0)</f>
        <v>2.4424999999999999</v>
      </c>
      <c r="E27" s="66">
        <f t="shared" si="0"/>
        <v>20</v>
      </c>
      <c r="F27" s="65">
        <f>VLOOKUP($A27,'Return Data'!$B$7:$R$1700,6,0)</f>
        <v>2.9077999999999999</v>
      </c>
      <c r="G27" s="66">
        <f t="shared" si="1"/>
        <v>20</v>
      </c>
      <c r="H27" s="65">
        <f>VLOOKUP($A27,'Return Data'!$B$7:$R$1700,7,0)</f>
        <v>3.0141</v>
      </c>
      <c r="I27" s="66">
        <f t="shared" si="2"/>
        <v>13</v>
      </c>
      <c r="J27" s="65">
        <f>VLOOKUP($A27,'Return Data'!$B$7:$R$1700,8,0)</f>
        <v>3.2002999999999999</v>
      </c>
      <c r="K27" s="66">
        <f t="shared" si="3"/>
        <v>10</v>
      </c>
      <c r="L27" s="65">
        <f>VLOOKUP($A27,'Return Data'!$B$7:$R$1700,9,0)</f>
        <v>3.4668000000000001</v>
      </c>
      <c r="M27" s="66">
        <f t="shared" si="4"/>
        <v>8</v>
      </c>
      <c r="N27" s="65">
        <f>VLOOKUP($A27,'Return Data'!$B$7:$R$1700,10,0)</f>
        <v>4.0632000000000001</v>
      </c>
      <c r="O27" s="66">
        <f t="shared" si="5"/>
        <v>15</v>
      </c>
      <c r="P27" s="65">
        <f>VLOOKUP($A27,'Return Data'!$B$7:$R$1700,11,0)</f>
        <v>4.8265000000000002</v>
      </c>
      <c r="Q27" s="66">
        <f t="shared" si="6"/>
        <v>20</v>
      </c>
      <c r="R27" s="65">
        <f>VLOOKUP($A27,'Return Data'!$B$7:$R$1700,12,0)</f>
        <v>4.9595000000000002</v>
      </c>
      <c r="S27" s="66">
        <f t="shared" si="7"/>
        <v>21</v>
      </c>
      <c r="T27" s="65">
        <f>VLOOKUP($A27,'Return Data'!$B$7:$R$1700,13,0)</f>
        <v>5.2111999999999998</v>
      </c>
      <c r="U27" s="66">
        <f t="shared" si="8"/>
        <v>22</v>
      </c>
      <c r="V27" s="65">
        <f>VLOOKUP($A27,'Return Data'!$B$7:$R$1700,17,0)</f>
        <v>6.2614999999999998</v>
      </c>
      <c r="W27" s="66">
        <f t="shared" si="8"/>
        <v>23</v>
      </c>
      <c r="X27" s="65">
        <f>VLOOKUP($A27,'Return Data'!$B$7:$R$1700,14,0)</f>
        <v>6.4856999999999996</v>
      </c>
      <c r="Y27" s="66">
        <f t="shared" si="9"/>
        <v>23</v>
      </c>
      <c r="Z27" s="65">
        <f>VLOOKUP($A27,'Return Data'!$B$7:$R$1700,16,0)</f>
        <v>7.2994000000000003</v>
      </c>
      <c r="AA27" s="67">
        <f t="shared" si="10"/>
        <v>20</v>
      </c>
    </row>
    <row r="28" spans="1:27" x14ac:dyDescent="0.3">
      <c r="A28" s="63" t="s">
        <v>247</v>
      </c>
      <c r="B28" s="64">
        <f>VLOOKUP($A28,'Return Data'!$B$7:$R$1700,3,0)</f>
        <v>44032</v>
      </c>
      <c r="C28" s="65">
        <f>VLOOKUP($A28,'Return Data'!$B$7:$R$1700,4,0)</f>
        <v>2746.1578</v>
      </c>
      <c r="D28" s="65">
        <f>VLOOKUP($A28,'Return Data'!$B$7:$R$1700,5,0)</f>
        <v>2.1294</v>
      </c>
      <c r="E28" s="66">
        <f t="shared" si="0"/>
        <v>32</v>
      </c>
      <c r="F28" s="65">
        <f>VLOOKUP($A28,'Return Data'!$B$7:$R$1700,6,0)</f>
        <v>2.8534000000000002</v>
      </c>
      <c r="G28" s="66">
        <f t="shared" si="1"/>
        <v>24</v>
      </c>
      <c r="H28" s="65">
        <f>VLOOKUP($A28,'Return Data'!$B$7:$R$1700,7,0)</f>
        <v>2.9761000000000002</v>
      </c>
      <c r="I28" s="66">
        <f t="shared" si="2"/>
        <v>20</v>
      </c>
      <c r="J28" s="65">
        <f>VLOOKUP($A28,'Return Data'!$B$7:$R$1700,8,0)</f>
        <v>3.1086</v>
      </c>
      <c r="K28" s="66">
        <f t="shared" si="3"/>
        <v>17</v>
      </c>
      <c r="L28" s="65">
        <f>VLOOKUP($A28,'Return Data'!$B$7:$R$1700,9,0)</f>
        <v>3.3879999999999999</v>
      </c>
      <c r="M28" s="66">
        <f t="shared" si="4"/>
        <v>12</v>
      </c>
      <c r="N28" s="65">
        <f>VLOOKUP($A28,'Return Data'!$B$7:$R$1700,10,0)</f>
        <v>3.9908999999999999</v>
      </c>
      <c r="O28" s="66">
        <f t="shared" si="5"/>
        <v>17</v>
      </c>
      <c r="P28" s="65">
        <f>VLOOKUP($A28,'Return Data'!$B$7:$R$1700,11,0)</f>
        <v>4.9846000000000004</v>
      </c>
      <c r="Q28" s="66">
        <f t="shared" si="6"/>
        <v>11</v>
      </c>
      <c r="R28" s="65">
        <f>VLOOKUP($A28,'Return Data'!$B$7:$R$1700,12,0)</f>
        <v>5.0887000000000002</v>
      </c>
      <c r="S28" s="66">
        <f t="shared" si="7"/>
        <v>11</v>
      </c>
      <c r="T28" s="65">
        <f>VLOOKUP($A28,'Return Data'!$B$7:$R$1700,13,0)</f>
        <v>5.3164999999999996</v>
      </c>
      <c r="U28" s="66">
        <f t="shared" si="8"/>
        <v>12</v>
      </c>
      <c r="V28" s="65">
        <f>VLOOKUP($A28,'Return Data'!$B$7:$R$1700,17,0)</f>
        <v>6.3413000000000004</v>
      </c>
      <c r="W28" s="66">
        <f t="shared" si="8"/>
        <v>16</v>
      </c>
      <c r="X28" s="65">
        <f>VLOOKUP($A28,'Return Data'!$B$7:$R$1700,14,0)</f>
        <v>6.5579999999999998</v>
      </c>
      <c r="Y28" s="66">
        <f t="shared" si="9"/>
        <v>13</v>
      </c>
      <c r="Z28" s="65">
        <f>VLOOKUP($A28,'Return Data'!$B$7:$R$1700,16,0)</f>
        <v>7.5918000000000001</v>
      </c>
      <c r="AA28" s="67">
        <f t="shared" si="10"/>
        <v>10</v>
      </c>
    </row>
    <row r="29" spans="1:27" x14ac:dyDescent="0.3">
      <c r="A29" s="63" t="s">
        <v>248</v>
      </c>
      <c r="B29" s="64">
        <f>VLOOKUP($A29,'Return Data'!$B$7:$R$1700,3,0)</f>
        <v>44032</v>
      </c>
      <c r="C29" s="65">
        <f>VLOOKUP($A29,'Return Data'!$B$7:$R$1700,4,0)</f>
        <v>3623.4128999999998</v>
      </c>
      <c r="D29" s="65">
        <f>VLOOKUP($A29,'Return Data'!$B$7:$R$1700,5,0)</f>
        <v>2.6535000000000002</v>
      </c>
      <c r="E29" s="66">
        <f t="shared" si="0"/>
        <v>12</v>
      </c>
      <c r="F29" s="65">
        <f>VLOOKUP($A29,'Return Data'!$B$7:$R$1700,6,0)</f>
        <v>3.0438999999999998</v>
      </c>
      <c r="G29" s="66">
        <f t="shared" si="1"/>
        <v>10</v>
      </c>
      <c r="H29" s="65">
        <f>VLOOKUP($A29,'Return Data'!$B$7:$R$1700,7,0)</f>
        <v>3.0630000000000002</v>
      </c>
      <c r="I29" s="66">
        <f t="shared" si="2"/>
        <v>9</v>
      </c>
      <c r="J29" s="65">
        <f>VLOOKUP($A29,'Return Data'!$B$7:$R$1700,8,0)</f>
        <v>3.2107999999999999</v>
      </c>
      <c r="K29" s="66">
        <f t="shared" si="3"/>
        <v>9</v>
      </c>
      <c r="L29" s="65">
        <f>VLOOKUP($A29,'Return Data'!$B$7:$R$1700,9,0)</f>
        <v>3.4868999999999999</v>
      </c>
      <c r="M29" s="66">
        <f t="shared" si="4"/>
        <v>7</v>
      </c>
      <c r="N29" s="65">
        <f>VLOOKUP($A29,'Return Data'!$B$7:$R$1700,10,0)</f>
        <v>4.1128</v>
      </c>
      <c r="O29" s="66">
        <f t="shared" si="5"/>
        <v>13</v>
      </c>
      <c r="P29" s="65">
        <f>VLOOKUP($A29,'Return Data'!$B$7:$R$1700,11,0)</f>
        <v>5.1214000000000004</v>
      </c>
      <c r="Q29" s="66">
        <f t="shared" si="6"/>
        <v>6</v>
      </c>
      <c r="R29" s="65">
        <f>VLOOKUP($A29,'Return Data'!$B$7:$R$1700,12,0)</f>
        <v>5.1775000000000002</v>
      </c>
      <c r="S29" s="66">
        <f t="shared" si="7"/>
        <v>5</v>
      </c>
      <c r="T29" s="65">
        <f>VLOOKUP($A29,'Return Data'!$B$7:$R$1700,13,0)</f>
        <v>5.4028</v>
      </c>
      <c r="U29" s="66">
        <f t="shared" si="8"/>
        <v>7</v>
      </c>
      <c r="V29" s="65">
        <f>VLOOKUP($A29,'Return Data'!$B$7:$R$1700,17,0)</f>
        <v>6.3414000000000001</v>
      </c>
      <c r="W29" s="66">
        <f t="shared" si="8"/>
        <v>15</v>
      </c>
      <c r="X29" s="65">
        <f>VLOOKUP($A29,'Return Data'!$B$7:$R$1700,14,0)</f>
        <v>6.5304000000000002</v>
      </c>
      <c r="Y29" s="66">
        <f t="shared" si="9"/>
        <v>17</v>
      </c>
      <c r="Z29" s="65">
        <f>VLOOKUP($A29,'Return Data'!$B$7:$R$1700,16,0)</f>
        <v>7.2607999999999997</v>
      </c>
      <c r="AA29" s="67">
        <f t="shared" si="10"/>
        <v>23</v>
      </c>
    </row>
    <row r="30" spans="1:27" x14ac:dyDescent="0.3">
      <c r="A30" s="63" t="s">
        <v>438</v>
      </c>
      <c r="B30" s="64">
        <f>VLOOKUP($A30,'Return Data'!$B$7:$R$1700,3,0)</f>
        <v>44032</v>
      </c>
      <c r="C30" s="65">
        <f>VLOOKUP($A30,'Return Data'!$B$7:$R$1700,4,0)</f>
        <v>1299.8406</v>
      </c>
      <c r="D30" s="65">
        <f>VLOOKUP($A30,'Return Data'!$B$7:$R$1700,5,0)</f>
        <v>2.5274000000000001</v>
      </c>
      <c r="E30" s="66">
        <f t="shared" si="0"/>
        <v>17</v>
      </c>
      <c r="F30" s="65">
        <f>VLOOKUP($A30,'Return Data'!$B$7:$R$1700,6,0)</f>
        <v>3.0381</v>
      </c>
      <c r="G30" s="66">
        <f t="shared" si="1"/>
        <v>11</v>
      </c>
      <c r="H30" s="65">
        <f>VLOOKUP($A30,'Return Data'!$B$7:$R$1700,7,0)</f>
        <v>3.1316000000000002</v>
      </c>
      <c r="I30" s="66">
        <f t="shared" si="2"/>
        <v>6</v>
      </c>
      <c r="J30" s="65">
        <f>VLOOKUP($A30,'Return Data'!$B$7:$R$1700,8,0)</f>
        <v>3.3079999999999998</v>
      </c>
      <c r="K30" s="66">
        <f t="shared" si="3"/>
        <v>5</v>
      </c>
      <c r="L30" s="65">
        <f>VLOOKUP($A30,'Return Data'!$B$7:$R$1700,9,0)</f>
        <v>3.5562999999999998</v>
      </c>
      <c r="M30" s="66">
        <f t="shared" si="4"/>
        <v>5</v>
      </c>
      <c r="N30" s="65">
        <f>VLOOKUP($A30,'Return Data'!$B$7:$R$1700,10,0)</f>
        <v>4.2042999999999999</v>
      </c>
      <c r="O30" s="66">
        <f t="shared" si="5"/>
        <v>7</v>
      </c>
      <c r="P30" s="65">
        <f>VLOOKUP($A30,'Return Data'!$B$7:$R$1700,11,0)</f>
        <v>4.9913999999999996</v>
      </c>
      <c r="Q30" s="66">
        <f t="shared" si="6"/>
        <v>10</v>
      </c>
      <c r="R30" s="65">
        <f>VLOOKUP($A30,'Return Data'!$B$7:$R$1700,12,0)</f>
        <v>5.1509</v>
      </c>
      <c r="S30" s="66">
        <f t="shared" si="7"/>
        <v>9</v>
      </c>
      <c r="T30" s="65">
        <f>VLOOKUP($A30,'Return Data'!$B$7:$R$1700,13,0)</f>
        <v>5.4287999999999998</v>
      </c>
      <c r="U30" s="66">
        <f t="shared" si="8"/>
        <v>4</v>
      </c>
      <c r="V30" s="65">
        <f>VLOOKUP($A30,'Return Data'!$B$7:$R$1700,17,0)</f>
        <v>6.4579000000000004</v>
      </c>
      <c r="W30" s="66">
        <f t="shared" si="8"/>
        <v>5</v>
      </c>
      <c r="X30" s="65">
        <f>VLOOKUP($A30,'Return Data'!$B$7:$R$1700,14,0)</f>
        <v>6.6101000000000001</v>
      </c>
      <c r="Y30" s="66">
        <f t="shared" si="9"/>
        <v>7</v>
      </c>
      <c r="Z30" s="65">
        <f>VLOOKUP($A30,'Return Data'!$B$7:$R$1700,16,0)</f>
        <v>6.6909999999999998</v>
      </c>
      <c r="AA30" s="67">
        <f t="shared" si="10"/>
        <v>30</v>
      </c>
    </row>
    <row r="31" spans="1:27" x14ac:dyDescent="0.3">
      <c r="A31" s="63" t="s">
        <v>250</v>
      </c>
      <c r="B31" s="64">
        <f>VLOOKUP($A31,'Return Data'!$B$7:$R$1700,3,0)</f>
        <v>44032</v>
      </c>
      <c r="C31" s="65">
        <f>VLOOKUP($A31,'Return Data'!$B$7:$R$1700,4,0)</f>
        <v>2096.386</v>
      </c>
      <c r="D31" s="65">
        <f>VLOOKUP($A31,'Return Data'!$B$7:$R$1700,5,0)</f>
        <v>1.9066000000000001</v>
      </c>
      <c r="E31" s="66">
        <f t="shared" si="0"/>
        <v>37</v>
      </c>
      <c r="F31" s="65">
        <f>VLOOKUP($A31,'Return Data'!$B$7:$R$1700,6,0)</f>
        <v>2.7591000000000001</v>
      </c>
      <c r="G31" s="66">
        <f t="shared" si="1"/>
        <v>34</v>
      </c>
      <c r="H31" s="65">
        <f>VLOOKUP($A31,'Return Data'!$B$7:$R$1700,7,0)</f>
        <v>2.8900999999999999</v>
      </c>
      <c r="I31" s="66">
        <f t="shared" si="2"/>
        <v>27</v>
      </c>
      <c r="J31" s="65">
        <f>VLOOKUP($A31,'Return Data'!$B$7:$R$1700,8,0)</f>
        <v>3.0343</v>
      </c>
      <c r="K31" s="66">
        <f t="shared" si="3"/>
        <v>24</v>
      </c>
      <c r="L31" s="65">
        <f>VLOOKUP($A31,'Return Data'!$B$7:$R$1700,9,0)</f>
        <v>3.3058000000000001</v>
      </c>
      <c r="M31" s="66">
        <f t="shared" si="4"/>
        <v>16</v>
      </c>
      <c r="N31" s="65">
        <f>VLOOKUP($A31,'Return Data'!$B$7:$R$1700,10,0)</f>
        <v>3.9456000000000002</v>
      </c>
      <c r="O31" s="66">
        <f t="shared" si="5"/>
        <v>21</v>
      </c>
      <c r="P31" s="65">
        <f>VLOOKUP($A31,'Return Data'!$B$7:$R$1700,11,0)</f>
        <v>4.8324999999999996</v>
      </c>
      <c r="Q31" s="66">
        <f t="shared" si="6"/>
        <v>19</v>
      </c>
      <c r="R31" s="65">
        <f>VLOOKUP($A31,'Return Data'!$B$7:$R$1700,12,0)</f>
        <v>4.9753999999999996</v>
      </c>
      <c r="S31" s="66">
        <f t="shared" si="7"/>
        <v>20</v>
      </c>
      <c r="T31" s="65">
        <f>VLOOKUP($A31,'Return Data'!$B$7:$R$1700,13,0)</f>
        <v>5.2447999999999997</v>
      </c>
      <c r="U31" s="66">
        <f t="shared" si="8"/>
        <v>20</v>
      </c>
      <c r="V31" s="65">
        <f>VLOOKUP($A31,'Return Data'!$B$7:$R$1700,17,0)</f>
        <v>6.3143000000000002</v>
      </c>
      <c r="W31" s="66">
        <f t="shared" si="8"/>
        <v>18</v>
      </c>
      <c r="X31" s="65">
        <f>VLOOKUP($A31,'Return Data'!$B$7:$R$1700,14,0)</f>
        <v>6.5271999999999997</v>
      </c>
      <c r="Y31" s="66">
        <f t="shared" si="9"/>
        <v>18</v>
      </c>
      <c r="Z31" s="65">
        <f>VLOOKUP($A31,'Return Data'!$B$7:$R$1700,16,0)</f>
        <v>6.6327999999999996</v>
      </c>
      <c r="AA31" s="67">
        <f t="shared" si="10"/>
        <v>31</v>
      </c>
    </row>
    <row r="32" spans="1:27" x14ac:dyDescent="0.3">
      <c r="A32" s="63" t="s">
        <v>251</v>
      </c>
      <c r="B32" s="64">
        <f>VLOOKUP($A32,'Return Data'!$B$7:$R$1700,3,0)</f>
        <v>44032</v>
      </c>
      <c r="C32" s="65">
        <f>VLOOKUP($A32,'Return Data'!$B$7:$R$1700,4,0)</f>
        <v>10.787699999999999</v>
      </c>
      <c r="D32" s="65">
        <f>VLOOKUP($A32,'Return Data'!$B$7:$R$1700,5,0)</f>
        <v>3.0453999999999999</v>
      </c>
      <c r="E32" s="66">
        <f t="shared" si="0"/>
        <v>4</v>
      </c>
      <c r="F32" s="65">
        <f>VLOOKUP($A32,'Return Data'!$B$7:$R$1700,6,0)</f>
        <v>3.2715999999999998</v>
      </c>
      <c r="G32" s="66">
        <f t="shared" si="1"/>
        <v>4</v>
      </c>
      <c r="H32" s="65">
        <f>VLOOKUP($A32,'Return Data'!$B$7:$R$1700,7,0)</f>
        <v>2.6114000000000002</v>
      </c>
      <c r="I32" s="66">
        <f t="shared" si="2"/>
        <v>35</v>
      </c>
      <c r="J32" s="65">
        <f>VLOOKUP($A32,'Return Data'!$B$7:$R$1700,8,0)</f>
        <v>2.6854</v>
      </c>
      <c r="K32" s="66">
        <f t="shared" si="3"/>
        <v>37</v>
      </c>
      <c r="L32" s="65">
        <f>VLOOKUP($A32,'Return Data'!$B$7:$R$1700,9,0)</f>
        <v>2.7021000000000002</v>
      </c>
      <c r="M32" s="66">
        <f t="shared" si="4"/>
        <v>38</v>
      </c>
      <c r="N32" s="65">
        <f>VLOOKUP($A32,'Return Data'!$B$7:$R$1700,10,0)</f>
        <v>3.0495999999999999</v>
      </c>
      <c r="O32" s="66">
        <f t="shared" si="5"/>
        <v>37</v>
      </c>
      <c r="P32" s="65">
        <f>VLOOKUP($A32,'Return Data'!$B$7:$R$1700,11,0)</f>
        <v>3.6764999999999999</v>
      </c>
      <c r="Q32" s="66">
        <f t="shared" si="6"/>
        <v>36</v>
      </c>
      <c r="R32" s="65">
        <f>VLOOKUP($A32,'Return Data'!$B$7:$R$1700,12,0)</f>
        <v>3.9763999999999999</v>
      </c>
      <c r="S32" s="66">
        <f t="shared" si="7"/>
        <v>36</v>
      </c>
      <c r="T32" s="65">
        <f>VLOOKUP($A32,'Return Data'!$B$7:$R$1700,13,0)</f>
        <v>4.3262999999999998</v>
      </c>
      <c r="U32" s="66">
        <f t="shared" si="8"/>
        <v>36</v>
      </c>
      <c r="V32" s="65"/>
      <c r="W32" s="66"/>
      <c r="X32" s="65"/>
      <c r="Y32" s="66"/>
      <c r="Z32" s="65">
        <f>VLOOKUP($A32,'Return Data'!$B$7:$R$1700,16,0)</f>
        <v>4.8958000000000004</v>
      </c>
      <c r="AA32" s="67">
        <f t="shared" si="10"/>
        <v>36</v>
      </c>
    </row>
    <row r="33" spans="1:27" x14ac:dyDescent="0.3">
      <c r="A33" s="63" t="s">
        <v>252</v>
      </c>
      <c r="B33" s="64">
        <f>VLOOKUP($A33,'Return Data'!$B$7:$R$1700,3,0)</f>
        <v>44032</v>
      </c>
      <c r="C33" s="65">
        <f>VLOOKUP($A33,'Return Data'!$B$7:$R$1700,4,0)</f>
        <v>4891.0304999999998</v>
      </c>
      <c r="D33" s="65">
        <f>VLOOKUP($A33,'Return Data'!$B$7:$R$1700,5,0)</f>
        <v>2.1709999999999998</v>
      </c>
      <c r="E33" s="66">
        <f t="shared" si="0"/>
        <v>29</v>
      </c>
      <c r="F33" s="65">
        <f>VLOOKUP($A33,'Return Data'!$B$7:$R$1700,6,0)</f>
        <v>2.9001999999999999</v>
      </c>
      <c r="G33" s="66">
        <f t="shared" si="1"/>
        <v>21</v>
      </c>
      <c r="H33" s="65">
        <f>VLOOKUP($A33,'Return Data'!$B$7:$R$1700,7,0)</f>
        <v>3.0409999999999999</v>
      </c>
      <c r="I33" s="66">
        <f t="shared" si="2"/>
        <v>12</v>
      </c>
      <c r="J33" s="65">
        <f>VLOOKUP($A33,'Return Data'!$B$7:$R$1700,8,0)</f>
        <v>3.1854</v>
      </c>
      <c r="K33" s="66">
        <f t="shared" si="3"/>
        <v>11</v>
      </c>
      <c r="L33" s="65">
        <f>VLOOKUP($A33,'Return Data'!$B$7:$R$1700,9,0)</f>
        <v>3.4994999999999998</v>
      </c>
      <c r="M33" s="66">
        <f t="shared" si="4"/>
        <v>6</v>
      </c>
      <c r="N33" s="65">
        <f>VLOOKUP($A33,'Return Data'!$B$7:$R$1700,10,0)</f>
        <v>4.3562000000000003</v>
      </c>
      <c r="O33" s="66">
        <f t="shared" si="5"/>
        <v>5</v>
      </c>
      <c r="P33" s="65">
        <f>VLOOKUP($A33,'Return Data'!$B$7:$R$1700,11,0)</f>
        <v>5.0827999999999998</v>
      </c>
      <c r="Q33" s="66">
        <f t="shared" si="6"/>
        <v>8</v>
      </c>
      <c r="R33" s="65">
        <f>VLOOKUP($A33,'Return Data'!$B$7:$R$1700,12,0)</f>
        <v>5.149</v>
      </c>
      <c r="S33" s="66">
        <f t="shared" si="7"/>
        <v>10</v>
      </c>
      <c r="T33" s="65">
        <f>VLOOKUP($A33,'Return Data'!$B$7:$R$1700,13,0)</f>
        <v>5.4161999999999999</v>
      </c>
      <c r="U33" s="66">
        <f t="shared" si="8"/>
        <v>5</v>
      </c>
      <c r="V33" s="65">
        <f>VLOOKUP($A33,'Return Data'!$B$7:$R$1700,17,0)</f>
        <v>6.4710000000000001</v>
      </c>
      <c r="W33" s="66">
        <f t="shared" si="8"/>
        <v>3</v>
      </c>
      <c r="X33" s="65">
        <f>VLOOKUP($A33,'Return Data'!$B$7:$R$1700,14,0)</f>
        <v>6.6352000000000002</v>
      </c>
      <c r="Y33" s="66">
        <f t="shared" si="9"/>
        <v>3</v>
      </c>
      <c r="Z33" s="65">
        <f>VLOOKUP($A33,'Return Data'!$B$7:$R$1700,16,0)</f>
        <v>7.2811000000000003</v>
      </c>
      <c r="AA33" s="67">
        <f t="shared" si="10"/>
        <v>21</v>
      </c>
    </row>
    <row r="34" spans="1:27" x14ac:dyDescent="0.3">
      <c r="A34" s="63" t="s">
        <v>253</v>
      </c>
      <c r="B34" s="64">
        <f>VLOOKUP($A34,'Return Data'!$B$7:$R$1700,3,0)</f>
        <v>44032</v>
      </c>
      <c r="C34" s="65">
        <f>VLOOKUP($A34,'Return Data'!$B$7:$R$1700,4,0)</f>
        <v>1126.3438000000001</v>
      </c>
      <c r="D34" s="65">
        <f>VLOOKUP($A34,'Return Data'!$B$7:$R$1700,5,0)</f>
        <v>2.57</v>
      </c>
      <c r="E34" s="66">
        <f t="shared" si="0"/>
        <v>15</v>
      </c>
      <c r="F34" s="65">
        <f>VLOOKUP($A34,'Return Data'!$B$7:$R$1700,6,0)</f>
        <v>2.8458999999999999</v>
      </c>
      <c r="G34" s="66">
        <f t="shared" si="1"/>
        <v>27</v>
      </c>
      <c r="H34" s="65">
        <f>VLOOKUP($A34,'Return Data'!$B$7:$R$1700,7,0)</f>
        <v>2.6869000000000001</v>
      </c>
      <c r="I34" s="66">
        <f t="shared" si="2"/>
        <v>33</v>
      </c>
      <c r="J34" s="65">
        <f>VLOOKUP($A34,'Return Data'!$B$7:$R$1700,8,0)</f>
        <v>2.7265999999999999</v>
      </c>
      <c r="K34" s="66">
        <f t="shared" si="3"/>
        <v>33</v>
      </c>
      <c r="L34" s="65">
        <f>VLOOKUP($A34,'Return Data'!$B$7:$R$1700,9,0)</f>
        <v>2.9116</v>
      </c>
      <c r="M34" s="66">
        <f t="shared" si="4"/>
        <v>36</v>
      </c>
      <c r="N34" s="65">
        <f>VLOOKUP($A34,'Return Data'!$B$7:$R$1700,10,0)</f>
        <v>3.2524000000000002</v>
      </c>
      <c r="O34" s="66">
        <f t="shared" si="5"/>
        <v>31</v>
      </c>
      <c r="P34" s="65">
        <f>VLOOKUP($A34,'Return Data'!$B$7:$R$1700,11,0)</f>
        <v>4.0411000000000001</v>
      </c>
      <c r="Q34" s="66">
        <f t="shared" si="6"/>
        <v>31</v>
      </c>
      <c r="R34" s="65">
        <f>VLOOKUP($A34,'Return Data'!$B$7:$R$1700,12,0)</f>
        <v>4.3042999999999996</v>
      </c>
      <c r="S34" s="66">
        <f t="shared" si="7"/>
        <v>33</v>
      </c>
      <c r="T34" s="65">
        <f>VLOOKUP($A34,'Return Data'!$B$7:$R$1700,13,0)</f>
        <v>4.694</v>
      </c>
      <c r="U34" s="66">
        <f t="shared" si="8"/>
        <v>32</v>
      </c>
      <c r="V34" s="65">
        <f>VLOOKUP($A34,'Return Data'!$B$7:$R$1700,17,0)</f>
        <v>5.5098000000000003</v>
      </c>
      <c r="W34" s="66">
        <f t="shared" si="8"/>
        <v>32</v>
      </c>
      <c r="X34" s="65"/>
      <c r="Y34" s="66"/>
      <c r="Z34" s="65">
        <f>VLOOKUP($A34,'Return Data'!$B$7:$R$1700,16,0)</f>
        <v>5.5712000000000002</v>
      </c>
      <c r="AA34" s="67">
        <f t="shared" si="10"/>
        <v>34</v>
      </c>
    </row>
    <row r="35" spans="1:27" x14ac:dyDescent="0.3">
      <c r="A35" s="63" t="s">
        <v>254</v>
      </c>
      <c r="B35" s="64">
        <f>VLOOKUP($A35,'Return Data'!$B$7:$R$1700,3,0)</f>
        <v>44032</v>
      </c>
      <c r="C35" s="65">
        <f>VLOOKUP($A35,'Return Data'!$B$7:$R$1700,4,0)</f>
        <v>260.59190000000001</v>
      </c>
      <c r="D35" s="65">
        <f>VLOOKUP($A35,'Return Data'!$B$7:$R$1700,5,0)</f>
        <v>2.2271999999999998</v>
      </c>
      <c r="E35" s="66">
        <f t="shared" si="0"/>
        <v>26</v>
      </c>
      <c r="F35" s="65">
        <f>VLOOKUP($A35,'Return Data'!$B$7:$R$1700,6,0)</f>
        <v>2.9140999999999999</v>
      </c>
      <c r="G35" s="66">
        <f t="shared" si="1"/>
        <v>17</v>
      </c>
      <c r="H35" s="65">
        <f>VLOOKUP($A35,'Return Data'!$B$7:$R$1700,7,0)</f>
        <v>3.1233</v>
      </c>
      <c r="I35" s="66">
        <f t="shared" si="2"/>
        <v>8</v>
      </c>
      <c r="J35" s="65">
        <f>VLOOKUP($A35,'Return Data'!$B$7:$R$1700,8,0)</f>
        <v>3.2837000000000001</v>
      </c>
      <c r="K35" s="66">
        <f t="shared" si="3"/>
        <v>6</v>
      </c>
      <c r="L35" s="65">
        <f>VLOOKUP($A35,'Return Data'!$B$7:$R$1700,9,0)</f>
        <v>3.4666999999999999</v>
      </c>
      <c r="M35" s="66">
        <f t="shared" si="4"/>
        <v>9</v>
      </c>
      <c r="N35" s="65">
        <f>VLOOKUP($A35,'Return Data'!$B$7:$R$1700,10,0)</f>
        <v>4.4241999999999999</v>
      </c>
      <c r="O35" s="66">
        <f t="shared" si="5"/>
        <v>4</v>
      </c>
      <c r="P35" s="65">
        <f>VLOOKUP($A35,'Return Data'!$B$7:$R$1700,11,0)</f>
        <v>4.9452999999999996</v>
      </c>
      <c r="Q35" s="66">
        <f t="shared" si="6"/>
        <v>12</v>
      </c>
      <c r="R35" s="65">
        <f>VLOOKUP($A35,'Return Data'!$B$7:$R$1700,12,0)</f>
        <v>5.0754000000000001</v>
      </c>
      <c r="S35" s="66">
        <f t="shared" si="7"/>
        <v>12</v>
      </c>
      <c r="T35" s="65">
        <f>VLOOKUP($A35,'Return Data'!$B$7:$R$1700,13,0)</f>
        <v>5.3586</v>
      </c>
      <c r="U35" s="66">
        <f t="shared" si="8"/>
        <v>11</v>
      </c>
      <c r="V35" s="65">
        <f>VLOOKUP($A35,'Return Data'!$B$7:$R$1700,17,0)</f>
        <v>6.4481999999999999</v>
      </c>
      <c r="W35" s="66">
        <f t="shared" si="8"/>
        <v>6</v>
      </c>
      <c r="X35" s="65">
        <f>VLOOKUP($A35,'Return Data'!$B$7:$R$1700,14,0)</f>
        <v>6.6215999999999999</v>
      </c>
      <c r="Y35" s="66">
        <f t="shared" si="9"/>
        <v>6</v>
      </c>
      <c r="Z35" s="65">
        <f>VLOOKUP($A35,'Return Data'!$B$7:$R$1700,16,0)</f>
        <v>7.7165999999999997</v>
      </c>
      <c r="AA35" s="67">
        <f t="shared" si="10"/>
        <v>6</v>
      </c>
    </row>
    <row r="36" spans="1:27" x14ac:dyDescent="0.3">
      <c r="A36" s="63" t="s">
        <v>255</v>
      </c>
      <c r="B36" s="64">
        <f>VLOOKUP($A36,'Return Data'!$B$7:$R$1700,3,0)</f>
        <v>44032</v>
      </c>
      <c r="C36" s="65">
        <f>VLOOKUP($A36,'Return Data'!$B$7:$R$1700,4,0)</f>
        <v>2829.8483200000001</v>
      </c>
      <c r="D36" s="65">
        <f>VLOOKUP($A36,'Return Data'!$B$7:$R$1700,5,0)</f>
        <v>2.7532000000000001</v>
      </c>
      <c r="E36" s="66">
        <f t="shared" si="0"/>
        <v>11</v>
      </c>
      <c r="F36" s="65">
        <f>VLOOKUP($A36,'Return Data'!$B$7:$R$1700,6,0)</f>
        <v>2.9628000000000001</v>
      </c>
      <c r="G36" s="66">
        <f t="shared" si="1"/>
        <v>14</v>
      </c>
      <c r="H36" s="65">
        <f>VLOOKUP($A36,'Return Data'!$B$7:$R$1700,7,0)</f>
        <v>2.9426999999999999</v>
      </c>
      <c r="I36" s="66">
        <f t="shared" si="2"/>
        <v>24</v>
      </c>
      <c r="J36" s="65">
        <f>VLOOKUP($A36,'Return Data'!$B$7:$R$1700,8,0)</f>
        <v>2.9998</v>
      </c>
      <c r="K36" s="66">
        <f t="shared" si="3"/>
        <v>26</v>
      </c>
      <c r="L36" s="65">
        <f>VLOOKUP($A36,'Return Data'!$B$7:$R$1700,9,0)</f>
        <v>3.0276000000000001</v>
      </c>
      <c r="M36" s="66">
        <f t="shared" si="4"/>
        <v>29</v>
      </c>
      <c r="N36" s="65">
        <f>VLOOKUP($A36,'Return Data'!$B$7:$R$1700,10,0)</f>
        <v>3.4937</v>
      </c>
      <c r="O36" s="66">
        <f t="shared" si="5"/>
        <v>27</v>
      </c>
      <c r="P36" s="65">
        <f>VLOOKUP($A36,'Return Data'!$B$7:$R$1700,11,0)</f>
        <v>4.2098000000000004</v>
      </c>
      <c r="Q36" s="66">
        <f t="shared" si="6"/>
        <v>29</v>
      </c>
      <c r="R36" s="65">
        <f>VLOOKUP($A36,'Return Data'!$B$7:$R$1700,12,0)</f>
        <v>4.4866999999999999</v>
      </c>
      <c r="S36" s="66">
        <f t="shared" si="7"/>
        <v>29</v>
      </c>
      <c r="T36" s="65">
        <f>VLOOKUP($A36,'Return Data'!$B$7:$R$1700,13,0)</f>
        <v>4.8236999999999997</v>
      </c>
      <c r="U36" s="66">
        <f t="shared" si="8"/>
        <v>30</v>
      </c>
      <c r="V36" s="65">
        <f>VLOOKUP($A36,'Return Data'!$B$7:$R$1700,17,0)</f>
        <v>1.2970999999999999</v>
      </c>
      <c r="W36" s="66">
        <f t="shared" si="8"/>
        <v>35</v>
      </c>
      <c r="X36" s="65">
        <f>VLOOKUP($A36,'Return Data'!$B$7:$R$1700,14,0)</f>
        <v>3.1701000000000001</v>
      </c>
      <c r="Y36" s="66">
        <f t="shared" si="9"/>
        <v>34</v>
      </c>
      <c r="Z36" s="65">
        <f>VLOOKUP($A36,'Return Data'!$B$7:$R$1700,16,0)</f>
        <v>6.7615999999999996</v>
      </c>
      <c r="AA36" s="67">
        <f t="shared" si="10"/>
        <v>29</v>
      </c>
    </row>
    <row r="37" spans="1:27" x14ac:dyDescent="0.3">
      <c r="A37" s="63" t="s">
        <v>256</v>
      </c>
      <c r="B37" s="64">
        <f>VLOOKUP($A37,'Return Data'!$B$7:$R$1700,3,0)</f>
        <v>44032</v>
      </c>
      <c r="C37" s="65">
        <f>VLOOKUP($A37,'Return Data'!$B$7:$R$1700,4,0)</f>
        <v>31.477900000000002</v>
      </c>
      <c r="D37" s="65">
        <f>VLOOKUP($A37,'Return Data'!$B$7:$R$1700,5,0)</f>
        <v>3.0150999999999999</v>
      </c>
      <c r="E37" s="66">
        <f t="shared" si="0"/>
        <v>6</v>
      </c>
      <c r="F37" s="65">
        <f>VLOOKUP($A37,'Return Data'!$B$7:$R$1700,6,0)</f>
        <v>3.0929000000000002</v>
      </c>
      <c r="G37" s="66">
        <f t="shared" si="1"/>
        <v>7</v>
      </c>
      <c r="H37" s="65">
        <f>VLOOKUP($A37,'Return Data'!$B$7:$R$1700,7,0)</f>
        <v>3.7464</v>
      </c>
      <c r="I37" s="66">
        <f t="shared" si="2"/>
        <v>2</v>
      </c>
      <c r="J37" s="65">
        <f>VLOOKUP($A37,'Return Data'!$B$7:$R$1700,8,0)</f>
        <v>4.2142999999999997</v>
      </c>
      <c r="K37" s="66">
        <f t="shared" si="3"/>
        <v>2</v>
      </c>
      <c r="L37" s="65">
        <f>VLOOKUP($A37,'Return Data'!$B$7:$R$1700,9,0)</f>
        <v>4.4492000000000003</v>
      </c>
      <c r="M37" s="66">
        <f t="shared" si="4"/>
        <v>1</v>
      </c>
      <c r="N37" s="65">
        <f>VLOOKUP($A37,'Return Data'!$B$7:$R$1700,10,0)</f>
        <v>4.5868000000000002</v>
      </c>
      <c r="O37" s="66">
        <f t="shared" si="5"/>
        <v>1</v>
      </c>
      <c r="P37" s="65">
        <f>VLOOKUP($A37,'Return Data'!$B$7:$R$1700,11,0)</f>
        <v>5.1345999999999998</v>
      </c>
      <c r="Q37" s="66">
        <f t="shared" si="6"/>
        <v>4</v>
      </c>
      <c r="R37" s="65">
        <f>VLOOKUP($A37,'Return Data'!$B$7:$R$1700,12,0)</f>
        <v>5.5160999999999998</v>
      </c>
      <c r="S37" s="66">
        <f t="shared" si="7"/>
        <v>1</v>
      </c>
      <c r="T37" s="65">
        <f>VLOOKUP($A37,'Return Data'!$B$7:$R$1700,13,0)</f>
        <v>5.8514999999999997</v>
      </c>
      <c r="U37" s="66">
        <f t="shared" si="8"/>
        <v>1</v>
      </c>
      <c r="V37" s="65">
        <f>VLOOKUP($A37,'Return Data'!$B$7:$R$1700,17,0)</f>
        <v>6.6872999999999996</v>
      </c>
      <c r="W37" s="66">
        <f t="shared" si="8"/>
        <v>1</v>
      </c>
      <c r="X37" s="65">
        <f>VLOOKUP($A37,'Return Data'!$B$7:$R$1700,14,0)</f>
        <v>6.6833999999999998</v>
      </c>
      <c r="Y37" s="66">
        <f t="shared" si="9"/>
        <v>1</v>
      </c>
      <c r="Z37" s="65">
        <f>VLOOKUP($A37,'Return Data'!$B$7:$R$1700,16,0)</f>
        <v>8.0466999999999995</v>
      </c>
      <c r="AA37" s="67">
        <f t="shared" si="10"/>
        <v>1</v>
      </c>
    </row>
    <row r="38" spans="1:27" x14ac:dyDescent="0.3">
      <c r="A38" s="63" t="s">
        <v>257</v>
      </c>
      <c r="B38" s="64">
        <f>VLOOKUP($A38,'Return Data'!$B$7:$R$1700,3,0)</f>
        <v>44032</v>
      </c>
      <c r="C38" s="65">
        <f>VLOOKUP($A38,'Return Data'!$B$7:$R$1700,4,0)</f>
        <v>27.148700000000002</v>
      </c>
      <c r="D38" s="65">
        <f>VLOOKUP($A38,'Return Data'!$B$7:$R$1700,5,0)</f>
        <v>2.5546000000000002</v>
      </c>
      <c r="E38" s="66">
        <f t="shared" si="0"/>
        <v>16</v>
      </c>
      <c r="F38" s="65">
        <f>VLOOKUP($A38,'Return Data'!$B$7:$R$1700,6,0)</f>
        <v>2.9137</v>
      </c>
      <c r="G38" s="66">
        <f t="shared" si="1"/>
        <v>18</v>
      </c>
      <c r="H38" s="65">
        <f>VLOOKUP($A38,'Return Data'!$B$7:$R$1700,7,0)</f>
        <v>2.6711</v>
      </c>
      <c r="I38" s="66">
        <f t="shared" si="2"/>
        <v>34</v>
      </c>
      <c r="J38" s="65">
        <f>VLOOKUP($A38,'Return Data'!$B$7:$R$1700,8,0)</f>
        <v>2.7012999999999998</v>
      </c>
      <c r="K38" s="66">
        <f t="shared" si="3"/>
        <v>35</v>
      </c>
      <c r="L38" s="65">
        <f>VLOOKUP($A38,'Return Data'!$B$7:$R$1700,9,0)</f>
        <v>2.9245000000000001</v>
      </c>
      <c r="M38" s="66">
        <f t="shared" si="4"/>
        <v>34</v>
      </c>
      <c r="N38" s="65">
        <f>VLOOKUP($A38,'Return Data'!$B$7:$R$1700,10,0)</f>
        <v>3.1208</v>
      </c>
      <c r="O38" s="66">
        <f t="shared" si="5"/>
        <v>36</v>
      </c>
      <c r="P38" s="65">
        <f>VLOOKUP($A38,'Return Data'!$B$7:$R$1700,11,0)</f>
        <v>3.9355000000000002</v>
      </c>
      <c r="Q38" s="66">
        <f t="shared" si="6"/>
        <v>34</v>
      </c>
      <c r="R38" s="65">
        <f>VLOOKUP($A38,'Return Data'!$B$7:$R$1700,12,0)</f>
        <v>4.2344999999999997</v>
      </c>
      <c r="S38" s="66">
        <f t="shared" si="7"/>
        <v>34</v>
      </c>
      <c r="T38" s="65">
        <f>VLOOKUP($A38,'Return Data'!$B$7:$R$1700,13,0)</f>
        <v>4.5885999999999996</v>
      </c>
      <c r="U38" s="66">
        <f t="shared" si="8"/>
        <v>34</v>
      </c>
      <c r="V38" s="65">
        <f>VLOOKUP($A38,'Return Data'!$B$7:$R$1700,17,0)</f>
        <v>5.6376999999999997</v>
      </c>
      <c r="W38" s="66">
        <f t="shared" si="8"/>
        <v>30</v>
      </c>
      <c r="X38" s="65">
        <f>VLOOKUP($A38,'Return Data'!$B$7:$R$1700,14,0)</f>
        <v>5.8038999999999996</v>
      </c>
      <c r="Y38" s="66">
        <f t="shared" si="9"/>
        <v>31</v>
      </c>
      <c r="Z38" s="65">
        <f>VLOOKUP($A38,'Return Data'!$B$7:$R$1700,16,0)</f>
        <v>7.1947999999999999</v>
      </c>
      <c r="AA38" s="67">
        <f t="shared" si="10"/>
        <v>24</v>
      </c>
    </row>
    <row r="39" spans="1:27" x14ac:dyDescent="0.3">
      <c r="A39" s="63" t="s">
        <v>260</v>
      </c>
      <c r="B39" s="64">
        <f>VLOOKUP($A39,'Return Data'!$B$7:$R$1700,3,0)</f>
        <v>44032</v>
      </c>
      <c r="C39" s="65">
        <f>VLOOKUP($A39,'Return Data'!$B$7:$R$1700,4,0)</f>
        <v>3134.3910000000001</v>
      </c>
      <c r="D39" s="65">
        <f>VLOOKUP($A39,'Return Data'!$B$7:$R$1700,5,0)</f>
        <v>2.2848999999999999</v>
      </c>
      <c r="E39" s="66">
        <f t="shared" si="0"/>
        <v>22</v>
      </c>
      <c r="F39" s="65">
        <f>VLOOKUP($A39,'Return Data'!$B$7:$R$1700,6,0)</f>
        <v>2.8952</v>
      </c>
      <c r="G39" s="66">
        <f t="shared" si="1"/>
        <v>22</v>
      </c>
      <c r="H39" s="65">
        <f>VLOOKUP($A39,'Return Data'!$B$7:$R$1700,7,0)</f>
        <v>2.9575</v>
      </c>
      <c r="I39" s="66">
        <f t="shared" si="2"/>
        <v>21</v>
      </c>
      <c r="J39" s="65">
        <f>VLOOKUP($A39,'Return Data'!$B$7:$R$1700,8,0)</f>
        <v>3.0834999999999999</v>
      </c>
      <c r="K39" s="66">
        <f t="shared" si="3"/>
        <v>20</v>
      </c>
      <c r="L39" s="65">
        <f>VLOOKUP($A39,'Return Data'!$B$7:$R$1700,9,0)</f>
        <v>3.3409</v>
      </c>
      <c r="M39" s="66">
        <f t="shared" si="4"/>
        <v>14</v>
      </c>
      <c r="N39" s="65">
        <f>VLOOKUP($A39,'Return Data'!$B$7:$R$1700,10,0)</f>
        <v>4.0910000000000002</v>
      </c>
      <c r="O39" s="66">
        <f t="shared" si="5"/>
        <v>14</v>
      </c>
      <c r="P39" s="65">
        <f>VLOOKUP($A39,'Return Data'!$B$7:$R$1700,11,0)</f>
        <v>4.9301000000000004</v>
      </c>
      <c r="Q39" s="66">
        <f t="shared" si="6"/>
        <v>13</v>
      </c>
      <c r="R39" s="65">
        <f>VLOOKUP($A39,'Return Data'!$B$7:$R$1700,12,0)</f>
        <v>5.0186000000000002</v>
      </c>
      <c r="S39" s="66">
        <f t="shared" si="7"/>
        <v>13</v>
      </c>
      <c r="T39" s="65">
        <f>VLOOKUP($A39,'Return Data'!$B$7:$R$1700,13,0)</f>
        <v>5.2823000000000002</v>
      </c>
      <c r="U39" s="66">
        <f t="shared" si="8"/>
        <v>16</v>
      </c>
      <c r="V39" s="65">
        <f>VLOOKUP($A39,'Return Data'!$B$7:$R$1700,17,0)</f>
        <v>6.2923999999999998</v>
      </c>
      <c r="W39" s="66">
        <f t="shared" si="8"/>
        <v>20</v>
      </c>
      <c r="X39" s="65">
        <f>VLOOKUP($A39,'Return Data'!$B$7:$R$1700,14,0)</f>
        <v>6.4836999999999998</v>
      </c>
      <c r="Y39" s="66">
        <f t="shared" si="9"/>
        <v>24</v>
      </c>
      <c r="Z39" s="65">
        <f>VLOOKUP($A39,'Return Data'!$B$7:$R$1700,16,0)</f>
        <v>7.1768999999999998</v>
      </c>
      <c r="AA39" s="67">
        <f t="shared" si="10"/>
        <v>25</v>
      </c>
    </row>
    <row r="40" spans="1:27" x14ac:dyDescent="0.3">
      <c r="A40" s="63" t="s">
        <v>261</v>
      </c>
      <c r="B40" s="64">
        <f>VLOOKUP($A40,'Return Data'!$B$7:$R$1700,3,0)</f>
        <v>44032</v>
      </c>
      <c r="C40" s="65">
        <f>VLOOKUP($A40,'Return Data'!$B$7:$R$1700,4,0)</f>
        <v>42.176200000000001</v>
      </c>
      <c r="D40" s="65">
        <f>VLOOKUP($A40,'Return Data'!$B$7:$R$1700,5,0)</f>
        <v>2.7694999999999999</v>
      </c>
      <c r="E40" s="66">
        <f t="shared" si="0"/>
        <v>10</v>
      </c>
      <c r="F40" s="65">
        <f>VLOOKUP($A40,'Return Data'!$B$7:$R$1700,6,0)</f>
        <v>3.2029000000000001</v>
      </c>
      <c r="G40" s="66">
        <f t="shared" si="1"/>
        <v>5</v>
      </c>
      <c r="H40" s="65">
        <f>VLOOKUP($A40,'Return Data'!$B$7:$R$1700,7,0)</f>
        <v>3.1297000000000001</v>
      </c>
      <c r="I40" s="66">
        <f t="shared" si="2"/>
        <v>7</v>
      </c>
      <c r="J40" s="65">
        <f>VLOOKUP($A40,'Return Data'!$B$7:$R$1700,8,0)</f>
        <v>3.1812</v>
      </c>
      <c r="K40" s="66">
        <f t="shared" si="3"/>
        <v>12</v>
      </c>
      <c r="L40" s="65">
        <f>VLOOKUP($A40,'Return Data'!$B$7:$R$1700,9,0)</f>
        <v>3.2743000000000002</v>
      </c>
      <c r="M40" s="66">
        <f t="shared" si="4"/>
        <v>22</v>
      </c>
      <c r="N40" s="65">
        <f>VLOOKUP($A40,'Return Data'!$B$7:$R$1700,10,0)</f>
        <v>3.9548999999999999</v>
      </c>
      <c r="O40" s="66">
        <f t="shared" si="5"/>
        <v>19</v>
      </c>
      <c r="P40" s="65">
        <f>VLOOKUP($A40,'Return Data'!$B$7:$R$1700,11,0)</f>
        <v>4.8220999999999998</v>
      </c>
      <c r="Q40" s="66">
        <f t="shared" si="6"/>
        <v>21</v>
      </c>
      <c r="R40" s="65">
        <f>VLOOKUP($A40,'Return Data'!$B$7:$R$1700,12,0)</f>
        <v>4.9894999999999996</v>
      </c>
      <c r="S40" s="66">
        <f t="shared" si="7"/>
        <v>18</v>
      </c>
      <c r="T40" s="65">
        <f>VLOOKUP($A40,'Return Data'!$B$7:$R$1700,13,0)</f>
        <v>5.2671000000000001</v>
      </c>
      <c r="U40" s="66">
        <f t="shared" si="8"/>
        <v>18</v>
      </c>
      <c r="V40" s="65">
        <f>VLOOKUP($A40,'Return Data'!$B$7:$R$1700,17,0)</f>
        <v>6.3569000000000004</v>
      </c>
      <c r="W40" s="66">
        <f t="shared" si="8"/>
        <v>14</v>
      </c>
      <c r="X40" s="65">
        <f>VLOOKUP($A40,'Return Data'!$B$7:$R$1700,14,0)</f>
        <v>6.5392999999999999</v>
      </c>
      <c r="Y40" s="66">
        <f t="shared" si="9"/>
        <v>16</v>
      </c>
      <c r="Z40" s="65">
        <f>VLOOKUP($A40,'Return Data'!$B$7:$R$1700,16,0)</f>
        <v>7.5831</v>
      </c>
      <c r="AA40" s="67">
        <f t="shared" si="10"/>
        <v>11</v>
      </c>
    </row>
    <row r="41" spans="1:27" x14ac:dyDescent="0.3">
      <c r="A41" s="63" t="s">
        <v>262</v>
      </c>
      <c r="B41" s="64">
        <f>VLOOKUP($A41,'Return Data'!$B$7:$R$1700,3,0)</f>
        <v>44032</v>
      </c>
      <c r="C41" s="65">
        <f>VLOOKUP($A41,'Return Data'!$B$7:$R$1700,4,0)</f>
        <v>3156.0895</v>
      </c>
      <c r="D41" s="65">
        <f>VLOOKUP($A41,'Return Data'!$B$7:$R$1700,5,0)</f>
        <v>2.6092</v>
      </c>
      <c r="E41" s="66">
        <f t="shared" si="0"/>
        <v>13</v>
      </c>
      <c r="F41" s="65">
        <f>VLOOKUP($A41,'Return Data'!$B$7:$R$1700,6,0)</f>
        <v>3.0007000000000001</v>
      </c>
      <c r="G41" s="66">
        <f t="shared" si="1"/>
        <v>12</v>
      </c>
      <c r="H41" s="65">
        <f>VLOOKUP($A41,'Return Data'!$B$7:$R$1700,7,0)</f>
        <v>2.9775</v>
      </c>
      <c r="I41" s="66">
        <f t="shared" si="2"/>
        <v>18</v>
      </c>
      <c r="J41" s="65">
        <f>VLOOKUP($A41,'Return Data'!$B$7:$R$1700,8,0)</f>
        <v>3.1242999999999999</v>
      </c>
      <c r="K41" s="66">
        <f t="shared" si="3"/>
        <v>16</v>
      </c>
      <c r="L41" s="65">
        <f>VLOOKUP($A41,'Return Data'!$B$7:$R$1700,9,0)</f>
        <v>3.3144</v>
      </c>
      <c r="M41" s="66">
        <f t="shared" si="4"/>
        <v>15</v>
      </c>
      <c r="N41" s="65">
        <f>VLOOKUP($A41,'Return Data'!$B$7:$R$1700,10,0)</f>
        <v>4.1704999999999997</v>
      </c>
      <c r="O41" s="66">
        <f t="shared" si="5"/>
        <v>8</v>
      </c>
      <c r="P41" s="65">
        <f>VLOOKUP($A41,'Return Data'!$B$7:$R$1700,11,0)</f>
        <v>5.1619000000000002</v>
      </c>
      <c r="Q41" s="66">
        <f t="shared" si="6"/>
        <v>2</v>
      </c>
      <c r="R41" s="65">
        <f>VLOOKUP($A41,'Return Data'!$B$7:$R$1700,12,0)</f>
        <v>5.1874000000000002</v>
      </c>
      <c r="S41" s="66">
        <f t="shared" si="7"/>
        <v>3</v>
      </c>
      <c r="T41" s="65">
        <f>VLOOKUP($A41,'Return Data'!$B$7:$R$1700,13,0)</f>
        <v>5.4065000000000003</v>
      </c>
      <c r="U41" s="66">
        <f t="shared" si="8"/>
        <v>6</v>
      </c>
      <c r="V41" s="65">
        <f>VLOOKUP($A41,'Return Data'!$B$7:$R$1700,17,0)</f>
        <v>6.4151999999999996</v>
      </c>
      <c r="W41" s="66">
        <f t="shared" si="8"/>
        <v>8</v>
      </c>
      <c r="X41" s="65">
        <f>VLOOKUP($A41,'Return Data'!$B$7:$R$1700,14,0)</f>
        <v>6.6024000000000003</v>
      </c>
      <c r="Y41" s="66">
        <f t="shared" si="9"/>
        <v>8</v>
      </c>
      <c r="Z41" s="65">
        <f>VLOOKUP($A41,'Return Data'!$B$7:$R$1700,16,0)</f>
        <v>7.4995000000000003</v>
      </c>
      <c r="AA41" s="67">
        <f t="shared" si="10"/>
        <v>15</v>
      </c>
    </row>
    <row r="42" spans="1:27" x14ac:dyDescent="0.3">
      <c r="A42" s="63" t="s">
        <v>428</v>
      </c>
      <c r="B42" s="64">
        <f>VLOOKUP($A42,'Return Data'!$B$7:$R$1700,3,0)</f>
        <v>44032</v>
      </c>
      <c r="C42" s="65">
        <f>VLOOKUP($A42,'Return Data'!$B$7:$R$1700,4,0)</f>
        <v>2304.0882999999999</v>
      </c>
      <c r="D42" s="65">
        <f>VLOOKUP($A42,'Return Data'!$B$7:$R$1700,5,0)</f>
        <v>5.5991999999999997</v>
      </c>
      <c r="E42" s="66">
        <f t="shared" si="0"/>
        <v>1</v>
      </c>
      <c r="F42" s="65">
        <f>VLOOKUP($A42,'Return Data'!$B$7:$R$1700,6,0)</f>
        <v>5.6755000000000004</v>
      </c>
      <c r="G42" s="66">
        <f t="shared" si="1"/>
        <v>1</v>
      </c>
      <c r="H42" s="65">
        <f>VLOOKUP($A42,'Return Data'!$B$7:$R$1700,7,0)</f>
        <v>5.9203000000000001</v>
      </c>
      <c r="I42" s="66">
        <f t="shared" si="2"/>
        <v>1</v>
      </c>
      <c r="J42" s="65">
        <f>VLOOKUP($A42,'Return Data'!$B$7:$R$1700,8,0)</f>
        <v>5.8456999999999999</v>
      </c>
      <c r="K42" s="66">
        <f t="shared" si="3"/>
        <v>1</v>
      </c>
      <c r="L42" s="65">
        <f>VLOOKUP($A42,'Return Data'!$B$7:$R$1700,9,0)</f>
        <v>4.4114000000000004</v>
      </c>
      <c r="M42" s="66">
        <f t="shared" si="4"/>
        <v>2</v>
      </c>
      <c r="N42" s="65">
        <f>VLOOKUP($A42,'Return Data'!$B$7:$R$1700,10,0)</f>
        <v>3.4653</v>
      </c>
      <c r="O42" s="66">
        <f t="shared" si="5"/>
        <v>29</v>
      </c>
      <c r="P42" s="65">
        <f>VLOOKUP($A42,'Return Data'!$B$7:$R$1700,11,0)</f>
        <v>3.4733000000000001</v>
      </c>
      <c r="Q42" s="66">
        <f t="shared" si="6"/>
        <v>37</v>
      </c>
      <c r="R42" s="65">
        <f>VLOOKUP($A42,'Return Data'!$B$7:$R$1700,12,0)</f>
        <v>3.7324000000000002</v>
      </c>
      <c r="S42" s="66">
        <f t="shared" si="7"/>
        <v>38</v>
      </c>
      <c r="T42" s="65">
        <f>VLOOKUP($A42,'Return Data'!$B$7:$R$1700,13,0)</f>
        <v>3.9851000000000001</v>
      </c>
      <c r="U42" s="66">
        <f t="shared" si="8"/>
        <v>38</v>
      </c>
      <c r="V42" s="65">
        <f>VLOOKUP($A42,'Return Data'!$B$7:$R$1700,17,0)</f>
        <v>4.8409000000000004</v>
      </c>
      <c r="W42" s="66">
        <f t="shared" si="8"/>
        <v>33</v>
      </c>
      <c r="X42" s="65">
        <f>VLOOKUP($A42,'Return Data'!$B$7:$R$1700,14,0)</f>
        <v>4.9968000000000004</v>
      </c>
      <c r="Y42" s="66">
        <f t="shared" si="9"/>
        <v>33</v>
      </c>
      <c r="Z42" s="65">
        <f>VLOOKUP($A42,'Return Data'!$B$7:$R$1700,16,0)</f>
        <v>6.1908000000000003</v>
      </c>
      <c r="AA42" s="67">
        <f t="shared" si="10"/>
        <v>32</v>
      </c>
    </row>
    <row r="43" spans="1:27" x14ac:dyDescent="0.3">
      <c r="A43" s="63" t="s">
        <v>263</v>
      </c>
      <c r="B43" s="64">
        <f>VLOOKUP($A43,'Return Data'!$B$7:$R$1700,3,0)</f>
        <v>44032</v>
      </c>
      <c r="C43" s="65">
        <f>VLOOKUP($A43,'Return Data'!$B$7:$R$1700,4,0)</f>
        <v>1923.6139000000001</v>
      </c>
      <c r="D43" s="65">
        <f>VLOOKUP($A43,'Return Data'!$B$7:$R$1700,5,0)</f>
        <v>4.4443999999999999</v>
      </c>
      <c r="E43" s="66">
        <f t="shared" si="0"/>
        <v>2</v>
      </c>
      <c r="F43" s="65">
        <f>VLOOKUP($A43,'Return Data'!$B$7:$R$1700,6,0)</f>
        <v>3.6410999999999998</v>
      </c>
      <c r="G43" s="66">
        <f t="shared" si="1"/>
        <v>3</v>
      </c>
      <c r="H43" s="65">
        <f>VLOOKUP($A43,'Return Data'!$B$7:$R$1700,7,0)</f>
        <v>3.2926000000000002</v>
      </c>
      <c r="I43" s="66">
        <f t="shared" si="2"/>
        <v>4</v>
      </c>
      <c r="J43" s="65">
        <f>VLOOKUP($A43,'Return Data'!$B$7:$R$1700,8,0)</f>
        <v>3.2334000000000001</v>
      </c>
      <c r="K43" s="66">
        <f t="shared" si="3"/>
        <v>8</v>
      </c>
      <c r="L43" s="65">
        <f>VLOOKUP($A43,'Return Data'!$B$7:$R$1700,9,0)</f>
        <v>3.2564000000000002</v>
      </c>
      <c r="M43" s="66">
        <f t="shared" si="4"/>
        <v>23</v>
      </c>
      <c r="N43" s="65">
        <f>VLOOKUP($A43,'Return Data'!$B$7:$R$1700,10,0)</f>
        <v>4.1670999999999996</v>
      </c>
      <c r="O43" s="66">
        <f t="shared" si="5"/>
        <v>9</v>
      </c>
      <c r="P43" s="65">
        <f>VLOOKUP($A43,'Return Data'!$B$7:$R$1700,11,0)</f>
        <v>5.1601999999999997</v>
      </c>
      <c r="Q43" s="66">
        <f t="shared" si="6"/>
        <v>3</v>
      </c>
      <c r="R43" s="65">
        <f>VLOOKUP($A43,'Return Data'!$B$7:$R$1700,12,0)</f>
        <v>5.1760000000000002</v>
      </c>
      <c r="S43" s="66">
        <f t="shared" si="7"/>
        <v>6</v>
      </c>
      <c r="T43" s="65">
        <f>VLOOKUP($A43,'Return Data'!$B$7:$R$1700,13,0)</f>
        <v>5.3621999999999996</v>
      </c>
      <c r="U43" s="66">
        <f t="shared" si="8"/>
        <v>10</v>
      </c>
      <c r="V43" s="65">
        <f>VLOOKUP($A43,'Return Data'!$B$7:$R$1700,17,0)</f>
        <v>4.4283999999999999</v>
      </c>
      <c r="W43" s="66">
        <f t="shared" si="8"/>
        <v>34</v>
      </c>
      <c r="X43" s="65">
        <f>VLOOKUP($A43,'Return Data'!$B$7:$R$1700,14,0)</f>
        <v>5.2405999999999997</v>
      </c>
      <c r="Y43" s="66">
        <f t="shared" si="9"/>
        <v>32</v>
      </c>
      <c r="Z43" s="65">
        <f>VLOOKUP($A43,'Return Data'!$B$7:$R$1700,16,0)</f>
        <v>7.4481999999999999</v>
      </c>
      <c r="AA43" s="67">
        <f t="shared" si="10"/>
        <v>16</v>
      </c>
    </row>
    <row r="44" spans="1:27" x14ac:dyDescent="0.3">
      <c r="A44" s="63" t="s">
        <v>264</v>
      </c>
      <c r="B44" s="64">
        <f>VLOOKUP($A44,'Return Data'!$B$7:$R$1700,3,0)</f>
        <v>44032</v>
      </c>
      <c r="C44" s="65">
        <f>VLOOKUP($A44,'Return Data'!$B$7:$R$1700,4,0)</f>
        <v>3280.7469999999998</v>
      </c>
      <c r="D44" s="65">
        <f>VLOOKUP($A44,'Return Data'!$B$7:$R$1700,5,0)</f>
        <v>2.0371999999999999</v>
      </c>
      <c r="E44" s="66">
        <f t="shared" si="0"/>
        <v>36</v>
      </c>
      <c r="F44" s="65">
        <f>VLOOKUP($A44,'Return Data'!$B$7:$R$1700,6,0)</f>
        <v>2.8340000000000001</v>
      </c>
      <c r="G44" s="66">
        <f t="shared" si="1"/>
        <v>28</v>
      </c>
      <c r="H44" s="65">
        <f>VLOOKUP($A44,'Return Data'!$B$7:$R$1700,7,0)</f>
        <v>3.0032000000000001</v>
      </c>
      <c r="I44" s="66">
        <f t="shared" si="2"/>
        <v>14</v>
      </c>
      <c r="J44" s="65">
        <f>VLOOKUP($A44,'Return Data'!$B$7:$R$1700,8,0)</f>
        <v>3.1320999999999999</v>
      </c>
      <c r="K44" s="66">
        <f t="shared" si="3"/>
        <v>15</v>
      </c>
      <c r="L44" s="65">
        <f>VLOOKUP($A44,'Return Data'!$B$7:$R$1700,9,0)</f>
        <v>3.4148000000000001</v>
      </c>
      <c r="M44" s="66">
        <f t="shared" si="4"/>
        <v>11</v>
      </c>
      <c r="N44" s="65">
        <f>VLOOKUP($A44,'Return Data'!$B$7:$R$1700,10,0)</f>
        <v>4.1271000000000004</v>
      </c>
      <c r="O44" s="66">
        <f t="shared" si="5"/>
        <v>11</v>
      </c>
      <c r="P44" s="65">
        <f>VLOOKUP($A44,'Return Data'!$B$7:$R$1700,11,0)</f>
        <v>4.9005999999999998</v>
      </c>
      <c r="Q44" s="66">
        <f t="shared" si="6"/>
        <v>15</v>
      </c>
      <c r="R44" s="65">
        <f>VLOOKUP($A44,'Return Data'!$B$7:$R$1700,12,0)</f>
        <v>5.0075000000000003</v>
      </c>
      <c r="S44" s="66">
        <f t="shared" si="7"/>
        <v>14</v>
      </c>
      <c r="T44" s="65">
        <f>VLOOKUP($A44,'Return Data'!$B$7:$R$1700,13,0)</f>
        <v>5.2832999999999997</v>
      </c>
      <c r="U44" s="66">
        <f t="shared" si="8"/>
        <v>15</v>
      </c>
      <c r="V44" s="65">
        <f>VLOOKUP($A44,'Return Data'!$B$7:$R$1700,17,0)</f>
        <v>6.3761000000000001</v>
      </c>
      <c r="W44" s="66">
        <f t="shared" si="8"/>
        <v>10</v>
      </c>
      <c r="X44" s="65">
        <f>VLOOKUP($A44,'Return Data'!$B$7:$R$1700,14,0)</f>
        <v>6.5754999999999999</v>
      </c>
      <c r="Y44" s="66">
        <f t="shared" si="9"/>
        <v>10</v>
      </c>
      <c r="Z44" s="65">
        <f>VLOOKUP($A44,'Return Data'!$B$7:$R$1700,16,0)</f>
        <v>7.2662000000000004</v>
      </c>
      <c r="AA44" s="67">
        <f t="shared" si="10"/>
        <v>22</v>
      </c>
    </row>
    <row r="45" spans="1:27" x14ac:dyDescent="0.3">
      <c r="A45" s="63" t="s">
        <v>265</v>
      </c>
      <c r="B45" s="64">
        <f>VLOOKUP($A45,'Return Data'!$B$7:$R$1700,3,0)</f>
        <v>44032</v>
      </c>
      <c r="C45" s="65">
        <f>VLOOKUP($A45,'Return Data'!$B$7:$R$1700,4,0)</f>
        <v>1087.9655</v>
      </c>
      <c r="D45" s="65">
        <f>VLOOKUP($A45,'Return Data'!$B$7:$R$1700,5,0)</f>
        <v>2.0935999999999999</v>
      </c>
      <c r="E45" s="66">
        <f t="shared" si="0"/>
        <v>35</v>
      </c>
      <c r="F45" s="65">
        <f>VLOOKUP($A45,'Return Data'!$B$7:$R$1700,6,0)</f>
        <v>2.6486999999999998</v>
      </c>
      <c r="G45" s="66">
        <f t="shared" si="1"/>
        <v>36</v>
      </c>
      <c r="H45" s="65">
        <f>VLOOKUP($A45,'Return Data'!$B$7:$R$1700,7,0)</f>
        <v>2.5903</v>
      </c>
      <c r="I45" s="66">
        <f t="shared" si="2"/>
        <v>36</v>
      </c>
      <c r="J45" s="65">
        <f>VLOOKUP($A45,'Return Data'!$B$7:$R$1700,8,0)</f>
        <v>2.6473</v>
      </c>
      <c r="K45" s="66">
        <f t="shared" si="3"/>
        <v>38</v>
      </c>
      <c r="L45" s="65">
        <f>VLOOKUP($A45,'Return Data'!$B$7:$R$1700,9,0)</f>
        <v>3.0173999999999999</v>
      </c>
      <c r="M45" s="66">
        <f t="shared" si="4"/>
        <v>30</v>
      </c>
      <c r="N45" s="65">
        <f>VLOOKUP($A45,'Return Data'!$B$7:$R$1700,10,0)</f>
        <v>3.2395999999999998</v>
      </c>
      <c r="O45" s="66">
        <f t="shared" si="5"/>
        <v>32</v>
      </c>
      <c r="P45" s="65">
        <f>VLOOKUP($A45,'Return Data'!$B$7:$R$1700,11,0)</f>
        <v>3.9981</v>
      </c>
      <c r="Q45" s="66">
        <f t="shared" si="6"/>
        <v>32</v>
      </c>
      <c r="R45" s="65">
        <f>VLOOKUP($A45,'Return Data'!$B$7:$R$1700,12,0)</f>
        <v>4.4268000000000001</v>
      </c>
      <c r="S45" s="66">
        <f t="shared" si="7"/>
        <v>30</v>
      </c>
      <c r="T45" s="65">
        <f>VLOOKUP($A45,'Return Data'!$B$7:$R$1700,13,0)</f>
        <v>4.9035000000000002</v>
      </c>
      <c r="U45" s="66">
        <f t="shared" si="8"/>
        <v>29</v>
      </c>
      <c r="V45" s="65"/>
      <c r="W45" s="66"/>
      <c r="X45" s="65"/>
      <c r="Y45" s="66"/>
      <c r="Z45" s="65">
        <f>VLOOKUP($A45,'Return Data'!$B$7:$R$1700,16,0)</f>
        <v>5.7291999999999996</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2.581897368421052</v>
      </c>
      <c r="E47" s="65"/>
      <c r="F47" s="75">
        <f>AVERAGE(F8:F45)</f>
        <v>3.0065947368421062</v>
      </c>
      <c r="G47" s="65"/>
      <c r="H47" s="75">
        <f>AVERAGE(H8:H45)</f>
        <v>3.0431210526315788</v>
      </c>
      <c r="I47" s="65"/>
      <c r="J47" s="75">
        <f>AVERAGE(J8:J45)</f>
        <v>3.16241052631579</v>
      </c>
      <c r="K47" s="65"/>
      <c r="L47" s="75">
        <f>AVERAGE(L8:L45)</f>
        <v>3.2973815789473693</v>
      </c>
      <c r="M47" s="65"/>
      <c r="N47" s="75">
        <f>AVERAGE(N8:N45)</f>
        <v>3.8323789473684204</v>
      </c>
      <c r="O47" s="65"/>
      <c r="P47" s="75">
        <f>AVERAGE(P8:P45)</f>
        <v>4.6405499999999993</v>
      </c>
      <c r="Q47" s="65"/>
      <c r="R47" s="75">
        <f>AVERAGE(R8:R45)</f>
        <v>4.8163578947368419</v>
      </c>
      <c r="S47" s="65"/>
      <c r="T47" s="75">
        <f>AVERAGE(T8:T45)</f>
        <v>5.1054499999999985</v>
      </c>
      <c r="U47" s="65"/>
      <c r="V47" s="75">
        <f>AVERAGE(V8:V45)</f>
        <v>6.0255742857142875</v>
      </c>
      <c r="W47" s="65"/>
      <c r="X47" s="75">
        <f>AVERAGE(X8:X45)</f>
        <v>6.3097529411764688</v>
      </c>
      <c r="Y47" s="65"/>
      <c r="Z47" s="75">
        <f>AVERAGE(Z8:Z45)</f>
        <v>7.0201078947368414</v>
      </c>
      <c r="AA47" s="76"/>
    </row>
    <row r="48" spans="1:27" x14ac:dyDescent="0.3">
      <c r="A48" s="73" t="s">
        <v>28</v>
      </c>
      <c r="B48" s="74"/>
      <c r="C48" s="74"/>
      <c r="D48" s="75">
        <f>MIN(D8:D45)</f>
        <v>1.3270999999999999</v>
      </c>
      <c r="E48" s="65"/>
      <c r="F48" s="75">
        <f>MIN(F8:F45)</f>
        <v>2.4009</v>
      </c>
      <c r="G48" s="65"/>
      <c r="H48" s="75">
        <f>MIN(H8:H45)</f>
        <v>2.5148000000000001</v>
      </c>
      <c r="I48" s="65"/>
      <c r="J48" s="75">
        <f>MIN(J8:J45)</f>
        <v>2.6473</v>
      </c>
      <c r="K48" s="65"/>
      <c r="L48" s="75">
        <f>MIN(L8:L45)</f>
        <v>2.7021000000000002</v>
      </c>
      <c r="M48" s="65"/>
      <c r="N48" s="75">
        <f>MIN(N8:N45)</f>
        <v>2.7446999999999999</v>
      </c>
      <c r="O48" s="65"/>
      <c r="P48" s="75">
        <f>MIN(P8:P45)</f>
        <v>3.3696999999999999</v>
      </c>
      <c r="Q48" s="65"/>
      <c r="R48" s="75">
        <f>MIN(R8:R45)</f>
        <v>3.7324000000000002</v>
      </c>
      <c r="S48" s="65"/>
      <c r="T48" s="75">
        <f>MIN(T8:T45)</f>
        <v>3.9851000000000001</v>
      </c>
      <c r="U48" s="65"/>
      <c r="V48" s="75">
        <f>MIN(V8:V45)</f>
        <v>1.2970999999999999</v>
      </c>
      <c r="W48" s="65"/>
      <c r="X48" s="75">
        <f>MIN(X8:X45)</f>
        <v>3.1701000000000001</v>
      </c>
      <c r="Y48" s="65"/>
      <c r="Z48" s="75">
        <f>MIN(Z8:Z45)</f>
        <v>4.3711000000000002</v>
      </c>
      <c r="AA48" s="76"/>
    </row>
    <row r="49" spans="1:27" ht="15" thickBot="1" x14ac:dyDescent="0.35">
      <c r="A49" s="77" t="s">
        <v>29</v>
      </c>
      <c r="B49" s="78"/>
      <c r="C49" s="78"/>
      <c r="D49" s="79">
        <f>MAX(D8:D45)</f>
        <v>5.5991999999999997</v>
      </c>
      <c r="E49" s="95"/>
      <c r="F49" s="79">
        <f>MAX(F8:F45)</f>
        <v>5.6755000000000004</v>
      </c>
      <c r="G49" s="95"/>
      <c r="H49" s="79">
        <f>MAX(H8:H45)</f>
        <v>5.9203000000000001</v>
      </c>
      <c r="I49" s="95"/>
      <c r="J49" s="79">
        <f>MAX(J8:J45)</f>
        <v>5.8456999999999999</v>
      </c>
      <c r="K49" s="95"/>
      <c r="L49" s="79">
        <f>MAX(L8:L45)</f>
        <v>4.4492000000000003</v>
      </c>
      <c r="M49" s="95"/>
      <c r="N49" s="79">
        <f>MAX(N8:N45)</f>
        <v>4.5868000000000002</v>
      </c>
      <c r="O49" s="95"/>
      <c r="P49" s="79">
        <f>MAX(P8:P45)</f>
        <v>5.3472</v>
      </c>
      <c r="Q49" s="95"/>
      <c r="R49" s="79">
        <f>MAX(R8:R45)</f>
        <v>5.5160999999999998</v>
      </c>
      <c r="S49" s="95"/>
      <c r="T49" s="79">
        <f>MAX(T8:T45)</f>
        <v>5.8514999999999997</v>
      </c>
      <c r="U49" s="95"/>
      <c r="V49" s="79">
        <f>MAX(V8:V45)</f>
        <v>6.6872999999999996</v>
      </c>
      <c r="W49" s="95"/>
      <c r="X49" s="79">
        <f>MAX(X8:X45)</f>
        <v>6.6833999999999998</v>
      </c>
      <c r="Y49" s="95"/>
      <c r="Z49" s="79">
        <f>MAX(Z8:Z45)</f>
        <v>8.0466999999999995</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58" activePane="bottomRight" state="frozen"/>
      <selection pane="topRight" activeCell="B1" sqref="B1"/>
      <selection pane="bottomLeft" activeCell="A6" sqref="A6"/>
      <selection pane="bottomRight" activeCell="A81" sqref="A8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44032</v>
      </c>
      <c r="E7" s="172">
        <v>691.73</v>
      </c>
      <c r="F7" s="172">
        <v>0.94420000000000004</v>
      </c>
      <c r="G7" s="172">
        <v>0.94420000000000004</v>
      </c>
      <c r="H7" s="172">
        <v>1.7370000000000001</v>
      </c>
      <c r="I7" s="172">
        <v>2.2164999999999999</v>
      </c>
      <c r="J7" s="172">
        <v>6.2695999999999996</v>
      </c>
      <c r="K7" s="172">
        <v>11.4094</v>
      </c>
      <c r="L7" s="172">
        <v>-10.2302</v>
      </c>
      <c r="M7" s="172">
        <v>-7.6635</v>
      </c>
      <c r="N7" s="172">
        <v>-6.3433000000000002</v>
      </c>
      <c r="O7" s="172">
        <v>-1.4371</v>
      </c>
      <c r="P7" s="172">
        <v>3.7212000000000001</v>
      </c>
      <c r="Q7" s="172">
        <v>18.1068</v>
      </c>
      <c r="R7" s="172">
        <v>-3.1236000000000002</v>
      </c>
    </row>
    <row r="8" spans="1:18" x14ac:dyDescent="0.3">
      <c r="A8" s="168" t="s">
        <v>480</v>
      </c>
      <c r="B8" s="168" t="s">
        <v>482</v>
      </c>
      <c r="C8" s="168">
        <v>120517</v>
      </c>
      <c r="D8" s="171">
        <v>44032</v>
      </c>
      <c r="E8" s="172">
        <v>745.06</v>
      </c>
      <c r="F8" s="172">
        <v>0.94979999999999998</v>
      </c>
      <c r="G8" s="172">
        <v>0.94979999999999998</v>
      </c>
      <c r="H8" s="172">
        <v>1.7522</v>
      </c>
      <c r="I8" s="172">
        <v>2.2479</v>
      </c>
      <c r="J8" s="172">
        <v>6.343</v>
      </c>
      <c r="K8" s="172">
        <v>11.6379</v>
      </c>
      <c r="L8" s="172">
        <v>-9.8863000000000003</v>
      </c>
      <c r="M8" s="172">
        <v>-7.1044</v>
      </c>
      <c r="N8" s="172">
        <v>-5.6383999999999999</v>
      </c>
      <c r="O8" s="172">
        <v>-0.4773</v>
      </c>
      <c r="P8" s="172">
        <v>4.8329000000000004</v>
      </c>
      <c r="Q8" s="172">
        <v>10.565099999999999</v>
      </c>
      <c r="R8" s="172">
        <v>-2.3323</v>
      </c>
    </row>
    <row r="9" spans="1:18" x14ac:dyDescent="0.3">
      <c r="A9" s="168" t="s">
        <v>480</v>
      </c>
      <c r="B9" s="168" t="s">
        <v>483</v>
      </c>
      <c r="C9" s="168">
        <v>144394</v>
      </c>
      <c r="D9" s="171">
        <v>44032</v>
      </c>
      <c r="E9" s="172">
        <v>10.89</v>
      </c>
      <c r="F9" s="172">
        <v>0.92679999999999996</v>
      </c>
      <c r="G9" s="172">
        <v>0.92679999999999996</v>
      </c>
      <c r="H9" s="172">
        <v>0.92679999999999996</v>
      </c>
      <c r="I9" s="172">
        <v>1.7757000000000001</v>
      </c>
      <c r="J9" s="172">
        <v>5.1158000000000001</v>
      </c>
      <c r="K9" s="172">
        <v>13.084099999999999</v>
      </c>
      <c r="L9" s="172">
        <v>-6.1207000000000003</v>
      </c>
      <c r="M9" s="172">
        <v>-2.8546</v>
      </c>
      <c r="N9" s="172">
        <v>5.0145</v>
      </c>
      <c r="O9" s="172"/>
      <c r="P9" s="172"/>
      <c r="Q9" s="172">
        <v>4.4741</v>
      </c>
      <c r="R9" s="172"/>
    </row>
    <row r="10" spans="1:18" x14ac:dyDescent="0.3">
      <c r="A10" s="168" t="s">
        <v>480</v>
      </c>
      <c r="B10" s="168" t="s">
        <v>484</v>
      </c>
      <c r="C10" s="168">
        <v>144393</v>
      </c>
      <c r="D10" s="171">
        <v>44032</v>
      </c>
      <c r="E10" s="172">
        <v>10.57</v>
      </c>
      <c r="F10" s="172">
        <v>0.95509999999999995</v>
      </c>
      <c r="G10" s="172">
        <v>0.95509999999999995</v>
      </c>
      <c r="H10" s="172">
        <v>0.95509999999999995</v>
      </c>
      <c r="I10" s="172">
        <v>1.7323999999999999</v>
      </c>
      <c r="J10" s="172">
        <v>5.0696000000000003</v>
      </c>
      <c r="K10" s="172">
        <v>12.6866</v>
      </c>
      <c r="L10" s="172">
        <v>-6.7900999999999998</v>
      </c>
      <c r="M10" s="172">
        <v>-3.8216999999999999</v>
      </c>
      <c r="N10" s="172">
        <v>3.6274999999999999</v>
      </c>
      <c r="O10" s="172"/>
      <c r="P10" s="172"/>
      <c r="Q10" s="172">
        <v>2.8866999999999998</v>
      </c>
      <c r="R10" s="172"/>
    </row>
    <row r="11" spans="1:18" x14ac:dyDescent="0.3">
      <c r="A11" s="168" t="s">
        <v>480</v>
      </c>
      <c r="B11" s="168" t="s">
        <v>485</v>
      </c>
      <c r="C11" s="168">
        <v>101912</v>
      </c>
      <c r="D11" s="171">
        <v>44032</v>
      </c>
      <c r="E11" s="172">
        <v>53.12</v>
      </c>
      <c r="F11" s="172">
        <v>0.91190000000000004</v>
      </c>
      <c r="G11" s="172">
        <v>0.91190000000000004</v>
      </c>
      <c r="H11" s="172">
        <v>1.9186000000000001</v>
      </c>
      <c r="I11" s="172">
        <v>3.1055999999999999</v>
      </c>
      <c r="J11" s="172">
        <v>6.0068000000000001</v>
      </c>
      <c r="K11" s="172">
        <v>12.949199999999999</v>
      </c>
      <c r="L11" s="172">
        <v>-5.9657</v>
      </c>
      <c r="M11" s="172">
        <v>-1.8658999999999999</v>
      </c>
      <c r="N11" s="172">
        <v>-1.5202</v>
      </c>
      <c r="O11" s="172">
        <v>-6.8900000000000003E-2</v>
      </c>
      <c r="P11" s="172">
        <v>3.6659999999999999</v>
      </c>
      <c r="Q11" s="172">
        <v>10.408300000000001</v>
      </c>
      <c r="R11" s="172">
        <v>-2.0059</v>
      </c>
    </row>
    <row r="12" spans="1:18" x14ac:dyDescent="0.3">
      <c r="A12" s="168" t="s">
        <v>480</v>
      </c>
      <c r="B12" s="168" t="s">
        <v>486</v>
      </c>
      <c r="C12" s="168">
        <v>119326</v>
      </c>
      <c r="D12" s="171">
        <v>44032</v>
      </c>
      <c r="E12" s="172">
        <v>57.7</v>
      </c>
      <c r="F12" s="172">
        <v>0.92710000000000004</v>
      </c>
      <c r="G12" s="172">
        <v>0.92710000000000004</v>
      </c>
      <c r="H12" s="172">
        <v>1.9435</v>
      </c>
      <c r="I12" s="172">
        <v>3.1461999999999999</v>
      </c>
      <c r="J12" s="172">
        <v>6.0857000000000001</v>
      </c>
      <c r="K12" s="172">
        <v>13.1373</v>
      </c>
      <c r="L12" s="172">
        <v>-5.6573000000000002</v>
      </c>
      <c r="M12" s="172">
        <v>-1.3844000000000001</v>
      </c>
      <c r="N12" s="172">
        <v>-0.84209999999999996</v>
      </c>
      <c r="O12" s="172">
        <v>1.0429999999999999</v>
      </c>
      <c r="P12" s="172">
        <v>4.8738999999999999</v>
      </c>
      <c r="Q12" s="172">
        <v>8.9443999999999999</v>
      </c>
      <c r="R12" s="172">
        <v>-1.1314</v>
      </c>
    </row>
    <row r="13" spans="1:18" x14ac:dyDescent="0.3">
      <c r="A13" s="168" t="s">
        <v>480</v>
      </c>
      <c r="B13" s="168" t="s">
        <v>487</v>
      </c>
      <c r="C13" s="168">
        <v>141006</v>
      </c>
      <c r="D13" s="171">
        <v>44032</v>
      </c>
      <c r="E13" s="172">
        <v>13.464700000000001</v>
      </c>
      <c r="F13" s="172">
        <v>0.84330000000000005</v>
      </c>
      <c r="G13" s="172">
        <v>0.84330000000000005</v>
      </c>
      <c r="H13" s="172">
        <v>2.0895999999999999</v>
      </c>
      <c r="I13" s="172">
        <v>2.4211999999999998</v>
      </c>
      <c r="J13" s="172">
        <v>6.2304000000000004</v>
      </c>
      <c r="K13" s="172">
        <v>11.4831</v>
      </c>
      <c r="L13" s="172">
        <v>-3.1073</v>
      </c>
      <c r="M13" s="172">
        <v>2.6711</v>
      </c>
      <c r="N13" s="172">
        <v>10.1668</v>
      </c>
      <c r="O13" s="172">
        <v>8.5555000000000003</v>
      </c>
      <c r="P13" s="172"/>
      <c r="Q13" s="172">
        <v>9.4705999999999992</v>
      </c>
      <c r="R13" s="172">
        <v>9.0822000000000003</v>
      </c>
    </row>
    <row r="14" spans="1:18" x14ac:dyDescent="0.3">
      <c r="A14" s="168" t="s">
        <v>480</v>
      </c>
      <c r="B14" s="168" t="s">
        <v>488</v>
      </c>
      <c r="C14" s="168">
        <v>141004</v>
      </c>
      <c r="D14" s="171">
        <v>44032</v>
      </c>
      <c r="E14" s="172">
        <v>12.794</v>
      </c>
      <c r="F14" s="172">
        <v>0.82989999999999997</v>
      </c>
      <c r="G14" s="172">
        <v>0.82989999999999997</v>
      </c>
      <c r="H14" s="172">
        <v>2.0581</v>
      </c>
      <c r="I14" s="172">
        <v>2.3176000000000001</v>
      </c>
      <c r="J14" s="172">
        <v>6.0404999999999998</v>
      </c>
      <c r="K14" s="172">
        <v>10.9877</v>
      </c>
      <c r="L14" s="172">
        <v>-3.8963000000000001</v>
      </c>
      <c r="M14" s="172">
        <v>1.4197</v>
      </c>
      <c r="N14" s="172">
        <v>8.4054000000000002</v>
      </c>
      <c r="O14" s="172">
        <v>6.8818000000000001</v>
      </c>
      <c r="P14" s="172"/>
      <c r="Q14" s="172">
        <v>7.7824</v>
      </c>
      <c r="R14" s="172">
        <v>7.4398</v>
      </c>
    </row>
    <row r="15" spans="1:18" x14ac:dyDescent="0.3">
      <c r="A15" s="168" t="s">
        <v>480</v>
      </c>
      <c r="B15" s="168" t="s">
        <v>489</v>
      </c>
      <c r="C15" s="168">
        <v>139527</v>
      </c>
      <c r="D15" s="171">
        <v>44032</v>
      </c>
      <c r="E15" s="172">
        <v>12.33</v>
      </c>
      <c r="F15" s="172">
        <v>0.48899999999999999</v>
      </c>
      <c r="G15" s="172">
        <v>0.48899999999999999</v>
      </c>
      <c r="H15" s="172">
        <v>1.2315</v>
      </c>
      <c r="I15" s="172">
        <v>1.8167</v>
      </c>
      <c r="J15" s="172">
        <v>4.7579000000000002</v>
      </c>
      <c r="K15" s="172">
        <v>7.8739999999999997</v>
      </c>
      <c r="L15" s="172">
        <v>-4.1958000000000002</v>
      </c>
      <c r="M15" s="172">
        <v>2.1541000000000001</v>
      </c>
      <c r="N15" s="172">
        <v>6.2016</v>
      </c>
      <c r="O15" s="172">
        <v>-0.53439999999999999</v>
      </c>
      <c r="P15" s="172"/>
      <c r="Q15" s="172">
        <v>5.3719999999999999</v>
      </c>
      <c r="R15" s="172">
        <v>-5.0902000000000003</v>
      </c>
    </row>
    <row r="16" spans="1:18" x14ac:dyDescent="0.3">
      <c r="A16" s="168" t="s">
        <v>480</v>
      </c>
      <c r="B16" s="168" t="s">
        <v>490</v>
      </c>
      <c r="C16" s="168">
        <v>139529</v>
      </c>
      <c r="D16" s="171">
        <v>44032</v>
      </c>
      <c r="E16" s="172">
        <v>11.91</v>
      </c>
      <c r="F16" s="172">
        <v>0.50629999999999997</v>
      </c>
      <c r="G16" s="172">
        <v>0.50629999999999997</v>
      </c>
      <c r="H16" s="172">
        <v>1.2755000000000001</v>
      </c>
      <c r="I16" s="172">
        <v>1.7948999999999999</v>
      </c>
      <c r="J16" s="172">
        <v>4.6573000000000002</v>
      </c>
      <c r="K16" s="172">
        <v>7.6853999999999996</v>
      </c>
      <c r="L16" s="172">
        <v>-4.5673000000000004</v>
      </c>
      <c r="M16" s="172">
        <v>1.5345</v>
      </c>
      <c r="N16" s="172">
        <v>5.3049999999999997</v>
      </c>
      <c r="O16" s="172">
        <v>-1.3602000000000001</v>
      </c>
      <c r="P16" s="172"/>
      <c r="Q16" s="172">
        <v>4.4635999999999996</v>
      </c>
      <c r="R16" s="172">
        <v>-5.9260000000000002</v>
      </c>
    </row>
    <row r="17" spans="1:18" x14ac:dyDescent="0.3">
      <c r="A17" s="168" t="s">
        <v>480</v>
      </c>
      <c r="B17" s="168" t="s">
        <v>491</v>
      </c>
      <c r="C17" s="168">
        <v>118272</v>
      </c>
      <c r="D17" s="171">
        <v>44032</v>
      </c>
      <c r="E17" s="172">
        <v>180.05</v>
      </c>
      <c r="F17" s="172">
        <v>1.0267999999999999</v>
      </c>
      <c r="G17" s="172">
        <v>1.0267999999999999</v>
      </c>
      <c r="H17" s="172">
        <v>1.9074</v>
      </c>
      <c r="I17" s="172">
        <v>2.0345</v>
      </c>
      <c r="J17" s="172">
        <v>5.5949999999999998</v>
      </c>
      <c r="K17" s="172">
        <v>11.651999999999999</v>
      </c>
      <c r="L17" s="172">
        <v>-0.71140000000000003</v>
      </c>
      <c r="M17" s="172">
        <v>4.6315999999999997</v>
      </c>
      <c r="N17" s="172">
        <v>8.5946999999999996</v>
      </c>
      <c r="O17" s="172">
        <v>7.7367999999999997</v>
      </c>
      <c r="P17" s="172">
        <v>8.9563000000000006</v>
      </c>
      <c r="Q17" s="172">
        <v>12.9701</v>
      </c>
      <c r="R17" s="172">
        <v>7.0861999999999998</v>
      </c>
    </row>
    <row r="18" spans="1:18" x14ac:dyDescent="0.3">
      <c r="A18" s="168" t="s">
        <v>480</v>
      </c>
      <c r="B18" s="168" t="s">
        <v>492</v>
      </c>
      <c r="C18" s="168">
        <v>106166</v>
      </c>
      <c r="D18" s="171">
        <v>44032</v>
      </c>
      <c r="E18" s="172">
        <v>168.72</v>
      </c>
      <c r="F18" s="172">
        <v>1.0178</v>
      </c>
      <c r="G18" s="172">
        <v>1.0178</v>
      </c>
      <c r="H18" s="172">
        <v>1.8841000000000001</v>
      </c>
      <c r="I18" s="172">
        <v>1.9887999999999999</v>
      </c>
      <c r="J18" s="172">
        <v>5.4829999999999997</v>
      </c>
      <c r="K18" s="172">
        <v>11.3002</v>
      </c>
      <c r="L18" s="172">
        <v>-1.2756000000000001</v>
      </c>
      <c r="M18" s="172">
        <v>3.7191999999999998</v>
      </c>
      <c r="N18" s="172">
        <v>7.3146000000000004</v>
      </c>
      <c r="O18" s="172">
        <v>6.4114000000000004</v>
      </c>
      <c r="P18" s="172">
        <v>7.6849999999999996</v>
      </c>
      <c r="Q18" s="172">
        <v>10.828900000000001</v>
      </c>
      <c r="R18" s="172">
        <v>5.8438999999999997</v>
      </c>
    </row>
    <row r="19" spans="1:18" x14ac:dyDescent="0.3">
      <c r="A19" s="168" t="s">
        <v>480</v>
      </c>
      <c r="B19" s="168" t="s">
        <v>493</v>
      </c>
      <c r="C19" s="168">
        <v>119019</v>
      </c>
      <c r="D19" s="171">
        <v>44032</v>
      </c>
      <c r="E19" s="172">
        <v>168.935</v>
      </c>
      <c r="F19" s="172">
        <v>1.0528</v>
      </c>
      <c r="G19" s="172">
        <v>1.0528</v>
      </c>
      <c r="H19" s="172">
        <v>1.5265</v>
      </c>
      <c r="I19" s="172">
        <v>1.4156</v>
      </c>
      <c r="J19" s="172">
        <v>4.5007999999999999</v>
      </c>
      <c r="K19" s="172">
        <v>11.875999999999999</v>
      </c>
      <c r="L19" s="172">
        <v>-4.7304000000000004</v>
      </c>
      <c r="M19" s="172">
        <v>-0.45369999999999999</v>
      </c>
      <c r="N19" s="172">
        <v>6.7979000000000003</v>
      </c>
      <c r="O19" s="172">
        <v>5.4722</v>
      </c>
      <c r="P19" s="172">
        <v>8.0183999999999997</v>
      </c>
      <c r="Q19" s="172">
        <v>11.894399999999999</v>
      </c>
      <c r="R19" s="172">
        <v>5.3537999999999997</v>
      </c>
    </row>
    <row r="20" spans="1:18" x14ac:dyDescent="0.3">
      <c r="A20" s="168" t="s">
        <v>480</v>
      </c>
      <c r="B20" s="168" t="s">
        <v>494</v>
      </c>
      <c r="C20" s="168">
        <v>100081</v>
      </c>
      <c r="D20" s="171">
        <v>44032</v>
      </c>
      <c r="E20" s="172">
        <v>158.19999999999999</v>
      </c>
      <c r="F20" s="172">
        <v>1.0443</v>
      </c>
      <c r="G20" s="172">
        <v>1.0443</v>
      </c>
      <c r="H20" s="172">
        <v>1.5072000000000001</v>
      </c>
      <c r="I20" s="172">
        <v>1.3777999999999999</v>
      </c>
      <c r="J20" s="172">
        <v>4.4149000000000003</v>
      </c>
      <c r="K20" s="172">
        <v>11.601800000000001</v>
      </c>
      <c r="L20" s="172">
        <v>-5.1791999999999998</v>
      </c>
      <c r="M20" s="172">
        <v>-1.1657999999999999</v>
      </c>
      <c r="N20" s="172">
        <v>5.7656000000000001</v>
      </c>
      <c r="O20" s="172">
        <v>4.3794000000000004</v>
      </c>
      <c r="P20" s="172">
        <v>6.9271000000000003</v>
      </c>
      <c r="Q20" s="172">
        <v>13.9361</v>
      </c>
      <c r="R20" s="172">
        <v>4.3117999999999999</v>
      </c>
    </row>
    <row r="21" spans="1:18" x14ac:dyDescent="0.3">
      <c r="A21" s="168" t="s">
        <v>480</v>
      </c>
      <c r="B21" s="168" t="s">
        <v>495</v>
      </c>
      <c r="C21" s="168">
        <v>118624</v>
      </c>
      <c r="D21" s="171">
        <v>44032</v>
      </c>
      <c r="E21" s="172">
        <v>26.38</v>
      </c>
      <c r="F21" s="172">
        <v>0.72550000000000003</v>
      </c>
      <c r="G21" s="172">
        <v>0.72550000000000003</v>
      </c>
      <c r="H21" s="172">
        <v>1.4615</v>
      </c>
      <c r="I21" s="172">
        <v>1.3835999999999999</v>
      </c>
      <c r="J21" s="172">
        <v>4.6825000000000001</v>
      </c>
      <c r="K21" s="172">
        <v>10.146100000000001</v>
      </c>
      <c r="L21" s="172">
        <v>-7.5358999999999998</v>
      </c>
      <c r="M21" s="172">
        <v>-2.5849000000000002</v>
      </c>
      <c r="N21" s="172">
        <v>0.68700000000000006</v>
      </c>
      <c r="O21" s="172">
        <v>4.1618000000000004</v>
      </c>
      <c r="P21" s="172">
        <v>5.3113000000000001</v>
      </c>
      <c r="Q21" s="172">
        <v>9.9906000000000006</v>
      </c>
      <c r="R21" s="172">
        <v>2.1293000000000002</v>
      </c>
    </row>
    <row r="22" spans="1:18" x14ac:dyDescent="0.3">
      <c r="A22" s="168" t="s">
        <v>480</v>
      </c>
      <c r="B22" s="168" t="s">
        <v>496</v>
      </c>
      <c r="C22" s="168">
        <v>112108</v>
      </c>
      <c r="D22" s="171">
        <v>44032</v>
      </c>
      <c r="E22" s="172">
        <v>25.06</v>
      </c>
      <c r="F22" s="172">
        <v>0.72350000000000003</v>
      </c>
      <c r="G22" s="172">
        <v>0.72350000000000003</v>
      </c>
      <c r="H22" s="172">
        <v>1.4575</v>
      </c>
      <c r="I22" s="172">
        <v>1.3344</v>
      </c>
      <c r="J22" s="172">
        <v>4.5473999999999997</v>
      </c>
      <c r="K22" s="172">
        <v>9.6717999999999993</v>
      </c>
      <c r="L22" s="172">
        <v>-8.1715</v>
      </c>
      <c r="M22" s="172">
        <v>-3.6524000000000001</v>
      </c>
      <c r="N22" s="172">
        <v>-0.79179999999999995</v>
      </c>
      <c r="O22" s="172">
        <v>2.9725000000000001</v>
      </c>
      <c r="P22" s="172">
        <v>4.3804999999999996</v>
      </c>
      <c r="Q22" s="172">
        <v>8.7536000000000005</v>
      </c>
      <c r="R22" s="172">
        <v>0.76590000000000003</v>
      </c>
    </row>
    <row r="23" spans="1:18" x14ac:dyDescent="0.3">
      <c r="A23" s="168" t="s">
        <v>480</v>
      </c>
      <c r="B23" s="168" t="s">
        <v>497</v>
      </c>
      <c r="C23" s="168">
        <v>143163</v>
      </c>
      <c r="D23" s="171">
        <v>44032</v>
      </c>
      <c r="E23" s="172">
        <v>10.535600000000001</v>
      </c>
      <c r="F23" s="172">
        <v>0.78059999999999996</v>
      </c>
      <c r="G23" s="172">
        <v>0.78059999999999996</v>
      </c>
      <c r="H23" s="172">
        <v>1.0522</v>
      </c>
      <c r="I23" s="172">
        <v>1.6419999999999999</v>
      </c>
      <c r="J23" s="172">
        <v>4.6486000000000001</v>
      </c>
      <c r="K23" s="172">
        <v>12.547800000000001</v>
      </c>
      <c r="L23" s="172">
        <v>-8.0149000000000008</v>
      </c>
      <c r="M23" s="172">
        <v>-3.8249</v>
      </c>
      <c r="N23" s="172">
        <v>-3.9800000000000002E-2</v>
      </c>
      <c r="O23" s="172"/>
      <c r="P23" s="172"/>
      <c r="Q23" s="172">
        <v>2.3730000000000002</v>
      </c>
      <c r="R23" s="172">
        <v>2.7652000000000001</v>
      </c>
    </row>
    <row r="24" spans="1:18" x14ac:dyDescent="0.3">
      <c r="A24" s="168" t="s">
        <v>480</v>
      </c>
      <c r="B24" s="168" t="s">
        <v>498</v>
      </c>
      <c r="C24" s="168">
        <v>143162</v>
      </c>
      <c r="D24" s="171">
        <v>44032</v>
      </c>
      <c r="E24" s="172">
        <v>10.150399999999999</v>
      </c>
      <c r="F24" s="172">
        <v>0.76239999999999997</v>
      </c>
      <c r="G24" s="172">
        <v>0.76239999999999997</v>
      </c>
      <c r="H24" s="172">
        <v>1.0141</v>
      </c>
      <c r="I24" s="172">
        <v>1.5660000000000001</v>
      </c>
      <c r="J24" s="172">
        <v>4.4774000000000003</v>
      </c>
      <c r="K24" s="172">
        <v>12.053900000000001</v>
      </c>
      <c r="L24" s="172">
        <v>-8.7416</v>
      </c>
      <c r="M24" s="172">
        <v>-4.9802</v>
      </c>
      <c r="N24" s="172">
        <v>-1.7034</v>
      </c>
      <c r="O24" s="172"/>
      <c r="P24" s="172"/>
      <c r="Q24" s="172">
        <v>0.67330000000000001</v>
      </c>
      <c r="R24" s="172">
        <v>1.0032000000000001</v>
      </c>
    </row>
    <row r="25" spans="1:18" x14ac:dyDescent="0.3">
      <c r="A25" s="168" t="s">
        <v>480</v>
      </c>
      <c r="B25" s="168" t="s">
        <v>499</v>
      </c>
      <c r="C25" s="168">
        <v>100550</v>
      </c>
      <c r="D25" s="171">
        <v>44032</v>
      </c>
      <c r="E25" s="172">
        <v>115.58580000000001</v>
      </c>
      <c r="F25" s="172">
        <v>0.95020000000000004</v>
      </c>
      <c r="G25" s="172">
        <v>0.95020000000000004</v>
      </c>
      <c r="H25" s="172">
        <v>1.9394</v>
      </c>
      <c r="I25" s="172">
        <v>1.6209</v>
      </c>
      <c r="J25" s="172">
        <v>4.6619999999999999</v>
      </c>
      <c r="K25" s="172">
        <v>10.231199999999999</v>
      </c>
      <c r="L25" s="172">
        <v>-8.5327000000000002</v>
      </c>
      <c r="M25" s="172">
        <v>-4.6322000000000001</v>
      </c>
      <c r="N25" s="172">
        <v>-2.9598</v>
      </c>
      <c r="O25" s="172">
        <v>1.4567000000000001</v>
      </c>
      <c r="P25" s="172">
        <v>4.3864999999999998</v>
      </c>
      <c r="Q25" s="172">
        <v>12.599299999999999</v>
      </c>
      <c r="R25" s="172">
        <v>0.59640000000000004</v>
      </c>
    </row>
    <row r="26" spans="1:18" x14ac:dyDescent="0.3">
      <c r="A26" s="168" t="s">
        <v>480</v>
      </c>
      <c r="B26" s="168" t="s">
        <v>500</v>
      </c>
      <c r="C26" s="168">
        <v>118546</v>
      </c>
      <c r="D26" s="171">
        <v>44032</v>
      </c>
      <c r="E26" s="172">
        <v>125.43340000000001</v>
      </c>
      <c r="F26" s="172">
        <v>0.95840000000000003</v>
      </c>
      <c r="G26" s="172">
        <v>0.95840000000000003</v>
      </c>
      <c r="H26" s="172">
        <v>1.9587000000000001</v>
      </c>
      <c r="I26" s="172">
        <v>1.6598999999999999</v>
      </c>
      <c r="J26" s="172">
        <v>4.7506000000000004</v>
      </c>
      <c r="K26" s="172">
        <v>10.507099999999999</v>
      </c>
      <c r="L26" s="172">
        <v>-8.08</v>
      </c>
      <c r="M26" s="172">
        <v>-3.8990999999999998</v>
      </c>
      <c r="N26" s="172">
        <v>-1.956</v>
      </c>
      <c r="O26" s="172">
        <v>2.6379000000000001</v>
      </c>
      <c r="P26" s="172">
        <v>5.7496</v>
      </c>
      <c r="Q26" s="172">
        <v>11.4917</v>
      </c>
      <c r="R26" s="172">
        <v>1.6813</v>
      </c>
    </row>
    <row r="27" spans="1:18" x14ac:dyDescent="0.3">
      <c r="A27" s="168" t="s">
        <v>480</v>
      </c>
      <c r="B27" s="168" t="s">
        <v>501</v>
      </c>
      <c r="C27" s="168">
        <v>102948</v>
      </c>
      <c r="D27" s="171">
        <v>44032</v>
      </c>
      <c r="E27" s="172">
        <v>51.213999999999999</v>
      </c>
      <c r="F27" s="172">
        <v>0.83279999999999998</v>
      </c>
      <c r="G27" s="172">
        <v>0.83279999999999998</v>
      </c>
      <c r="H27" s="172">
        <v>1.716</v>
      </c>
      <c r="I27" s="172">
        <v>1.8069999999999999</v>
      </c>
      <c r="J27" s="172">
        <v>5.8555999999999999</v>
      </c>
      <c r="K27" s="172">
        <v>12.9206</v>
      </c>
      <c r="L27" s="172">
        <v>-8.3827999999999996</v>
      </c>
      <c r="M27" s="172">
        <v>-4.2622</v>
      </c>
      <c r="N27" s="172">
        <v>-4.5921000000000003</v>
      </c>
      <c r="O27" s="172">
        <v>-1.0361</v>
      </c>
      <c r="P27" s="172">
        <v>2.5474000000000001</v>
      </c>
      <c r="Q27" s="172">
        <v>11.267799999999999</v>
      </c>
      <c r="R27" s="172">
        <v>0.52969999999999995</v>
      </c>
    </row>
    <row r="28" spans="1:18" x14ac:dyDescent="0.3">
      <c r="A28" s="168" t="s">
        <v>480</v>
      </c>
      <c r="B28" s="168" t="s">
        <v>502</v>
      </c>
      <c r="C28" s="168"/>
      <c r="D28" s="171">
        <v>44032</v>
      </c>
      <c r="E28" s="172">
        <v>53.773000000000003</v>
      </c>
      <c r="F28" s="172">
        <v>0.83819999999999995</v>
      </c>
      <c r="G28" s="172">
        <v>0.83819999999999995</v>
      </c>
      <c r="H28" s="172">
        <v>1.7291000000000001</v>
      </c>
      <c r="I28" s="172">
        <v>1.8311999999999999</v>
      </c>
      <c r="J28" s="172">
        <v>5.9127999999999998</v>
      </c>
      <c r="K28" s="172">
        <v>13.0992</v>
      </c>
      <c r="L28" s="172">
        <v>-8.0929000000000002</v>
      </c>
      <c r="M28" s="172">
        <v>-3.7964000000000002</v>
      </c>
      <c r="N28" s="172">
        <v>-3.9904999999999999</v>
      </c>
      <c r="O28" s="172">
        <v>2.0038</v>
      </c>
      <c r="P28" s="172">
        <v>7.0427999999999997</v>
      </c>
      <c r="Q28" s="172">
        <v>12.5235</v>
      </c>
      <c r="R28" s="172">
        <v>1.2825</v>
      </c>
    </row>
    <row r="29" spans="1:18" x14ac:dyDescent="0.3">
      <c r="A29" s="168" t="s">
        <v>480</v>
      </c>
      <c r="B29" s="168" t="s">
        <v>503</v>
      </c>
      <c r="C29" s="168">
        <v>145228</v>
      </c>
      <c r="D29" s="171">
        <v>44032</v>
      </c>
      <c r="E29" s="172">
        <v>11.2902</v>
      </c>
      <c r="F29" s="172">
        <v>0.57640000000000002</v>
      </c>
      <c r="G29" s="172">
        <v>0.57640000000000002</v>
      </c>
      <c r="H29" s="172">
        <v>1.6412</v>
      </c>
      <c r="I29" s="172">
        <v>2.0306000000000002</v>
      </c>
      <c r="J29" s="172">
        <v>5.0846999999999998</v>
      </c>
      <c r="K29" s="172">
        <v>12.1495</v>
      </c>
      <c r="L29" s="172">
        <v>-4.7248999999999999</v>
      </c>
      <c r="M29" s="172">
        <v>1.7337</v>
      </c>
      <c r="N29" s="172">
        <v>4.4875999999999996</v>
      </c>
      <c r="O29" s="172"/>
      <c r="P29" s="172"/>
      <c r="Q29" s="172">
        <v>7.2008000000000001</v>
      </c>
      <c r="R29" s="172"/>
    </row>
    <row r="30" spans="1:18" x14ac:dyDescent="0.3">
      <c r="A30" s="168" t="s">
        <v>480</v>
      </c>
      <c r="B30" s="168" t="s">
        <v>504</v>
      </c>
      <c r="C30" s="168">
        <v>145227</v>
      </c>
      <c r="D30" s="171">
        <v>44032</v>
      </c>
      <c r="E30" s="172">
        <v>11.020300000000001</v>
      </c>
      <c r="F30" s="172">
        <v>0.56489999999999996</v>
      </c>
      <c r="G30" s="172">
        <v>0.56489999999999996</v>
      </c>
      <c r="H30" s="172">
        <v>1.6127</v>
      </c>
      <c r="I30" s="172">
        <v>1.9737</v>
      </c>
      <c r="J30" s="172">
        <v>4.9551999999999996</v>
      </c>
      <c r="K30" s="172">
        <v>11.7439</v>
      </c>
      <c r="L30" s="172">
        <v>-5.4165000000000001</v>
      </c>
      <c r="M30" s="172">
        <v>0.62450000000000006</v>
      </c>
      <c r="N30" s="172">
        <v>2.9752000000000001</v>
      </c>
      <c r="O30" s="172"/>
      <c r="P30" s="172"/>
      <c r="Q30" s="172">
        <v>5.7248000000000001</v>
      </c>
      <c r="R30" s="172"/>
    </row>
    <row r="31" spans="1:18" x14ac:dyDescent="0.3">
      <c r="A31" s="168" t="s">
        <v>480</v>
      </c>
      <c r="B31" s="168" t="s">
        <v>505</v>
      </c>
      <c r="C31" s="168">
        <v>100356</v>
      </c>
      <c r="D31" s="171">
        <v>44032</v>
      </c>
      <c r="E31" s="172">
        <v>126.47</v>
      </c>
      <c r="F31" s="172">
        <v>0.373</v>
      </c>
      <c r="G31" s="172">
        <v>0.373</v>
      </c>
      <c r="H31" s="172">
        <v>0.54059999999999997</v>
      </c>
      <c r="I31" s="172">
        <v>0.23780000000000001</v>
      </c>
      <c r="J31" s="172">
        <v>3.2324000000000002</v>
      </c>
      <c r="K31" s="172">
        <v>8.8663000000000007</v>
      </c>
      <c r="L31" s="172">
        <v>-10.855</v>
      </c>
      <c r="M31" s="172">
        <v>-5.0312000000000001</v>
      </c>
      <c r="N31" s="172">
        <v>-5.0526</v>
      </c>
      <c r="O31" s="172">
        <v>1.2443</v>
      </c>
      <c r="P31" s="172">
        <v>6.125</v>
      </c>
      <c r="Q31" s="172">
        <v>13.0236</v>
      </c>
      <c r="R31" s="172">
        <v>1.2468999999999999</v>
      </c>
    </row>
    <row r="32" spans="1:18" x14ac:dyDescent="0.3">
      <c r="A32" s="168" t="s">
        <v>480</v>
      </c>
      <c r="B32" s="168" t="s">
        <v>506</v>
      </c>
      <c r="C32" s="168">
        <v>120251</v>
      </c>
      <c r="D32" s="171">
        <v>44032</v>
      </c>
      <c r="E32" s="172">
        <v>136.47999999999999</v>
      </c>
      <c r="F32" s="172">
        <v>0.37509999999999999</v>
      </c>
      <c r="G32" s="172">
        <v>0.37509999999999999</v>
      </c>
      <c r="H32" s="172">
        <v>0.55259999999999998</v>
      </c>
      <c r="I32" s="172">
        <v>0.2571</v>
      </c>
      <c r="J32" s="172">
        <v>3.2766000000000002</v>
      </c>
      <c r="K32" s="172">
        <v>9.0096000000000007</v>
      </c>
      <c r="L32" s="172">
        <v>-10.628</v>
      </c>
      <c r="M32" s="172">
        <v>-4.6661000000000001</v>
      </c>
      <c r="N32" s="172">
        <v>-4.5728</v>
      </c>
      <c r="O32" s="172">
        <v>2.1859000000000002</v>
      </c>
      <c r="P32" s="172">
        <v>7.2907000000000002</v>
      </c>
      <c r="Q32" s="172">
        <v>12.472200000000001</v>
      </c>
      <c r="R32" s="172">
        <v>1.9508000000000001</v>
      </c>
    </row>
    <row r="33" spans="1:18" x14ac:dyDescent="0.3">
      <c r="A33" s="168" t="s">
        <v>480</v>
      </c>
      <c r="B33" s="168" t="s">
        <v>507</v>
      </c>
      <c r="C33" s="168">
        <v>139969</v>
      </c>
      <c r="D33" s="171">
        <v>44032</v>
      </c>
      <c r="E33" s="172">
        <v>11.3604</v>
      </c>
      <c r="F33" s="172">
        <v>0.60309999999999997</v>
      </c>
      <c r="G33" s="172">
        <v>0.60309999999999997</v>
      </c>
      <c r="H33" s="172">
        <v>1.0847</v>
      </c>
      <c r="I33" s="172">
        <v>1.1837</v>
      </c>
      <c r="J33" s="172">
        <v>3.9216000000000002</v>
      </c>
      <c r="K33" s="172">
        <v>10.7316</v>
      </c>
      <c r="L33" s="172">
        <v>-2.2071000000000001</v>
      </c>
      <c r="M33" s="172">
        <v>-0.12570000000000001</v>
      </c>
      <c r="N33" s="172">
        <v>3.8788999999999998</v>
      </c>
      <c r="O33" s="172">
        <v>-0.27929999999999999</v>
      </c>
      <c r="P33" s="172"/>
      <c r="Q33" s="172">
        <v>3.4695</v>
      </c>
      <c r="R33" s="172">
        <v>-2.3157999999999999</v>
      </c>
    </row>
    <row r="34" spans="1:18" x14ac:dyDescent="0.3">
      <c r="A34" s="168" t="s">
        <v>480</v>
      </c>
      <c r="B34" s="168" t="s">
        <v>508</v>
      </c>
      <c r="C34" s="168">
        <v>139971</v>
      </c>
      <c r="D34" s="171">
        <v>44032</v>
      </c>
      <c r="E34" s="172">
        <v>12.065200000000001</v>
      </c>
      <c r="F34" s="172">
        <v>0.61119999999999997</v>
      </c>
      <c r="G34" s="172">
        <v>0.61119999999999997</v>
      </c>
      <c r="H34" s="172">
        <v>1.1035999999999999</v>
      </c>
      <c r="I34" s="172">
        <v>1.2198</v>
      </c>
      <c r="J34" s="172">
        <v>4.0014000000000003</v>
      </c>
      <c r="K34" s="172">
        <v>10.9117</v>
      </c>
      <c r="L34" s="172">
        <v>-1.8331</v>
      </c>
      <c r="M34" s="172">
        <v>0.48220000000000002</v>
      </c>
      <c r="N34" s="172">
        <v>4.8291000000000004</v>
      </c>
      <c r="O34" s="172">
        <v>1.3059000000000001</v>
      </c>
      <c r="P34" s="172"/>
      <c r="Q34" s="172">
        <v>5.1482999999999999</v>
      </c>
      <c r="R34" s="172">
        <v>-1.0353000000000001</v>
      </c>
    </row>
    <row r="35" spans="1:18" x14ac:dyDescent="0.3">
      <c r="A35" s="168" t="s">
        <v>480</v>
      </c>
      <c r="B35" s="168" t="s">
        <v>509</v>
      </c>
      <c r="C35" s="168">
        <v>140382</v>
      </c>
      <c r="D35" s="171">
        <v>44032</v>
      </c>
      <c r="E35" s="172">
        <v>11.31</v>
      </c>
      <c r="F35" s="172">
        <v>0.62280000000000002</v>
      </c>
      <c r="G35" s="172">
        <v>0.62280000000000002</v>
      </c>
      <c r="H35" s="172">
        <v>1.526</v>
      </c>
      <c r="I35" s="172">
        <v>2.0758000000000001</v>
      </c>
      <c r="J35" s="172">
        <v>5.5037000000000003</v>
      </c>
      <c r="K35" s="172">
        <v>10.5572</v>
      </c>
      <c r="L35" s="172">
        <v>-9.7365999999999993</v>
      </c>
      <c r="M35" s="172">
        <v>-5.8285</v>
      </c>
      <c r="N35" s="172">
        <v>-3.9897999999999998</v>
      </c>
      <c r="O35" s="172">
        <v>-2.18E-2</v>
      </c>
      <c r="P35" s="172"/>
      <c r="Q35" s="172">
        <v>3.5223</v>
      </c>
      <c r="R35" s="172">
        <v>-2.0125000000000002</v>
      </c>
    </row>
    <row r="36" spans="1:18" x14ac:dyDescent="0.3">
      <c r="A36" s="168" t="s">
        <v>480</v>
      </c>
      <c r="B36" s="168" t="s">
        <v>510</v>
      </c>
      <c r="C36" s="168">
        <v>140381</v>
      </c>
      <c r="D36" s="171">
        <v>44032</v>
      </c>
      <c r="E36" s="172">
        <v>10.68</v>
      </c>
      <c r="F36" s="172">
        <v>0.56499999999999995</v>
      </c>
      <c r="G36" s="172">
        <v>0.56499999999999995</v>
      </c>
      <c r="H36" s="172">
        <v>1.5208999999999999</v>
      </c>
      <c r="I36" s="172">
        <v>2.1032999999999999</v>
      </c>
      <c r="J36" s="172">
        <v>5.3254000000000001</v>
      </c>
      <c r="K36" s="172">
        <v>10.216699999999999</v>
      </c>
      <c r="L36" s="172">
        <v>-10.2521</v>
      </c>
      <c r="M36" s="172">
        <v>-6.8063000000000002</v>
      </c>
      <c r="N36" s="172">
        <v>-5.2351000000000001</v>
      </c>
      <c r="O36" s="172">
        <v>-1.5801000000000001</v>
      </c>
      <c r="P36" s="172"/>
      <c r="Q36" s="172">
        <v>1.8672</v>
      </c>
      <c r="R36" s="172">
        <v>-3.3319999999999999</v>
      </c>
    </row>
    <row r="37" spans="1:18" x14ac:dyDescent="0.3">
      <c r="A37" s="168" t="s">
        <v>480</v>
      </c>
      <c r="B37" s="168" t="s">
        <v>511</v>
      </c>
      <c r="C37" s="168">
        <v>145599</v>
      </c>
      <c r="D37" s="171">
        <v>44032</v>
      </c>
      <c r="E37" s="172">
        <v>10.4749</v>
      </c>
      <c r="F37" s="172">
        <v>0.77639999999999998</v>
      </c>
      <c r="G37" s="172">
        <v>0.77639999999999998</v>
      </c>
      <c r="H37" s="172">
        <v>1.3095000000000001</v>
      </c>
      <c r="I37" s="172">
        <v>1.2526999999999999</v>
      </c>
      <c r="J37" s="172">
        <v>5.2415000000000003</v>
      </c>
      <c r="K37" s="172">
        <v>10.089399999999999</v>
      </c>
      <c r="L37" s="172">
        <v>-7.7287999999999997</v>
      </c>
      <c r="M37" s="172">
        <v>-4.7892000000000001</v>
      </c>
      <c r="N37" s="172">
        <v>-1.2677</v>
      </c>
      <c r="O37" s="172"/>
      <c r="P37" s="172"/>
      <c r="Q37" s="172">
        <v>2.9371999999999998</v>
      </c>
      <c r="R37" s="172"/>
    </row>
    <row r="38" spans="1:18" x14ac:dyDescent="0.3">
      <c r="A38" s="168" t="s">
        <v>480</v>
      </c>
      <c r="B38" s="168" t="s">
        <v>512</v>
      </c>
      <c r="C38" s="168">
        <v>145605</v>
      </c>
      <c r="D38" s="171">
        <v>44032</v>
      </c>
      <c r="E38" s="172">
        <v>10.1358</v>
      </c>
      <c r="F38" s="172">
        <v>0.75949999999999995</v>
      </c>
      <c r="G38" s="172">
        <v>0.75949999999999995</v>
      </c>
      <c r="H38" s="172">
        <v>1.2699</v>
      </c>
      <c r="I38" s="172">
        <v>1.1749000000000001</v>
      </c>
      <c r="J38" s="172">
        <v>5.0613999999999999</v>
      </c>
      <c r="K38" s="172">
        <v>9.5406999999999993</v>
      </c>
      <c r="L38" s="172">
        <v>-8.6560000000000006</v>
      </c>
      <c r="M38" s="172">
        <v>-6.2464000000000004</v>
      </c>
      <c r="N38" s="172">
        <v>-3.2806999999999999</v>
      </c>
      <c r="O38" s="172"/>
      <c r="P38" s="172"/>
      <c r="Q38" s="172">
        <v>0.84509999999999996</v>
      </c>
      <c r="R38" s="172"/>
    </row>
    <row r="39" spans="1:18" x14ac:dyDescent="0.3">
      <c r="A39" s="168" t="s">
        <v>480</v>
      </c>
      <c r="B39" s="168" t="s">
        <v>513</v>
      </c>
      <c r="C39" s="168">
        <v>143537</v>
      </c>
      <c r="D39" s="171">
        <v>44032</v>
      </c>
      <c r="E39" s="172">
        <v>10.652900000000001</v>
      </c>
      <c r="F39" s="172">
        <v>0.48959999999999998</v>
      </c>
      <c r="G39" s="172">
        <v>0.48959999999999998</v>
      </c>
      <c r="H39" s="172">
        <v>1.3327</v>
      </c>
      <c r="I39" s="172">
        <v>1.2239</v>
      </c>
      <c r="J39" s="172">
        <v>4.3849</v>
      </c>
      <c r="K39" s="172">
        <v>10.8569</v>
      </c>
      <c r="L39" s="172">
        <v>-7.3998999999999997</v>
      </c>
      <c r="M39" s="172">
        <v>-3.6190000000000002</v>
      </c>
      <c r="N39" s="172">
        <v>2.5430999999999999</v>
      </c>
      <c r="O39" s="172"/>
      <c r="P39" s="172"/>
      <c r="Q39" s="172">
        <v>3.1173999999999999</v>
      </c>
      <c r="R39" s="172">
        <v>2.4405000000000001</v>
      </c>
    </row>
    <row r="40" spans="1:18" x14ac:dyDescent="0.3">
      <c r="A40" s="168" t="s">
        <v>480</v>
      </c>
      <c r="B40" s="168" t="s">
        <v>514</v>
      </c>
      <c r="C40" s="168">
        <v>143536</v>
      </c>
      <c r="D40" s="171">
        <v>44032</v>
      </c>
      <c r="E40" s="172">
        <v>10.3375</v>
      </c>
      <c r="F40" s="172">
        <v>0.47720000000000001</v>
      </c>
      <c r="G40" s="172">
        <v>0.47720000000000001</v>
      </c>
      <c r="H40" s="172">
        <v>1.3024</v>
      </c>
      <c r="I40" s="172">
        <v>1.1636</v>
      </c>
      <c r="J40" s="172">
        <v>4.2465000000000002</v>
      </c>
      <c r="K40" s="172">
        <v>10.4481</v>
      </c>
      <c r="L40" s="172">
        <v>-8.0555000000000003</v>
      </c>
      <c r="M40" s="172">
        <v>-4.6346999999999996</v>
      </c>
      <c r="N40" s="172">
        <v>1.1298999999999999</v>
      </c>
      <c r="O40" s="172"/>
      <c r="P40" s="172"/>
      <c r="Q40" s="172">
        <v>1.6241000000000001</v>
      </c>
      <c r="R40" s="172">
        <v>0.96440000000000003</v>
      </c>
    </row>
    <row r="41" spans="1:18" x14ac:dyDescent="0.3">
      <c r="A41" s="168" t="s">
        <v>480</v>
      </c>
      <c r="B41" s="168" t="s">
        <v>515</v>
      </c>
      <c r="C41" s="168">
        <v>100221</v>
      </c>
      <c r="D41" s="171">
        <v>44032</v>
      </c>
      <c r="E41" s="172">
        <v>135.04395164984001</v>
      </c>
      <c r="F41" s="172">
        <v>1.302</v>
      </c>
      <c r="G41" s="172">
        <v>1.302</v>
      </c>
      <c r="H41" s="172">
        <v>1.5749</v>
      </c>
      <c r="I41" s="172">
        <v>1.4032</v>
      </c>
      <c r="J41" s="172">
        <v>24.293700000000001</v>
      </c>
      <c r="K41" s="172">
        <v>32.114600000000003</v>
      </c>
      <c r="L41" s="172">
        <v>8.3804999999999996</v>
      </c>
      <c r="M41" s="172">
        <v>13.0471</v>
      </c>
      <c r="N41" s="172">
        <v>12.322100000000001</v>
      </c>
      <c r="O41" s="172">
        <v>1.3845000000000001</v>
      </c>
      <c r="P41" s="172">
        <v>3.1465000000000001</v>
      </c>
      <c r="Q41" s="172">
        <v>10.827199999999999</v>
      </c>
      <c r="R41" s="172">
        <v>-0.16789999999999999</v>
      </c>
    </row>
    <row r="42" spans="1:18" x14ac:dyDescent="0.3">
      <c r="A42" s="168" t="s">
        <v>480</v>
      </c>
      <c r="B42" s="168" t="s">
        <v>516</v>
      </c>
      <c r="C42" s="168">
        <v>120484</v>
      </c>
      <c r="D42" s="171">
        <v>44032</v>
      </c>
      <c r="E42" s="172">
        <v>48.809100000000001</v>
      </c>
      <c r="F42" s="172">
        <v>1.3087</v>
      </c>
      <c r="G42" s="172">
        <v>1.3087</v>
      </c>
      <c r="H42" s="172">
        <v>1.5904</v>
      </c>
      <c r="I42" s="172">
        <v>1.4337</v>
      </c>
      <c r="J42" s="172">
        <v>24.376300000000001</v>
      </c>
      <c r="K42" s="172">
        <v>32.371600000000001</v>
      </c>
      <c r="L42" s="172">
        <v>8.8021999999999991</v>
      </c>
      <c r="M42" s="172">
        <v>13.7232</v>
      </c>
      <c r="N42" s="172">
        <v>13.2753</v>
      </c>
      <c r="O42" s="172">
        <v>2.1835</v>
      </c>
      <c r="P42" s="172">
        <v>4.0096999999999996</v>
      </c>
      <c r="Q42" s="172">
        <v>9.2600999999999996</v>
      </c>
      <c r="R42" s="172">
        <v>0.95699999999999996</v>
      </c>
    </row>
    <row r="43" spans="1:18" x14ac:dyDescent="0.3">
      <c r="A43" s="168" t="s">
        <v>480</v>
      </c>
      <c r="B43" s="168" t="s">
        <v>517</v>
      </c>
      <c r="C43" s="168">
        <v>100286</v>
      </c>
      <c r="D43" s="171">
        <v>44032</v>
      </c>
      <c r="E43" s="172">
        <v>96.922444719617403</v>
      </c>
      <c r="F43" s="172">
        <v>0.63180000000000003</v>
      </c>
      <c r="G43" s="172">
        <v>0.63180000000000003</v>
      </c>
      <c r="H43" s="172">
        <v>1.5734999999999999</v>
      </c>
      <c r="I43" s="172">
        <v>1.5384</v>
      </c>
      <c r="J43" s="172">
        <v>5.2961</v>
      </c>
      <c r="K43" s="172">
        <v>12.841799999999999</v>
      </c>
      <c r="L43" s="172">
        <v>-8.9070999999999998</v>
      </c>
      <c r="M43" s="172">
        <v>-3.2801</v>
      </c>
      <c r="N43" s="172">
        <v>-0.66690000000000005</v>
      </c>
      <c r="O43" s="172">
        <v>1.0881000000000001</v>
      </c>
      <c r="P43" s="172">
        <v>5.1043000000000003</v>
      </c>
      <c r="Q43" s="172">
        <v>11.6175</v>
      </c>
      <c r="R43" s="172">
        <v>1.0378000000000001</v>
      </c>
    </row>
    <row r="44" spans="1:18" x14ac:dyDescent="0.3">
      <c r="A44" s="168" t="s">
        <v>480</v>
      </c>
      <c r="B44" s="168" t="s">
        <v>518</v>
      </c>
      <c r="C44" s="168">
        <v>119767</v>
      </c>
      <c r="D44" s="171">
        <v>44032</v>
      </c>
      <c r="E44" s="172">
        <v>47.388080858177602</v>
      </c>
      <c r="F44" s="172">
        <v>0.6421</v>
      </c>
      <c r="G44" s="172">
        <v>0.6421</v>
      </c>
      <c r="H44" s="172">
        <v>1.5992</v>
      </c>
      <c r="I44" s="172">
        <v>1.5869</v>
      </c>
      <c r="J44" s="172">
        <v>5.4047000000000001</v>
      </c>
      <c r="K44" s="172">
        <v>13.1943</v>
      </c>
      <c r="L44" s="172">
        <v>-8.3095999999999997</v>
      </c>
      <c r="M44" s="172">
        <v>-2.3410000000000002</v>
      </c>
      <c r="N44" s="172">
        <v>0.60470000000000002</v>
      </c>
      <c r="O44" s="172">
        <v>2.4723999999999999</v>
      </c>
      <c r="P44" s="172">
        <v>6.7526999999999999</v>
      </c>
      <c r="Q44" s="172">
        <v>9.7916000000000007</v>
      </c>
      <c r="R44" s="172">
        <v>2.3860999999999999</v>
      </c>
    </row>
    <row r="45" spans="1:18" x14ac:dyDescent="0.3">
      <c r="A45" s="168" t="s">
        <v>480</v>
      </c>
      <c r="B45" s="168" t="s">
        <v>519</v>
      </c>
      <c r="C45" s="168">
        <v>119347</v>
      </c>
      <c r="D45" s="171">
        <v>44032</v>
      </c>
      <c r="E45" s="172">
        <v>27.725000000000001</v>
      </c>
      <c r="F45" s="172">
        <v>0.58409999999999995</v>
      </c>
      <c r="G45" s="172">
        <v>0.58409999999999995</v>
      </c>
      <c r="H45" s="172">
        <v>1.5865</v>
      </c>
      <c r="I45" s="172">
        <v>2.0238999999999998</v>
      </c>
      <c r="J45" s="172">
        <v>5.3941999999999997</v>
      </c>
      <c r="K45" s="172">
        <v>13.4504</v>
      </c>
      <c r="L45" s="172">
        <v>-6.3693</v>
      </c>
      <c r="M45" s="172">
        <v>-1.5797000000000001</v>
      </c>
      <c r="N45" s="172">
        <v>0.63519999999999999</v>
      </c>
      <c r="O45" s="172">
        <v>1.7844</v>
      </c>
      <c r="P45" s="172">
        <v>6.4631999999999996</v>
      </c>
      <c r="Q45" s="172">
        <v>12.308199999999999</v>
      </c>
      <c r="R45" s="172">
        <v>0.58679999999999999</v>
      </c>
    </row>
    <row r="46" spans="1:18" x14ac:dyDescent="0.3">
      <c r="A46" s="168" t="s">
        <v>480</v>
      </c>
      <c r="B46" s="168" t="s">
        <v>520</v>
      </c>
      <c r="C46" s="168">
        <v>118191</v>
      </c>
      <c r="D46" s="171">
        <v>44032</v>
      </c>
      <c r="E46" s="172">
        <v>25.689</v>
      </c>
      <c r="F46" s="172">
        <v>0.57550000000000001</v>
      </c>
      <c r="G46" s="172">
        <v>0.57550000000000001</v>
      </c>
      <c r="H46" s="172">
        <v>1.5657000000000001</v>
      </c>
      <c r="I46" s="172">
        <v>1.9850000000000001</v>
      </c>
      <c r="J46" s="172">
        <v>5.3087</v>
      </c>
      <c r="K46" s="172">
        <v>13.1724</v>
      </c>
      <c r="L46" s="172">
        <v>-6.8936000000000002</v>
      </c>
      <c r="M46" s="172">
        <v>-2.4085000000000001</v>
      </c>
      <c r="N46" s="172">
        <v>-0.44180000000000003</v>
      </c>
      <c r="O46" s="172">
        <v>0.72340000000000004</v>
      </c>
      <c r="P46" s="172">
        <v>5.3428000000000004</v>
      </c>
      <c r="Q46" s="172">
        <v>10.4937</v>
      </c>
      <c r="R46" s="172">
        <v>-0.44600000000000001</v>
      </c>
    </row>
    <row r="47" spans="1:18" x14ac:dyDescent="0.3">
      <c r="A47" s="168" t="s">
        <v>480</v>
      </c>
      <c r="B47" s="168" t="s">
        <v>521</v>
      </c>
      <c r="C47" s="168">
        <v>100323</v>
      </c>
      <c r="D47" s="171">
        <v>44032</v>
      </c>
      <c r="E47" s="172">
        <v>102.59699999999999</v>
      </c>
      <c r="F47" s="172">
        <v>0.879</v>
      </c>
      <c r="G47" s="172">
        <v>0.879</v>
      </c>
      <c r="H47" s="172">
        <v>2.1379000000000001</v>
      </c>
      <c r="I47" s="172">
        <v>1.6473</v>
      </c>
      <c r="J47" s="172">
        <v>5.4922000000000004</v>
      </c>
      <c r="K47" s="172">
        <v>10.118499999999999</v>
      </c>
      <c r="L47" s="172">
        <v>-8.1407000000000007</v>
      </c>
      <c r="M47" s="172">
        <v>-3.3839000000000001</v>
      </c>
      <c r="N47" s="172">
        <v>0.32579999999999998</v>
      </c>
      <c r="O47" s="172">
        <v>3.0501999999999998</v>
      </c>
      <c r="P47" s="172">
        <v>3.6263999999999998</v>
      </c>
      <c r="Q47" s="172">
        <v>8.1919000000000004</v>
      </c>
      <c r="R47" s="172">
        <v>5.1821999999999999</v>
      </c>
    </row>
    <row r="48" spans="1:18" x14ac:dyDescent="0.3">
      <c r="A48" s="168" t="s">
        <v>480</v>
      </c>
      <c r="B48" s="168" t="s">
        <v>522</v>
      </c>
      <c r="C48" s="168">
        <v>120261</v>
      </c>
      <c r="D48" s="171">
        <v>44032</v>
      </c>
      <c r="E48" s="172">
        <v>110.14579999999999</v>
      </c>
      <c r="F48" s="172">
        <v>0.88870000000000005</v>
      </c>
      <c r="G48" s="172">
        <v>0.88870000000000005</v>
      </c>
      <c r="H48" s="172">
        <v>2.1608999999999998</v>
      </c>
      <c r="I48" s="172">
        <v>1.6931</v>
      </c>
      <c r="J48" s="172">
        <v>5.5974000000000004</v>
      </c>
      <c r="K48" s="172">
        <v>10.4412</v>
      </c>
      <c r="L48" s="172">
        <v>-7.6025</v>
      </c>
      <c r="M48" s="172">
        <v>-2.5691000000000002</v>
      </c>
      <c r="N48" s="172">
        <v>1.4001999999999999</v>
      </c>
      <c r="O48" s="172">
        <v>4.3521000000000001</v>
      </c>
      <c r="P48" s="172">
        <v>4.7773000000000003</v>
      </c>
      <c r="Q48" s="172">
        <v>8.4024000000000001</v>
      </c>
      <c r="R48" s="172">
        <v>6.2594000000000003</v>
      </c>
    </row>
    <row r="49" spans="1:18" x14ac:dyDescent="0.3">
      <c r="A49" s="168" t="s">
        <v>480</v>
      </c>
      <c r="B49" s="168" t="s">
        <v>523</v>
      </c>
      <c r="C49" s="168">
        <v>147446</v>
      </c>
      <c r="D49" s="171">
        <v>44032</v>
      </c>
      <c r="E49" s="172">
        <v>10.8756</v>
      </c>
      <c r="F49" s="172">
        <v>0.7056</v>
      </c>
      <c r="G49" s="172">
        <v>0.7056</v>
      </c>
      <c r="H49" s="172">
        <v>1.0969</v>
      </c>
      <c r="I49" s="172">
        <v>1.8543000000000001</v>
      </c>
      <c r="J49" s="172">
        <v>5.1738</v>
      </c>
      <c r="K49" s="172">
        <v>11.9811</v>
      </c>
      <c r="L49" s="172">
        <v>-3.4799000000000002</v>
      </c>
      <c r="M49" s="172">
        <v>1.7428999999999999</v>
      </c>
      <c r="N49" s="172">
        <v>8.7560000000000002</v>
      </c>
      <c r="O49" s="172"/>
      <c r="P49" s="172"/>
      <c r="Q49" s="172">
        <v>8.7063000000000006</v>
      </c>
      <c r="R49" s="172"/>
    </row>
    <row r="50" spans="1:18" x14ac:dyDescent="0.3">
      <c r="A50" s="168" t="s">
        <v>480</v>
      </c>
      <c r="B50" s="168" t="s">
        <v>524</v>
      </c>
      <c r="C50" s="168">
        <v>147447</v>
      </c>
      <c r="D50" s="171">
        <v>44032</v>
      </c>
      <c r="E50" s="172">
        <v>10.6754</v>
      </c>
      <c r="F50" s="172">
        <v>0.69040000000000001</v>
      </c>
      <c r="G50" s="172">
        <v>0.69040000000000001</v>
      </c>
      <c r="H50" s="172">
        <v>1.0622</v>
      </c>
      <c r="I50" s="172">
        <v>1.7839</v>
      </c>
      <c r="J50" s="172">
        <v>5.0107999999999997</v>
      </c>
      <c r="K50" s="172">
        <v>11.4819</v>
      </c>
      <c r="L50" s="172">
        <v>-4.3628999999999998</v>
      </c>
      <c r="M50" s="172">
        <v>0.32519999999999999</v>
      </c>
      <c r="N50" s="172">
        <v>6.7539999999999996</v>
      </c>
      <c r="O50" s="172"/>
      <c r="P50" s="172"/>
      <c r="Q50" s="172">
        <v>6.7160000000000002</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44032</v>
      </c>
      <c r="E52" s="172">
        <v>16.291</v>
      </c>
      <c r="F52" s="172">
        <v>0.53690000000000004</v>
      </c>
      <c r="G52" s="172">
        <v>0.53690000000000004</v>
      </c>
      <c r="H52" s="172">
        <v>1.2115</v>
      </c>
      <c r="I52" s="172">
        <v>1.5711999999999999</v>
      </c>
      <c r="J52" s="172">
        <v>5.6691000000000003</v>
      </c>
      <c r="K52" s="172">
        <v>12.896699999999999</v>
      </c>
      <c r="L52" s="172">
        <v>-4.4404000000000003</v>
      </c>
      <c r="M52" s="172">
        <v>1.698</v>
      </c>
      <c r="N52" s="172">
        <v>2.7629000000000001</v>
      </c>
      <c r="O52" s="172">
        <v>6.7914000000000003</v>
      </c>
      <c r="P52" s="172"/>
      <c r="Q52" s="172">
        <v>10.2942</v>
      </c>
      <c r="R52" s="172">
        <v>6.4542000000000002</v>
      </c>
    </row>
    <row r="53" spans="1:18" x14ac:dyDescent="0.3">
      <c r="A53" s="168" t="s">
        <v>480</v>
      </c>
      <c r="B53" s="168" t="s">
        <v>527</v>
      </c>
      <c r="C53" s="168">
        <v>134815</v>
      </c>
      <c r="D53" s="171">
        <v>44032</v>
      </c>
      <c r="E53" s="172">
        <v>14.962</v>
      </c>
      <c r="F53" s="172">
        <v>0.52410000000000001</v>
      </c>
      <c r="G53" s="172">
        <v>0.52410000000000001</v>
      </c>
      <c r="H53" s="172">
        <v>1.1766000000000001</v>
      </c>
      <c r="I53" s="172">
        <v>1.5061</v>
      </c>
      <c r="J53" s="172">
        <v>5.5297000000000001</v>
      </c>
      <c r="K53" s="172">
        <v>12.462400000000001</v>
      </c>
      <c r="L53" s="172">
        <v>-5.1296999999999997</v>
      </c>
      <c r="M53" s="172">
        <v>0.54430000000000001</v>
      </c>
      <c r="N53" s="172">
        <v>1.1698</v>
      </c>
      <c r="O53" s="172">
        <v>5.1193999999999997</v>
      </c>
      <c r="P53" s="172"/>
      <c r="Q53" s="172">
        <v>8.4258000000000006</v>
      </c>
      <c r="R53" s="172">
        <v>4.7888000000000002</v>
      </c>
    </row>
    <row r="54" spans="1:18" x14ac:dyDescent="0.3">
      <c r="A54" s="168" t="s">
        <v>480</v>
      </c>
      <c r="B54" s="168" t="s">
        <v>528</v>
      </c>
      <c r="C54" s="168">
        <v>144681</v>
      </c>
      <c r="D54" s="171">
        <v>44032</v>
      </c>
      <c r="E54" s="172">
        <v>11.528499999999999</v>
      </c>
      <c r="F54" s="172">
        <v>0.55210000000000004</v>
      </c>
      <c r="G54" s="172">
        <v>0.55210000000000004</v>
      </c>
      <c r="H54" s="172">
        <v>0.34029999999999999</v>
      </c>
      <c r="I54" s="172">
        <v>0.1338</v>
      </c>
      <c r="J54" s="172">
        <v>4.6219000000000001</v>
      </c>
      <c r="K54" s="172">
        <v>9.9817</v>
      </c>
      <c r="L54" s="172">
        <v>-2.5099</v>
      </c>
      <c r="M54" s="172">
        <v>0.64339999999999997</v>
      </c>
      <c r="N54" s="172">
        <v>9.5678000000000001</v>
      </c>
      <c r="O54" s="172"/>
      <c r="P54" s="172"/>
      <c r="Q54" s="172">
        <v>7.9949000000000003</v>
      </c>
      <c r="R54" s="172"/>
    </row>
    <row r="55" spans="1:18" x14ac:dyDescent="0.3">
      <c r="A55" s="168" t="s">
        <v>480</v>
      </c>
      <c r="B55" s="168" t="s">
        <v>529</v>
      </c>
      <c r="C55" s="168">
        <v>144730</v>
      </c>
      <c r="D55" s="171">
        <v>44032</v>
      </c>
      <c r="E55" s="172">
        <v>11.1959</v>
      </c>
      <c r="F55" s="172">
        <v>0.53610000000000002</v>
      </c>
      <c r="G55" s="172">
        <v>0.53610000000000002</v>
      </c>
      <c r="H55" s="172">
        <v>0.30370000000000003</v>
      </c>
      <c r="I55" s="172">
        <v>6.08E-2</v>
      </c>
      <c r="J55" s="172">
        <v>4.4530000000000003</v>
      </c>
      <c r="K55" s="172">
        <v>9.4793000000000003</v>
      </c>
      <c r="L55" s="172">
        <v>-3.3536000000000001</v>
      </c>
      <c r="M55" s="172">
        <v>-0.65039999999999998</v>
      </c>
      <c r="N55" s="172">
        <v>7.798</v>
      </c>
      <c r="O55" s="172"/>
      <c r="P55" s="172"/>
      <c r="Q55" s="172">
        <v>6.2988</v>
      </c>
      <c r="R55" s="172"/>
    </row>
    <row r="56" spans="1:18" x14ac:dyDescent="0.3">
      <c r="A56" s="168" t="s">
        <v>480</v>
      </c>
      <c r="B56" s="168" t="s">
        <v>530</v>
      </c>
      <c r="C56" s="168">
        <v>112936</v>
      </c>
      <c r="D56" s="171">
        <v>44032</v>
      </c>
      <c r="E56" s="172">
        <v>42.887999999999998</v>
      </c>
      <c r="F56" s="172">
        <v>0.87329999999999997</v>
      </c>
      <c r="G56" s="172">
        <v>0.87329999999999997</v>
      </c>
      <c r="H56" s="172">
        <v>0.73970000000000002</v>
      </c>
      <c r="I56" s="172">
        <v>0.7167</v>
      </c>
      <c r="J56" s="172">
        <v>4.4440999999999997</v>
      </c>
      <c r="K56" s="172">
        <v>12.342000000000001</v>
      </c>
      <c r="L56" s="172">
        <v>-21.848700000000001</v>
      </c>
      <c r="M56" s="172">
        <v>-18.967300000000002</v>
      </c>
      <c r="N56" s="172">
        <v>-19.012899999999998</v>
      </c>
      <c r="O56" s="172">
        <v>-6.2064000000000004</v>
      </c>
      <c r="P56" s="172">
        <v>0.86109999999999998</v>
      </c>
      <c r="Q56" s="172">
        <v>10.1082</v>
      </c>
      <c r="R56" s="172">
        <v>-10.767899999999999</v>
      </c>
    </row>
    <row r="57" spans="1:18" x14ac:dyDescent="0.3">
      <c r="A57" s="168" t="s">
        <v>480</v>
      </c>
      <c r="B57" s="168" t="s">
        <v>531</v>
      </c>
      <c r="C57" s="168">
        <v>118794</v>
      </c>
      <c r="D57" s="171">
        <v>44032</v>
      </c>
      <c r="E57" s="172">
        <v>46.468600000000002</v>
      </c>
      <c r="F57" s="172">
        <v>0.88009999999999999</v>
      </c>
      <c r="G57" s="172">
        <v>0.88009999999999999</v>
      </c>
      <c r="H57" s="172">
        <v>0.75429999999999997</v>
      </c>
      <c r="I57" s="172">
        <v>0.74619999999999997</v>
      </c>
      <c r="J57" s="172">
        <v>4.5110000000000001</v>
      </c>
      <c r="K57" s="172">
        <v>12.557</v>
      </c>
      <c r="L57" s="172">
        <v>-21.5383</v>
      </c>
      <c r="M57" s="172">
        <v>-18.4863</v>
      </c>
      <c r="N57" s="172">
        <v>-18.3872</v>
      </c>
      <c r="O57" s="172">
        <v>-5.1944999999999997</v>
      </c>
      <c r="P57" s="172">
        <v>2.0684</v>
      </c>
      <c r="Q57" s="172">
        <v>8.1088000000000005</v>
      </c>
      <c r="R57" s="172">
        <v>-10.003399999999999</v>
      </c>
    </row>
    <row r="58" spans="1:18" x14ac:dyDescent="0.3">
      <c r="A58" s="168" t="s">
        <v>480</v>
      </c>
      <c r="B58" s="168" t="s">
        <v>532</v>
      </c>
      <c r="C58" s="168">
        <v>147685</v>
      </c>
      <c r="D58" s="171">
        <v>44032</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44032</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44032</v>
      </c>
      <c r="E62" s="172">
        <v>65.67</v>
      </c>
      <c r="F62" s="172">
        <v>0.86009999999999998</v>
      </c>
      <c r="G62" s="172">
        <v>0.86009999999999998</v>
      </c>
      <c r="H62" s="172">
        <v>1.3582000000000001</v>
      </c>
      <c r="I62" s="172">
        <v>1.8929</v>
      </c>
      <c r="J62" s="172">
        <v>5.173</v>
      </c>
      <c r="K62" s="172">
        <v>13.832599999999999</v>
      </c>
      <c r="L62" s="172">
        <v>-8.5503</v>
      </c>
      <c r="M62" s="172">
        <v>-4.8811999999999998</v>
      </c>
      <c r="N62" s="172">
        <v>-2.0728</v>
      </c>
      <c r="O62" s="172">
        <v>0.35749999999999998</v>
      </c>
      <c r="P62" s="172">
        <v>1.8916999999999999</v>
      </c>
      <c r="Q62" s="172">
        <v>12.109</v>
      </c>
      <c r="R62" s="172">
        <v>-1.3265</v>
      </c>
    </row>
    <row r="63" spans="1:18" x14ac:dyDescent="0.3">
      <c r="A63" s="168" t="s">
        <v>480</v>
      </c>
      <c r="B63" s="168" t="s">
        <v>537</v>
      </c>
      <c r="C63" s="168">
        <v>138386</v>
      </c>
      <c r="D63" s="171">
        <v>44032</v>
      </c>
      <c r="E63" s="172">
        <v>72.31</v>
      </c>
      <c r="F63" s="172">
        <v>0.86480000000000001</v>
      </c>
      <c r="G63" s="172">
        <v>0.86480000000000001</v>
      </c>
      <c r="H63" s="172">
        <v>1.3880999999999999</v>
      </c>
      <c r="I63" s="172">
        <v>1.96</v>
      </c>
      <c r="J63" s="172">
        <v>5.3160999999999996</v>
      </c>
      <c r="K63" s="172">
        <v>14.288</v>
      </c>
      <c r="L63" s="172">
        <v>-7.8148999999999997</v>
      </c>
      <c r="M63" s="172">
        <v>-3.7149999999999999</v>
      </c>
      <c r="N63" s="172">
        <v>-0.49540000000000001</v>
      </c>
      <c r="O63" s="172">
        <v>1.8635999999999999</v>
      </c>
      <c r="P63" s="172">
        <v>3.3685999999999998</v>
      </c>
      <c r="Q63" s="172">
        <v>9.327</v>
      </c>
      <c r="R63" s="172">
        <v>0.1661</v>
      </c>
    </row>
    <row r="64" spans="1:18" x14ac:dyDescent="0.3">
      <c r="A64" s="168" t="s">
        <v>480</v>
      </c>
      <c r="B64" s="168" t="s">
        <v>538</v>
      </c>
      <c r="C64" s="168">
        <v>101265</v>
      </c>
      <c r="D64" s="171">
        <v>44032</v>
      </c>
      <c r="E64" s="172">
        <v>74.12</v>
      </c>
      <c r="F64" s="172">
        <v>0.8024</v>
      </c>
      <c r="G64" s="172">
        <v>0.8024</v>
      </c>
      <c r="H64" s="172">
        <v>1.4785999999999999</v>
      </c>
      <c r="I64" s="172">
        <v>2.2345000000000002</v>
      </c>
      <c r="J64" s="172">
        <v>5.9766000000000004</v>
      </c>
      <c r="K64" s="172">
        <v>12.269</v>
      </c>
      <c r="L64" s="172">
        <v>-4.8156999999999996</v>
      </c>
      <c r="M64" s="172">
        <v>-1.0282</v>
      </c>
      <c r="N64" s="172">
        <v>-0.74990000000000001</v>
      </c>
      <c r="O64" s="172">
        <v>2.4123999999999999</v>
      </c>
      <c r="P64" s="172">
        <v>7.3914999999999997</v>
      </c>
      <c r="Q64" s="172">
        <v>10.2494</v>
      </c>
      <c r="R64" s="172">
        <v>-0.2082</v>
      </c>
    </row>
    <row r="65" spans="1:18" x14ac:dyDescent="0.3">
      <c r="A65" s="168" t="s">
        <v>480</v>
      </c>
      <c r="B65" s="168" t="s">
        <v>539</v>
      </c>
      <c r="C65" s="168">
        <v>119484</v>
      </c>
      <c r="D65" s="171">
        <v>44032</v>
      </c>
      <c r="E65" s="172">
        <v>80.06</v>
      </c>
      <c r="F65" s="172">
        <v>0.81850000000000001</v>
      </c>
      <c r="G65" s="172">
        <v>0.81850000000000001</v>
      </c>
      <c r="H65" s="172">
        <v>1.5087999999999999</v>
      </c>
      <c r="I65" s="172">
        <v>2.2869999999999999</v>
      </c>
      <c r="J65" s="172">
        <v>6.0959000000000003</v>
      </c>
      <c r="K65" s="172">
        <v>12.617800000000001</v>
      </c>
      <c r="L65" s="172">
        <v>-4.2229999999999999</v>
      </c>
      <c r="M65" s="172">
        <v>-8.7400000000000005E-2</v>
      </c>
      <c r="N65" s="172">
        <v>0.51480000000000004</v>
      </c>
      <c r="O65" s="172">
        <v>3.7025999999999999</v>
      </c>
      <c r="P65" s="172">
        <v>8.6060999999999996</v>
      </c>
      <c r="Q65" s="172">
        <v>11.819699999999999</v>
      </c>
      <c r="R65" s="172">
        <v>0.98740000000000006</v>
      </c>
    </row>
    <row r="66" spans="1:18" x14ac:dyDescent="0.3">
      <c r="A66" s="168" t="s">
        <v>480</v>
      </c>
      <c r="B66" s="168" t="s">
        <v>540</v>
      </c>
      <c r="C66" s="168">
        <v>101070</v>
      </c>
      <c r="D66" s="171">
        <v>44032</v>
      </c>
      <c r="E66" s="172">
        <v>140.9914</v>
      </c>
      <c r="F66" s="172">
        <v>0.63080000000000003</v>
      </c>
      <c r="G66" s="172">
        <v>0.63080000000000003</v>
      </c>
      <c r="H66" s="172">
        <v>1.5704</v>
      </c>
      <c r="I66" s="172">
        <v>4.3587999999999996</v>
      </c>
      <c r="J66" s="172">
        <v>7.3330000000000002</v>
      </c>
      <c r="K66" s="172">
        <v>18.082799999999999</v>
      </c>
      <c r="L66" s="172">
        <v>-0.51119999999999999</v>
      </c>
      <c r="M66" s="172">
        <v>1.4933000000000001</v>
      </c>
      <c r="N66" s="172">
        <v>1.9484999999999999</v>
      </c>
      <c r="O66" s="172">
        <v>4.0697000000000001</v>
      </c>
      <c r="P66" s="172">
        <v>6.8907999999999996</v>
      </c>
      <c r="Q66" s="172">
        <v>14.655799999999999</v>
      </c>
      <c r="R66" s="172">
        <v>4.9246999999999996</v>
      </c>
    </row>
    <row r="67" spans="1:18" x14ac:dyDescent="0.3">
      <c r="A67" s="168" t="s">
        <v>480</v>
      </c>
      <c r="B67" s="168" t="s">
        <v>541</v>
      </c>
      <c r="C67" s="168">
        <v>120819</v>
      </c>
      <c r="D67" s="171">
        <v>44032</v>
      </c>
      <c r="E67" s="172">
        <v>145.66730000000001</v>
      </c>
      <c r="F67" s="172">
        <v>0.64529999999999998</v>
      </c>
      <c r="G67" s="172">
        <v>0.64529999999999998</v>
      </c>
      <c r="H67" s="172">
        <v>1.6045</v>
      </c>
      <c r="I67" s="172">
        <v>4.4288999999999996</v>
      </c>
      <c r="J67" s="172">
        <v>7.4930000000000003</v>
      </c>
      <c r="K67" s="172">
        <v>18.6067</v>
      </c>
      <c r="L67" s="172">
        <v>0.36670000000000003</v>
      </c>
      <c r="M67" s="172">
        <v>2.8477999999999999</v>
      </c>
      <c r="N67" s="172">
        <v>3.7595000000000001</v>
      </c>
      <c r="O67" s="172">
        <v>5.0674999999999999</v>
      </c>
      <c r="P67" s="172">
        <v>7.5031999999999996</v>
      </c>
      <c r="Q67" s="172">
        <v>11.6457</v>
      </c>
      <c r="R67" s="172">
        <v>6.2157</v>
      </c>
    </row>
    <row r="68" spans="1:18" x14ac:dyDescent="0.3">
      <c r="A68" s="168" t="s">
        <v>480</v>
      </c>
      <c r="B68" s="168" t="s">
        <v>542</v>
      </c>
      <c r="C68" s="168">
        <v>119604</v>
      </c>
      <c r="D68" s="171">
        <v>44032</v>
      </c>
      <c r="E68" s="172">
        <v>65.670528554820294</v>
      </c>
      <c r="F68" s="172">
        <v>0.78359999999999996</v>
      </c>
      <c r="G68" s="172">
        <v>0.78359999999999996</v>
      </c>
      <c r="H68" s="172">
        <v>1.5966</v>
      </c>
      <c r="I68" s="172">
        <v>1.6496999999999999</v>
      </c>
      <c r="J68" s="172">
        <v>5.4522000000000004</v>
      </c>
      <c r="K68" s="172">
        <v>10.25</v>
      </c>
      <c r="L68" s="172">
        <v>-6.2812999999999999</v>
      </c>
      <c r="M68" s="172">
        <v>-2.0259</v>
      </c>
      <c r="N68" s="172">
        <v>1.9594</v>
      </c>
      <c r="O68" s="172">
        <v>6.1184000000000003</v>
      </c>
      <c r="P68" s="172">
        <v>8.1441999999999997</v>
      </c>
      <c r="Q68" s="172">
        <v>13.3889</v>
      </c>
      <c r="R68" s="172">
        <v>5.1879999999999997</v>
      </c>
    </row>
    <row r="69" spans="1:18" x14ac:dyDescent="0.3">
      <c r="A69" s="168" t="s">
        <v>480</v>
      </c>
      <c r="B69" s="168" t="s">
        <v>543</v>
      </c>
      <c r="C69" s="168">
        <v>101551</v>
      </c>
      <c r="D69" s="171">
        <v>44032</v>
      </c>
      <c r="E69" s="172">
        <v>296.87169257534902</v>
      </c>
      <c r="F69" s="172">
        <v>0.77759999999999996</v>
      </c>
      <c r="G69" s="172">
        <v>0.77759999999999996</v>
      </c>
      <c r="H69" s="172">
        <v>1.5829</v>
      </c>
      <c r="I69" s="172">
        <v>1.6236999999999999</v>
      </c>
      <c r="J69" s="172">
        <v>5.3943000000000003</v>
      </c>
      <c r="K69" s="172">
        <v>10.060700000000001</v>
      </c>
      <c r="L69" s="172">
        <v>-6.5880999999999998</v>
      </c>
      <c r="M69" s="172">
        <v>-2.5135999999999998</v>
      </c>
      <c r="N69" s="172">
        <v>1.3031999999999999</v>
      </c>
      <c r="O69" s="172">
        <v>5.2572000000000001</v>
      </c>
      <c r="P69" s="172">
        <v>7.1036999999999999</v>
      </c>
      <c r="Q69" s="172">
        <v>14.7979</v>
      </c>
      <c r="R69" s="172">
        <v>4.4530000000000003</v>
      </c>
    </row>
    <row r="70" spans="1:18" x14ac:dyDescent="0.3">
      <c r="A70" s="168" t="s">
        <v>480</v>
      </c>
      <c r="B70" s="168" t="s">
        <v>544</v>
      </c>
      <c r="C70" s="168">
        <v>125711</v>
      </c>
      <c r="D70" s="171">
        <v>44032</v>
      </c>
      <c r="E70" s="172">
        <v>17.856100000000001</v>
      </c>
      <c r="F70" s="172">
        <v>0.9224</v>
      </c>
      <c r="G70" s="172">
        <v>0.9224</v>
      </c>
      <c r="H70" s="172">
        <v>1.5122</v>
      </c>
      <c r="I70" s="172">
        <v>1.9492</v>
      </c>
      <c r="J70" s="172">
        <v>6.0407999999999999</v>
      </c>
      <c r="K70" s="172">
        <v>11.9056</v>
      </c>
      <c r="L70" s="172">
        <v>-3.7406999999999999</v>
      </c>
      <c r="M70" s="172">
        <v>-1.0616000000000001</v>
      </c>
      <c r="N70" s="172">
        <v>3.0731999999999999</v>
      </c>
      <c r="O70" s="172">
        <v>4.4394999999999998</v>
      </c>
      <c r="P70" s="172">
        <v>5.4543999999999997</v>
      </c>
      <c r="Q70" s="172">
        <v>9.1553000000000004</v>
      </c>
      <c r="R70" s="172">
        <v>3.4611999999999998</v>
      </c>
    </row>
    <row r="71" spans="1:18" x14ac:dyDescent="0.3">
      <c r="A71" s="168" t="s">
        <v>480</v>
      </c>
      <c r="B71" s="168" t="s">
        <v>545</v>
      </c>
      <c r="C71" s="168">
        <v>125713</v>
      </c>
      <c r="D71" s="171">
        <v>44032</v>
      </c>
      <c r="E71" s="172">
        <v>16.879100000000001</v>
      </c>
      <c r="F71" s="172">
        <v>0.9093</v>
      </c>
      <c r="G71" s="172">
        <v>0.9093</v>
      </c>
      <c r="H71" s="172">
        <v>1.4807999999999999</v>
      </c>
      <c r="I71" s="172">
        <v>1.8863000000000001</v>
      </c>
      <c r="J71" s="172">
        <v>5.8981000000000003</v>
      </c>
      <c r="K71" s="172">
        <v>11.4772</v>
      </c>
      <c r="L71" s="172">
        <v>-4.4661999999999997</v>
      </c>
      <c r="M71" s="172">
        <v>-2.1876000000000002</v>
      </c>
      <c r="N71" s="172">
        <v>1.5217000000000001</v>
      </c>
      <c r="O71" s="172">
        <v>3.2317999999999998</v>
      </c>
      <c r="P71" s="172">
        <v>4.4603999999999999</v>
      </c>
      <c r="Q71" s="172">
        <v>8.2339000000000002</v>
      </c>
      <c r="R71" s="172">
        <v>1.9990000000000001</v>
      </c>
    </row>
    <row r="72" spans="1:18" x14ac:dyDescent="0.3">
      <c r="A72" s="168" t="s">
        <v>480</v>
      </c>
      <c r="B72" s="168" t="s">
        <v>546</v>
      </c>
      <c r="C72" s="168">
        <v>100617</v>
      </c>
      <c r="D72" s="171">
        <v>44032</v>
      </c>
      <c r="E72" s="172">
        <v>90.773399999999995</v>
      </c>
      <c r="F72" s="172">
        <v>0.62539999999999996</v>
      </c>
      <c r="G72" s="172">
        <v>0.62539999999999996</v>
      </c>
      <c r="H72" s="172">
        <v>1.5017</v>
      </c>
      <c r="I72" s="172">
        <v>1.9641999999999999</v>
      </c>
      <c r="J72" s="172">
        <v>4.4850000000000003</v>
      </c>
      <c r="K72" s="172">
        <v>11.023099999999999</v>
      </c>
      <c r="L72" s="172">
        <v>-6.9097</v>
      </c>
      <c r="M72" s="172">
        <v>-2.6394000000000002</v>
      </c>
      <c r="N72" s="172">
        <v>1.0498000000000001</v>
      </c>
      <c r="O72" s="172">
        <v>4.4170999999999996</v>
      </c>
      <c r="P72" s="172">
        <v>6.8465999999999996</v>
      </c>
      <c r="Q72" s="172">
        <v>11.593</v>
      </c>
      <c r="R72" s="172">
        <v>2.1343999999999999</v>
      </c>
    </row>
    <row r="73" spans="1:18" x14ac:dyDescent="0.3">
      <c r="A73" s="168" t="s">
        <v>480</v>
      </c>
      <c r="B73" s="168" t="s">
        <v>547</v>
      </c>
      <c r="C73" s="168">
        <v>119542</v>
      </c>
      <c r="D73" s="171">
        <v>44032</v>
      </c>
      <c r="E73" s="172">
        <v>96.561800000000005</v>
      </c>
      <c r="F73" s="172">
        <v>0.63429999999999997</v>
      </c>
      <c r="G73" s="172">
        <v>0.63429999999999997</v>
      </c>
      <c r="H73" s="172">
        <v>1.5226999999999999</v>
      </c>
      <c r="I73" s="172">
        <v>2.0065</v>
      </c>
      <c r="J73" s="172">
        <v>4.5807000000000002</v>
      </c>
      <c r="K73" s="172">
        <v>11.3111</v>
      </c>
      <c r="L73" s="172">
        <v>-6.4286000000000003</v>
      </c>
      <c r="M73" s="172">
        <v>-1.9218999999999999</v>
      </c>
      <c r="N73" s="172">
        <v>2.0280999999999998</v>
      </c>
      <c r="O73" s="172">
        <v>5.7686000000000002</v>
      </c>
      <c r="P73" s="172">
        <v>7.8795999999999999</v>
      </c>
      <c r="Q73" s="172">
        <v>9.0259999999999998</v>
      </c>
      <c r="R73" s="172">
        <v>3.2595000000000001</v>
      </c>
    </row>
    <row r="74" spans="1:18" x14ac:dyDescent="0.3">
      <c r="A74" s="168" t="s">
        <v>480</v>
      </c>
      <c r="B74" s="168" t="s">
        <v>548</v>
      </c>
      <c r="C74" s="168">
        <v>119053</v>
      </c>
      <c r="D74" s="171">
        <v>44032</v>
      </c>
      <c r="E74" s="172">
        <v>218.4461</v>
      </c>
      <c r="F74" s="172">
        <v>0.86250000000000004</v>
      </c>
      <c r="G74" s="172">
        <v>0.86250000000000004</v>
      </c>
      <c r="H74" s="172">
        <v>1.2393000000000001</v>
      </c>
      <c r="I74" s="172">
        <v>1.4462999999999999</v>
      </c>
      <c r="J74" s="172">
        <v>5.1764999999999999</v>
      </c>
      <c r="K74" s="172">
        <v>13.480700000000001</v>
      </c>
      <c r="L74" s="172">
        <v>-7.2622</v>
      </c>
      <c r="M74" s="172">
        <v>-3.3875000000000002</v>
      </c>
      <c r="N74" s="172">
        <v>-2.7660999999999998</v>
      </c>
      <c r="O74" s="172">
        <v>1.6992</v>
      </c>
      <c r="P74" s="172">
        <v>4.3139000000000003</v>
      </c>
      <c r="Q74" s="172">
        <v>11.0158</v>
      </c>
      <c r="R74" s="172">
        <v>1.1292</v>
      </c>
    </row>
    <row r="75" spans="1:18" x14ac:dyDescent="0.3">
      <c r="A75" s="168" t="s">
        <v>480</v>
      </c>
      <c r="B75" s="168" t="s">
        <v>549</v>
      </c>
      <c r="C75" s="168">
        <v>100414</v>
      </c>
      <c r="D75" s="171">
        <v>44032</v>
      </c>
      <c r="E75" s="172">
        <v>278.14650365840401</v>
      </c>
      <c r="F75" s="172">
        <v>0.85350000000000004</v>
      </c>
      <c r="G75" s="172">
        <v>0.85350000000000004</v>
      </c>
      <c r="H75" s="172">
        <v>1.2184999999999999</v>
      </c>
      <c r="I75" s="172">
        <v>1.4057999999999999</v>
      </c>
      <c r="J75" s="172">
        <v>5.0827</v>
      </c>
      <c r="K75" s="172">
        <v>13.187099999999999</v>
      </c>
      <c r="L75" s="172">
        <v>-7.7502000000000004</v>
      </c>
      <c r="M75" s="172">
        <v>-4.1527000000000003</v>
      </c>
      <c r="N75" s="172">
        <v>-3.7854999999999999</v>
      </c>
      <c r="O75" s="172">
        <v>0.3639</v>
      </c>
      <c r="P75" s="172">
        <v>3.2248000000000001</v>
      </c>
      <c r="Q75" s="172">
        <v>14.350199999999999</v>
      </c>
      <c r="R75" s="172">
        <v>-7.85E-2</v>
      </c>
    </row>
    <row r="76" spans="1:18" x14ac:dyDescent="0.3">
      <c r="A76" s="168" t="s">
        <v>480</v>
      </c>
      <c r="B76" s="168" t="s">
        <v>550</v>
      </c>
      <c r="C76" s="168">
        <v>120674</v>
      </c>
      <c r="D76" s="171">
        <v>44032</v>
      </c>
      <c r="E76" s="172">
        <v>164.14359999999999</v>
      </c>
      <c r="F76" s="172">
        <v>0.68120000000000003</v>
      </c>
      <c r="G76" s="172">
        <v>0.68120000000000003</v>
      </c>
      <c r="H76" s="172">
        <v>1.4903999999999999</v>
      </c>
      <c r="I76" s="172">
        <v>1.6474</v>
      </c>
      <c r="J76" s="172">
        <v>5.6345999999999998</v>
      </c>
      <c r="K76" s="172">
        <v>13.763</v>
      </c>
      <c r="L76" s="172">
        <v>-8.1254000000000008</v>
      </c>
      <c r="M76" s="172">
        <v>-1.9457</v>
      </c>
      <c r="N76" s="172">
        <v>-3.8395000000000001</v>
      </c>
      <c r="O76" s="172">
        <v>-0.22209999999999999</v>
      </c>
      <c r="P76" s="172">
        <v>4.6002999999999998</v>
      </c>
      <c r="Q76" s="172">
        <v>8.5772999999999993</v>
      </c>
      <c r="R76" s="172">
        <v>-1.5073000000000001</v>
      </c>
    </row>
    <row r="77" spans="1:18" x14ac:dyDescent="0.3">
      <c r="A77" s="168" t="s">
        <v>480</v>
      </c>
      <c r="B77" s="168" t="s">
        <v>551</v>
      </c>
      <c r="C77" s="168">
        <v>100684</v>
      </c>
      <c r="D77" s="171">
        <v>44032</v>
      </c>
      <c r="E77" s="172">
        <v>161.68401029923001</v>
      </c>
      <c r="F77" s="172">
        <v>0.67579999999999996</v>
      </c>
      <c r="G77" s="172">
        <v>0.67579999999999996</v>
      </c>
      <c r="H77" s="172">
        <v>1.4772000000000001</v>
      </c>
      <c r="I77" s="172">
        <v>1.6214999999999999</v>
      </c>
      <c r="J77" s="172">
        <v>5.5721999999999996</v>
      </c>
      <c r="K77" s="172">
        <v>13.560600000000001</v>
      </c>
      <c r="L77" s="172">
        <v>-8.4558999999999997</v>
      </c>
      <c r="M77" s="172">
        <v>-2.4841000000000002</v>
      </c>
      <c r="N77" s="172">
        <v>-4.5580999999999996</v>
      </c>
      <c r="O77" s="172">
        <v>-0.9415</v>
      </c>
      <c r="P77" s="172">
        <v>3.9266999999999999</v>
      </c>
      <c r="Q77" s="172">
        <v>11.501099999999999</v>
      </c>
      <c r="R77" s="172">
        <v>-2.1718000000000002</v>
      </c>
    </row>
    <row r="78" spans="1:18" x14ac:dyDescent="0.3">
      <c r="A78" s="173" t="s">
        <v>27</v>
      </c>
      <c r="B78" s="168"/>
      <c r="C78" s="168"/>
      <c r="D78" s="168"/>
      <c r="E78" s="168"/>
      <c r="F78" s="174">
        <v>0.73895441176470589</v>
      </c>
      <c r="G78" s="174">
        <v>0.73895441176470589</v>
      </c>
      <c r="H78" s="174">
        <v>1.380051470588235</v>
      </c>
      <c r="I78" s="174">
        <v>1.6791250000000004</v>
      </c>
      <c r="J78" s="174">
        <v>5.6121161764705878</v>
      </c>
      <c r="K78" s="174">
        <v>12.003925000000001</v>
      </c>
      <c r="L78" s="174">
        <v>-6.0679352941176488</v>
      </c>
      <c r="M78" s="174">
        <v>-1.9464073529411763</v>
      </c>
      <c r="N78" s="174">
        <v>0.9045787878787882</v>
      </c>
      <c r="O78" s="174">
        <v>2.2462999999999997</v>
      </c>
      <c r="P78" s="174">
        <v>5.3636547619047619</v>
      </c>
      <c r="Q78" s="174">
        <v>8.7017705882352896</v>
      </c>
      <c r="R78" s="174">
        <v>1.1261035714285714</v>
      </c>
    </row>
    <row r="79" spans="1:18" x14ac:dyDescent="0.3">
      <c r="A79" s="173" t="s">
        <v>409</v>
      </c>
      <c r="B79" s="168"/>
      <c r="C79" s="168"/>
      <c r="D79" s="168"/>
      <c r="E79" s="168"/>
      <c r="F79" s="174">
        <v>0.76939999999999997</v>
      </c>
      <c r="G79" s="174">
        <v>0.76939999999999997</v>
      </c>
      <c r="H79" s="174">
        <v>1.4960499999999999</v>
      </c>
      <c r="I79" s="174">
        <v>1.6547999999999998</v>
      </c>
      <c r="J79" s="174">
        <v>5.2089999999999996</v>
      </c>
      <c r="K79" s="174">
        <v>11.64495</v>
      </c>
      <c r="L79" s="174">
        <v>-6.5083500000000001</v>
      </c>
      <c r="M79" s="174">
        <v>-2.2643000000000004</v>
      </c>
      <c r="N79" s="174">
        <v>0.86840000000000006</v>
      </c>
      <c r="O79" s="174">
        <v>2.0936500000000002</v>
      </c>
      <c r="P79" s="174">
        <v>5.2078000000000007</v>
      </c>
      <c r="Q79" s="174">
        <v>9.2935499999999998</v>
      </c>
      <c r="R79" s="174">
        <v>1.0205000000000002</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44032</v>
      </c>
      <c r="E82" s="172">
        <v>54.56</v>
      </c>
      <c r="F82" s="172">
        <v>0.53439999999999999</v>
      </c>
      <c r="G82" s="172">
        <v>0.53439999999999999</v>
      </c>
      <c r="H82" s="172">
        <v>0.81299999999999994</v>
      </c>
      <c r="I82" s="172">
        <v>1.1494</v>
      </c>
      <c r="J82" s="172">
        <v>4.7217000000000002</v>
      </c>
      <c r="K82" s="172">
        <v>11.0975</v>
      </c>
      <c r="L82" s="172">
        <v>-3.3481000000000001</v>
      </c>
      <c r="M82" s="172">
        <v>0.53439999999999999</v>
      </c>
      <c r="N82" s="172">
        <v>3.2355999999999998</v>
      </c>
      <c r="O82" s="172">
        <v>3.4687000000000001</v>
      </c>
      <c r="P82" s="172">
        <v>7.2247000000000003</v>
      </c>
      <c r="Q82" s="172">
        <v>8.7401999999999997</v>
      </c>
      <c r="R82" s="172">
        <v>4.3813000000000004</v>
      </c>
    </row>
    <row r="83" spans="1:18" x14ac:dyDescent="0.3">
      <c r="A83" s="168" t="s">
        <v>553</v>
      </c>
      <c r="B83" s="168" t="s">
        <v>555</v>
      </c>
      <c r="C83" s="168">
        <v>131670</v>
      </c>
      <c r="D83" s="171">
        <v>44032</v>
      </c>
      <c r="E83" s="172">
        <v>58.39</v>
      </c>
      <c r="F83" s="172">
        <v>0.56840000000000002</v>
      </c>
      <c r="G83" s="172">
        <v>0.56840000000000002</v>
      </c>
      <c r="H83" s="172">
        <v>0.84630000000000005</v>
      </c>
      <c r="I83" s="172">
        <v>1.2134</v>
      </c>
      <c r="J83" s="172">
        <v>4.8483000000000001</v>
      </c>
      <c r="K83" s="172">
        <v>11.41</v>
      </c>
      <c r="L83" s="172">
        <v>-2.7967</v>
      </c>
      <c r="M83" s="172">
        <v>1.3714999999999999</v>
      </c>
      <c r="N83" s="172">
        <v>4.3423999999999996</v>
      </c>
      <c r="O83" s="172">
        <v>4.6505999999999998</v>
      </c>
      <c r="P83" s="172">
        <v>8.2420000000000009</v>
      </c>
      <c r="Q83" s="172">
        <v>10.551500000000001</v>
      </c>
      <c r="R83" s="172">
        <v>5.4828999999999999</v>
      </c>
    </row>
    <row r="84" spans="1:18" x14ac:dyDescent="0.3">
      <c r="A84" s="168" t="s">
        <v>553</v>
      </c>
      <c r="B84" s="168" t="s">
        <v>556</v>
      </c>
      <c r="C84" s="168">
        <v>100119</v>
      </c>
      <c r="D84" s="171">
        <v>44032</v>
      </c>
      <c r="E84" s="172">
        <v>175.785</v>
      </c>
      <c r="F84" s="172">
        <v>0.41410000000000002</v>
      </c>
      <c r="G84" s="172">
        <v>0.41410000000000002</v>
      </c>
      <c r="H84" s="172">
        <v>1.0833999999999999</v>
      </c>
      <c r="I84" s="172">
        <v>0.26519999999999999</v>
      </c>
      <c r="J84" s="172">
        <v>3.6737000000000002</v>
      </c>
      <c r="K84" s="172">
        <v>8.7408000000000001</v>
      </c>
      <c r="L84" s="172">
        <v>-13.0922</v>
      </c>
      <c r="M84" s="172">
        <v>-9.3026999999999997</v>
      </c>
      <c r="N84" s="172">
        <v>-11.711499999999999</v>
      </c>
      <c r="O84" s="172">
        <v>0.61329999999999996</v>
      </c>
      <c r="P84" s="172">
        <v>5.1265000000000001</v>
      </c>
      <c r="Q84" s="172">
        <v>15.521000000000001</v>
      </c>
      <c r="R84" s="172">
        <v>-0.77380000000000004</v>
      </c>
    </row>
    <row r="85" spans="1:18" x14ac:dyDescent="0.3">
      <c r="A85" s="168" t="s">
        <v>553</v>
      </c>
      <c r="B85" s="168" t="s">
        <v>557</v>
      </c>
      <c r="C85" s="168"/>
      <c r="D85" s="171">
        <v>44032</v>
      </c>
      <c r="E85" s="172">
        <v>184.21899999999999</v>
      </c>
      <c r="F85" s="172">
        <v>0.41860000000000003</v>
      </c>
      <c r="G85" s="172">
        <v>0.41860000000000003</v>
      </c>
      <c r="H85" s="172">
        <v>1.0936999999999999</v>
      </c>
      <c r="I85" s="172">
        <v>0.2853</v>
      </c>
      <c r="J85" s="172">
        <v>3.7210999999999999</v>
      </c>
      <c r="K85" s="172">
        <v>8.8932000000000002</v>
      </c>
      <c r="L85" s="172">
        <v>-12.837</v>
      </c>
      <c r="M85" s="172">
        <v>-8.8801000000000005</v>
      </c>
      <c r="N85" s="172">
        <v>-11.1662</v>
      </c>
      <c r="O85" s="172">
        <v>-0.32879999999999998</v>
      </c>
      <c r="P85" s="172">
        <v>5.266</v>
      </c>
      <c r="Q85" s="172">
        <v>10.096500000000001</v>
      </c>
      <c r="R85" s="172">
        <v>-2.9000000000000001E-2</v>
      </c>
    </row>
    <row r="86" spans="1:18" x14ac:dyDescent="0.3">
      <c r="A86" s="168" t="s">
        <v>553</v>
      </c>
      <c r="B86" s="168" t="s">
        <v>558</v>
      </c>
      <c r="C86" s="168">
        <v>104685</v>
      </c>
      <c r="D86" s="171">
        <v>44032</v>
      </c>
      <c r="E86" s="172">
        <v>36.770000000000003</v>
      </c>
      <c r="F86" s="172">
        <v>0.65700000000000003</v>
      </c>
      <c r="G86" s="172">
        <v>0.65700000000000003</v>
      </c>
      <c r="H86" s="172">
        <v>1.0165</v>
      </c>
      <c r="I86" s="172">
        <v>1.2948</v>
      </c>
      <c r="J86" s="172">
        <v>4.5195999999999996</v>
      </c>
      <c r="K86" s="172">
        <v>12.6187</v>
      </c>
      <c r="L86" s="172">
        <v>-4.2198000000000002</v>
      </c>
      <c r="M86" s="172">
        <v>-0.29830000000000001</v>
      </c>
      <c r="N86" s="172">
        <v>3.2574999999999998</v>
      </c>
      <c r="O86" s="172">
        <v>5.0762</v>
      </c>
      <c r="P86" s="172">
        <v>6.9810999999999996</v>
      </c>
      <c r="Q86" s="172">
        <v>10.075200000000001</v>
      </c>
      <c r="R86" s="172">
        <v>4.7603</v>
      </c>
    </row>
    <row r="87" spans="1:18" x14ac:dyDescent="0.3">
      <c r="A87" s="168" t="s">
        <v>553</v>
      </c>
      <c r="B87" s="168" t="s">
        <v>559</v>
      </c>
      <c r="C87" s="168">
        <v>120377</v>
      </c>
      <c r="D87" s="171">
        <v>44032</v>
      </c>
      <c r="E87" s="172">
        <v>39.770000000000003</v>
      </c>
      <c r="F87" s="172">
        <v>0.65810000000000002</v>
      </c>
      <c r="G87" s="172">
        <v>0.65810000000000002</v>
      </c>
      <c r="H87" s="172">
        <v>1.016</v>
      </c>
      <c r="I87" s="172">
        <v>1.2989999999999999</v>
      </c>
      <c r="J87" s="172">
        <v>4.5753000000000004</v>
      </c>
      <c r="K87" s="172">
        <v>12.790699999999999</v>
      </c>
      <c r="L87" s="172">
        <v>-3.9140000000000001</v>
      </c>
      <c r="M87" s="172">
        <v>0.15110000000000001</v>
      </c>
      <c r="N87" s="172">
        <v>3.8109999999999999</v>
      </c>
      <c r="O87" s="172">
        <v>6.0172999999999996</v>
      </c>
      <c r="P87" s="172">
        <v>8.1645000000000003</v>
      </c>
      <c r="Q87" s="172">
        <v>11.659000000000001</v>
      </c>
      <c r="R87" s="172">
        <v>5.4943999999999997</v>
      </c>
    </row>
    <row r="88" spans="1:18" x14ac:dyDescent="0.3">
      <c r="A88" s="168" t="s">
        <v>553</v>
      </c>
      <c r="B88" s="168" t="s">
        <v>560</v>
      </c>
      <c r="C88" s="168">
        <v>147789</v>
      </c>
      <c r="D88" s="171">
        <v>44032</v>
      </c>
      <c r="E88" s="172">
        <v>8.8444000000000003</v>
      </c>
      <c r="F88" s="172">
        <v>0.78169999999999995</v>
      </c>
      <c r="G88" s="172">
        <v>0.78169999999999995</v>
      </c>
      <c r="H88" s="172">
        <v>2.3207</v>
      </c>
      <c r="I88" s="172">
        <v>2.7892999999999999</v>
      </c>
      <c r="J88" s="172">
        <v>3.1633</v>
      </c>
      <c r="K88" s="172">
        <v>6.0022000000000002</v>
      </c>
      <c r="L88" s="172">
        <v>-13.985900000000001</v>
      </c>
      <c r="M88" s="172"/>
      <c r="N88" s="172"/>
      <c r="O88" s="172"/>
      <c r="P88" s="172"/>
      <c r="Q88" s="172">
        <v>-11.555999999999999</v>
      </c>
      <c r="R88" s="172"/>
    </row>
    <row r="89" spans="1:18" x14ac:dyDescent="0.3">
      <c r="A89" s="168" t="s">
        <v>553</v>
      </c>
      <c r="B89" s="168" t="s">
        <v>561</v>
      </c>
      <c r="C89" s="168">
        <v>147787</v>
      </c>
      <c r="D89" s="171">
        <v>44032</v>
      </c>
      <c r="E89" s="172">
        <v>8.7413000000000007</v>
      </c>
      <c r="F89" s="172">
        <v>0.7631</v>
      </c>
      <c r="G89" s="172">
        <v>0.7631</v>
      </c>
      <c r="H89" s="172">
        <v>2.2793000000000001</v>
      </c>
      <c r="I89" s="172">
        <v>2.7059000000000002</v>
      </c>
      <c r="J89" s="172">
        <v>2.9794</v>
      </c>
      <c r="K89" s="172">
        <v>5.4375</v>
      </c>
      <c r="L89" s="172">
        <v>-14.888400000000001</v>
      </c>
      <c r="M89" s="172"/>
      <c r="N89" s="172"/>
      <c r="O89" s="172"/>
      <c r="P89" s="172"/>
      <c r="Q89" s="172">
        <v>-12.587</v>
      </c>
      <c r="R89" s="172"/>
    </row>
    <row r="90" spans="1:18" x14ac:dyDescent="0.3">
      <c r="A90" s="168" t="s">
        <v>553</v>
      </c>
      <c r="B90" s="168" t="s">
        <v>562</v>
      </c>
      <c r="C90" s="168">
        <v>144335</v>
      </c>
      <c r="D90" s="171">
        <v>44032</v>
      </c>
      <c r="E90" s="172">
        <v>11.555999999999999</v>
      </c>
      <c r="F90" s="172">
        <v>0.53939999999999999</v>
      </c>
      <c r="G90" s="172">
        <v>0.53939999999999999</v>
      </c>
      <c r="H90" s="172">
        <v>1.2175</v>
      </c>
      <c r="I90" s="172">
        <v>1.6895</v>
      </c>
      <c r="J90" s="172">
        <v>5.7660999999999998</v>
      </c>
      <c r="K90" s="172">
        <v>15.076700000000001</v>
      </c>
      <c r="L90" s="172">
        <v>0.47820000000000001</v>
      </c>
      <c r="M90" s="172">
        <v>4.6738999999999997</v>
      </c>
      <c r="N90" s="172">
        <v>8.4663000000000004</v>
      </c>
      <c r="O90" s="172"/>
      <c r="P90" s="172"/>
      <c r="Q90" s="172">
        <v>7.5959000000000003</v>
      </c>
      <c r="R90" s="172"/>
    </row>
    <row r="91" spans="1:18" x14ac:dyDescent="0.3">
      <c r="A91" s="168" t="s">
        <v>553</v>
      </c>
      <c r="B91" s="168" t="s">
        <v>563</v>
      </c>
      <c r="C91" s="168">
        <v>144333</v>
      </c>
      <c r="D91" s="171">
        <v>44032</v>
      </c>
      <c r="E91" s="172">
        <v>11.314</v>
      </c>
      <c r="F91" s="172">
        <v>0.5242</v>
      </c>
      <c r="G91" s="172">
        <v>0.5242</v>
      </c>
      <c r="H91" s="172">
        <v>1.1895</v>
      </c>
      <c r="I91" s="172">
        <v>1.6349</v>
      </c>
      <c r="J91" s="172">
        <v>5.6494999999999997</v>
      </c>
      <c r="K91" s="172">
        <v>14.7348</v>
      </c>
      <c r="L91" s="172">
        <v>-9.7100000000000006E-2</v>
      </c>
      <c r="M91" s="172">
        <v>3.8172000000000001</v>
      </c>
      <c r="N91" s="172">
        <v>7.3333000000000004</v>
      </c>
      <c r="O91" s="172"/>
      <c r="P91" s="172"/>
      <c r="Q91" s="172">
        <v>6.4493</v>
      </c>
      <c r="R91" s="172"/>
    </row>
    <row r="92" spans="1:18" x14ac:dyDescent="0.3">
      <c r="A92" s="168" t="s">
        <v>553</v>
      </c>
      <c r="B92" s="168" t="s">
        <v>564</v>
      </c>
      <c r="C92" s="168">
        <v>119298</v>
      </c>
      <c r="D92" s="171">
        <v>44032</v>
      </c>
      <c r="E92" s="172">
        <v>28.222999999999999</v>
      </c>
      <c r="F92" s="172">
        <v>0.46989999999999998</v>
      </c>
      <c r="G92" s="172">
        <v>0.46989999999999998</v>
      </c>
      <c r="H92" s="172">
        <v>1.3392999999999999</v>
      </c>
      <c r="I92" s="172">
        <v>1.1032999999999999</v>
      </c>
      <c r="J92" s="172">
        <v>4.1593</v>
      </c>
      <c r="K92" s="172">
        <v>10.001200000000001</v>
      </c>
      <c r="L92" s="172">
        <v>2.8348</v>
      </c>
      <c r="M92" s="172">
        <v>6.3574000000000002</v>
      </c>
      <c r="N92" s="172">
        <v>8.8724000000000007</v>
      </c>
      <c r="O92" s="172">
        <v>7.2409999999999997</v>
      </c>
      <c r="P92" s="172">
        <v>5.8789999999999996</v>
      </c>
      <c r="Q92" s="172">
        <v>11.953799999999999</v>
      </c>
      <c r="R92" s="172">
        <v>6.4333</v>
      </c>
    </row>
    <row r="93" spans="1:18" x14ac:dyDescent="0.3">
      <c r="A93" s="168" t="s">
        <v>553</v>
      </c>
      <c r="B93" s="168" t="s">
        <v>565</v>
      </c>
      <c r="C93" s="168">
        <v>118194</v>
      </c>
      <c r="D93" s="171">
        <v>44032</v>
      </c>
      <c r="E93" s="172">
        <v>26.05</v>
      </c>
      <c r="F93" s="172">
        <v>0.45500000000000002</v>
      </c>
      <c r="G93" s="172">
        <v>0.45500000000000002</v>
      </c>
      <c r="H93" s="172">
        <v>1.3146</v>
      </c>
      <c r="I93" s="172">
        <v>1.0551999999999999</v>
      </c>
      <c r="J93" s="172">
        <v>4.0502000000000002</v>
      </c>
      <c r="K93" s="172">
        <v>9.6518999999999995</v>
      </c>
      <c r="L93" s="172">
        <v>2.1688999999999998</v>
      </c>
      <c r="M93" s="172">
        <v>5.3376000000000001</v>
      </c>
      <c r="N93" s="172">
        <v>7.5202</v>
      </c>
      <c r="O93" s="172">
        <v>6.0026000000000002</v>
      </c>
      <c r="P93" s="172">
        <v>4.6463000000000001</v>
      </c>
      <c r="Q93" s="172">
        <v>10.6569</v>
      </c>
      <c r="R93" s="172">
        <v>5.1711999999999998</v>
      </c>
    </row>
    <row r="94" spans="1:18" x14ac:dyDescent="0.3">
      <c r="A94" s="168" t="s">
        <v>553</v>
      </c>
      <c r="B94" s="168" t="s">
        <v>566</v>
      </c>
      <c r="C94" s="168">
        <v>102846</v>
      </c>
      <c r="D94" s="171">
        <v>44032</v>
      </c>
      <c r="E94" s="172">
        <v>90.820800000000006</v>
      </c>
      <c r="F94" s="172">
        <v>0.67879999999999996</v>
      </c>
      <c r="G94" s="172">
        <v>0.67879999999999996</v>
      </c>
      <c r="H94" s="172">
        <v>1.4518</v>
      </c>
      <c r="I94" s="172">
        <v>1.8352999999999999</v>
      </c>
      <c r="J94" s="172">
        <v>4.0511999999999997</v>
      </c>
      <c r="K94" s="172">
        <v>9.4369999999999994</v>
      </c>
      <c r="L94" s="172">
        <v>-4.7468000000000004</v>
      </c>
      <c r="M94" s="172">
        <v>-0.69579999999999997</v>
      </c>
      <c r="N94" s="172">
        <v>-0.1167</v>
      </c>
      <c r="O94" s="172">
        <v>3.1236999999999999</v>
      </c>
      <c r="P94" s="172">
        <v>5.0907999999999998</v>
      </c>
      <c r="Q94" s="172">
        <v>15.100899999999999</v>
      </c>
      <c r="R94" s="172">
        <v>3.1012</v>
      </c>
    </row>
    <row r="95" spans="1:18" x14ac:dyDescent="0.3">
      <c r="A95" s="168" t="s">
        <v>553</v>
      </c>
      <c r="B95" s="168" t="s">
        <v>567</v>
      </c>
      <c r="C95" s="168">
        <v>118736</v>
      </c>
      <c r="D95" s="171">
        <v>44032</v>
      </c>
      <c r="E95" s="172">
        <v>96.424700000000001</v>
      </c>
      <c r="F95" s="172">
        <v>0.6905</v>
      </c>
      <c r="G95" s="172">
        <v>0.6905</v>
      </c>
      <c r="H95" s="172">
        <v>1.4779</v>
      </c>
      <c r="I95" s="172">
        <v>1.8861000000000001</v>
      </c>
      <c r="J95" s="172">
        <v>4.1631999999999998</v>
      </c>
      <c r="K95" s="172">
        <v>9.7859999999999996</v>
      </c>
      <c r="L95" s="172">
        <v>-4.0487000000000002</v>
      </c>
      <c r="M95" s="172">
        <v>0.36509999999999998</v>
      </c>
      <c r="N95" s="172">
        <v>1.2261</v>
      </c>
      <c r="O95" s="172">
        <v>4.2865000000000002</v>
      </c>
      <c r="P95" s="172">
        <v>6.0448000000000004</v>
      </c>
      <c r="Q95" s="172">
        <v>10.614699999999999</v>
      </c>
      <c r="R95" s="172">
        <v>4.4455999999999998</v>
      </c>
    </row>
    <row r="96" spans="1:18" x14ac:dyDescent="0.3">
      <c r="A96" s="168" t="s">
        <v>553</v>
      </c>
      <c r="B96" s="168" t="s">
        <v>568</v>
      </c>
      <c r="C96" s="168">
        <v>148026</v>
      </c>
      <c r="D96" s="171">
        <v>44032</v>
      </c>
      <c r="E96" s="172">
        <v>11.3133</v>
      </c>
      <c r="F96" s="172">
        <v>0.73460000000000003</v>
      </c>
      <c r="G96" s="172">
        <v>0.73460000000000003</v>
      </c>
      <c r="H96" s="172">
        <v>1.7383</v>
      </c>
      <c r="I96" s="172">
        <v>2.4346999999999999</v>
      </c>
      <c r="J96" s="172">
        <v>5.3202999999999996</v>
      </c>
      <c r="K96" s="172">
        <v>10.9811</v>
      </c>
      <c r="L96" s="172"/>
      <c r="M96" s="172"/>
      <c r="N96" s="172"/>
      <c r="O96" s="172"/>
      <c r="P96" s="172"/>
      <c r="Q96" s="172">
        <v>13.132999999999999</v>
      </c>
      <c r="R96" s="172"/>
    </row>
    <row r="97" spans="1:18" x14ac:dyDescent="0.3">
      <c r="A97" s="168" t="s">
        <v>553</v>
      </c>
      <c r="B97" s="168" t="s">
        <v>569</v>
      </c>
      <c r="C97" s="168">
        <v>148024</v>
      </c>
      <c r="D97" s="171">
        <v>44032</v>
      </c>
      <c r="E97" s="172">
        <v>11.2317</v>
      </c>
      <c r="F97" s="172">
        <v>0.71740000000000004</v>
      </c>
      <c r="G97" s="172">
        <v>0.71740000000000004</v>
      </c>
      <c r="H97" s="172">
        <v>1.6977</v>
      </c>
      <c r="I97" s="172">
        <v>2.3529</v>
      </c>
      <c r="J97" s="172">
        <v>5.1459999999999999</v>
      </c>
      <c r="K97" s="172">
        <v>10.4276</v>
      </c>
      <c r="L97" s="172"/>
      <c r="M97" s="172"/>
      <c r="N97" s="172"/>
      <c r="O97" s="172"/>
      <c r="P97" s="172"/>
      <c r="Q97" s="172">
        <v>12.317</v>
      </c>
      <c r="R97" s="172"/>
    </row>
    <row r="98" spans="1:18" x14ac:dyDescent="0.3">
      <c r="A98" s="168" t="s">
        <v>553</v>
      </c>
      <c r="B98" s="168" t="s">
        <v>570</v>
      </c>
      <c r="C98" s="168">
        <v>146010</v>
      </c>
      <c r="D98" s="171">
        <v>44032</v>
      </c>
      <c r="E98" s="172">
        <v>11.2987</v>
      </c>
      <c r="F98" s="172">
        <v>0.53029999999999999</v>
      </c>
      <c r="G98" s="172">
        <v>0.53029999999999999</v>
      </c>
      <c r="H98" s="172">
        <v>1.1449</v>
      </c>
      <c r="I98" s="172">
        <v>1.1702999999999999</v>
      </c>
      <c r="J98" s="172">
        <v>3.6787000000000001</v>
      </c>
      <c r="K98" s="172">
        <v>10.359299999999999</v>
      </c>
      <c r="L98" s="172">
        <v>1.5604</v>
      </c>
      <c r="M98" s="172">
        <v>5.1942000000000004</v>
      </c>
      <c r="N98" s="172">
        <v>7.9603999999999999</v>
      </c>
      <c r="O98" s="172"/>
      <c r="P98" s="172"/>
      <c r="Q98" s="172">
        <v>8.6199999999999992</v>
      </c>
      <c r="R98" s="172"/>
    </row>
    <row r="99" spans="1:18" x14ac:dyDescent="0.3">
      <c r="A99" s="168" t="s">
        <v>553</v>
      </c>
      <c r="B99" s="168" t="s">
        <v>571</v>
      </c>
      <c r="C99" s="168">
        <v>146007</v>
      </c>
      <c r="D99" s="171">
        <v>44032</v>
      </c>
      <c r="E99" s="172">
        <v>10.994999999999999</v>
      </c>
      <c r="F99" s="172">
        <v>0.51559999999999995</v>
      </c>
      <c r="G99" s="172">
        <v>0.51559999999999995</v>
      </c>
      <c r="H99" s="172">
        <v>1.1136999999999999</v>
      </c>
      <c r="I99" s="172">
        <v>1.1109</v>
      </c>
      <c r="J99" s="172">
        <v>3.5379</v>
      </c>
      <c r="K99" s="172">
        <v>9.9291</v>
      </c>
      <c r="L99" s="172">
        <v>0.65920000000000001</v>
      </c>
      <c r="M99" s="172">
        <v>3.8048000000000002</v>
      </c>
      <c r="N99" s="172">
        <v>6.0167999999999999</v>
      </c>
      <c r="O99" s="172"/>
      <c r="P99" s="172"/>
      <c r="Q99" s="172">
        <v>6.6341999999999999</v>
      </c>
      <c r="R99" s="172"/>
    </row>
    <row r="100" spans="1:18" x14ac:dyDescent="0.3">
      <c r="A100" s="168" t="s">
        <v>553</v>
      </c>
      <c r="B100" s="168" t="s">
        <v>572</v>
      </c>
      <c r="C100" s="168">
        <v>142038</v>
      </c>
      <c r="D100" s="171">
        <v>44032</v>
      </c>
      <c r="E100" s="172">
        <v>11.99</v>
      </c>
      <c r="F100" s="172">
        <v>0.84099999999999997</v>
      </c>
      <c r="G100" s="172">
        <v>0.84099999999999997</v>
      </c>
      <c r="H100" s="172">
        <v>1.4381999999999999</v>
      </c>
      <c r="I100" s="172">
        <v>1.9558</v>
      </c>
      <c r="J100" s="172">
        <v>6.2942999999999998</v>
      </c>
      <c r="K100" s="172">
        <v>15.733599999999999</v>
      </c>
      <c r="L100" s="172">
        <v>4.6247999999999996</v>
      </c>
      <c r="M100" s="172">
        <v>7.6302000000000003</v>
      </c>
      <c r="N100" s="172">
        <v>11.0185</v>
      </c>
      <c r="O100" s="172"/>
      <c r="P100" s="172"/>
      <c r="Q100" s="172">
        <v>7.35</v>
      </c>
      <c r="R100" s="172">
        <v>8.5676000000000005</v>
      </c>
    </row>
    <row r="101" spans="1:18" x14ac:dyDescent="0.3">
      <c r="A101" s="168" t="s">
        <v>553</v>
      </c>
      <c r="B101" s="168" t="s">
        <v>573</v>
      </c>
      <c r="C101" s="168">
        <v>142035</v>
      </c>
      <c r="D101" s="171">
        <v>44032</v>
      </c>
      <c r="E101" s="172">
        <v>11.79</v>
      </c>
      <c r="F101" s="172">
        <v>0.76919999999999999</v>
      </c>
      <c r="G101" s="172">
        <v>0.76919999999999999</v>
      </c>
      <c r="H101" s="172">
        <v>1.4630000000000001</v>
      </c>
      <c r="I101" s="172">
        <v>1.9015</v>
      </c>
      <c r="J101" s="172">
        <v>6.2161999999999997</v>
      </c>
      <c r="K101" s="172">
        <v>15.475</v>
      </c>
      <c r="L101" s="172">
        <v>4.3362999999999996</v>
      </c>
      <c r="M101" s="172">
        <v>7.0845000000000002</v>
      </c>
      <c r="N101" s="172">
        <v>10.29</v>
      </c>
      <c r="O101" s="172"/>
      <c r="P101" s="172"/>
      <c r="Q101" s="172">
        <v>6.6466000000000003</v>
      </c>
      <c r="R101" s="172">
        <v>7.8715999999999999</v>
      </c>
    </row>
    <row r="102" spans="1:18" x14ac:dyDescent="0.3">
      <c r="A102" s="173" t="s">
        <v>27</v>
      </c>
      <c r="B102" s="168"/>
      <c r="C102" s="168"/>
      <c r="D102" s="168"/>
      <c r="E102" s="168"/>
      <c r="F102" s="174">
        <v>0.61306499999999997</v>
      </c>
      <c r="G102" s="174">
        <v>0.61306499999999997</v>
      </c>
      <c r="H102" s="174">
        <v>1.352765</v>
      </c>
      <c r="I102" s="174">
        <v>1.556635</v>
      </c>
      <c r="J102" s="174">
        <v>4.5117650000000005</v>
      </c>
      <c r="K102" s="174">
        <v>10.929195</v>
      </c>
      <c r="L102" s="174">
        <v>-3.4062277777777776</v>
      </c>
      <c r="M102" s="174">
        <v>1.6965624999999998</v>
      </c>
      <c r="N102" s="174">
        <v>3.7722562500000003</v>
      </c>
      <c r="O102" s="174">
        <v>4.01511</v>
      </c>
      <c r="P102" s="174">
        <v>6.2665700000000006</v>
      </c>
      <c r="Q102" s="174">
        <v>7.9786349999999988</v>
      </c>
      <c r="R102" s="174">
        <v>4.5755499999999998</v>
      </c>
    </row>
    <row r="103" spans="1:18" x14ac:dyDescent="0.3">
      <c r="A103" s="173" t="s">
        <v>409</v>
      </c>
      <c r="B103" s="168"/>
      <c r="C103" s="168"/>
      <c r="D103" s="168"/>
      <c r="E103" s="168"/>
      <c r="F103" s="174">
        <v>0.61270000000000002</v>
      </c>
      <c r="G103" s="174">
        <v>0.61270000000000002</v>
      </c>
      <c r="H103" s="174">
        <v>1.2660499999999999</v>
      </c>
      <c r="I103" s="174">
        <v>1.46695</v>
      </c>
      <c r="J103" s="174">
        <v>4.3414000000000001</v>
      </c>
      <c r="K103" s="174">
        <v>10.39345</v>
      </c>
      <c r="L103" s="174">
        <v>-3.0724</v>
      </c>
      <c r="M103" s="174">
        <v>2.5881499999999997</v>
      </c>
      <c r="N103" s="174">
        <v>5.1795999999999998</v>
      </c>
      <c r="O103" s="174">
        <v>4.4685500000000005</v>
      </c>
      <c r="P103" s="174">
        <v>5.9619</v>
      </c>
      <c r="Q103" s="174">
        <v>10.085850000000001</v>
      </c>
      <c r="R103" s="174">
        <v>4.9657499999999999</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44032</v>
      </c>
      <c r="E106" s="172">
        <v>275.96530000000001</v>
      </c>
      <c r="F106" s="172">
        <v>6.3430999999999997</v>
      </c>
      <c r="G106" s="172">
        <v>6.3430999999999997</v>
      </c>
      <c r="H106" s="172">
        <v>9.0643999999999991</v>
      </c>
      <c r="I106" s="172">
        <v>22.0701</v>
      </c>
      <c r="J106" s="172">
        <v>22.8537</v>
      </c>
      <c r="K106" s="172">
        <v>20.097200000000001</v>
      </c>
      <c r="L106" s="172">
        <v>15.0185</v>
      </c>
      <c r="M106" s="172">
        <v>12.626799999999999</v>
      </c>
      <c r="N106" s="172">
        <v>11.278600000000001</v>
      </c>
      <c r="O106" s="172">
        <v>8.7486999999999995</v>
      </c>
      <c r="P106" s="172">
        <v>9.3041999999999998</v>
      </c>
      <c r="Q106" s="172">
        <v>8.6571999999999996</v>
      </c>
      <c r="R106" s="172">
        <v>10.9946</v>
      </c>
    </row>
    <row r="107" spans="1:18" x14ac:dyDescent="0.3">
      <c r="A107" s="168" t="s">
        <v>575</v>
      </c>
      <c r="B107" s="168" t="s">
        <v>577</v>
      </c>
      <c r="C107" s="168">
        <v>119550</v>
      </c>
      <c r="D107" s="171">
        <v>44032</v>
      </c>
      <c r="E107" s="172">
        <v>281.62880000000001</v>
      </c>
      <c r="F107" s="172">
        <v>6.6696</v>
      </c>
      <c r="G107" s="172">
        <v>6.6696</v>
      </c>
      <c r="H107" s="172">
        <v>9.3927999999999994</v>
      </c>
      <c r="I107" s="172">
        <v>22.402100000000001</v>
      </c>
      <c r="J107" s="172">
        <v>23.293399999999998</v>
      </c>
      <c r="K107" s="172">
        <v>20.473700000000001</v>
      </c>
      <c r="L107" s="172">
        <v>15.3804</v>
      </c>
      <c r="M107" s="172">
        <v>12.982100000000001</v>
      </c>
      <c r="N107" s="172">
        <v>11.632999999999999</v>
      </c>
      <c r="O107" s="172">
        <v>9.0762</v>
      </c>
      <c r="P107" s="172">
        <v>9.6396999999999995</v>
      </c>
      <c r="Q107" s="172">
        <v>9.9613999999999994</v>
      </c>
      <c r="R107" s="172">
        <v>11.335800000000001</v>
      </c>
    </row>
    <row r="108" spans="1:18" x14ac:dyDescent="0.3">
      <c r="A108" s="168" t="s">
        <v>575</v>
      </c>
      <c r="B108" s="168" t="s">
        <v>578</v>
      </c>
      <c r="C108" s="168">
        <v>120438</v>
      </c>
      <c r="D108" s="171">
        <v>44032</v>
      </c>
      <c r="E108" s="172">
        <v>2035.2736</v>
      </c>
      <c r="F108" s="172">
        <v>5.5620000000000003</v>
      </c>
      <c r="G108" s="172">
        <v>5.5620000000000003</v>
      </c>
      <c r="H108" s="172">
        <v>10.644299999999999</v>
      </c>
      <c r="I108" s="172">
        <v>12.4765</v>
      </c>
      <c r="J108" s="172">
        <v>15.628399999999999</v>
      </c>
      <c r="K108" s="172">
        <v>17.564</v>
      </c>
      <c r="L108" s="172">
        <v>13.3226</v>
      </c>
      <c r="M108" s="172">
        <v>11.621700000000001</v>
      </c>
      <c r="N108" s="172">
        <v>11.5572</v>
      </c>
      <c r="O108" s="172">
        <v>9.5907999999999998</v>
      </c>
      <c r="P108" s="172">
        <v>9.0969999999999995</v>
      </c>
      <c r="Q108" s="172">
        <v>9.1187000000000005</v>
      </c>
      <c r="R108" s="172">
        <v>11.2614</v>
      </c>
    </row>
    <row r="109" spans="1:18" x14ac:dyDescent="0.3">
      <c r="A109" s="168" t="s">
        <v>575</v>
      </c>
      <c r="B109" s="168" t="s">
        <v>579</v>
      </c>
      <c r="C109" s="168">
        <v>117446</v>
      </c>
      <c r="D109" s="171">
        <v>44032</v>
      </c>
      <c r="E109" s="172">
        <v>2002.3453999999999</v>
      </c>
      <c r="F109" s="172">
        <v>5.2515000000000001</v>
      </c>
      <c r="G109" s="172">
        <v>5.2515000000000001</v>
      </c>
      <c r="H109" s="172">
        <v>10.333399999999999</v>
      </c>
      <c r="I109" s="172">
        <v>12.164999999999999</v>
      </c>
      <c r="J109" s="172">
        <v>15.314299999999999</v>
      </c>
      <c r="K109" s="172">
        <v>17.244800000000001</v>
      </c>
      <c r="L109" s="172">
        <v>13.000400000000001</v>
      </c>
      <c r="M109" s="172">
        <v>11.2943</v>
      </c>
      <c r="N109" s="172">
        <v>11.222</v>
      </c>
      <c r="O109" s="172">
        <v>9.2914999999999992</v>
      </c>
      <c r="P109" s="172">
        <v>8.8440999999999992</v>
      </c>
      <c r="Q109" s="172">
        <v>8.9262999999999995</v>
      </c>
      <c r="R109" s="172">
        <v>10.943199999999999</v>
      </c>
    </row>
    <row r="110" spans="1:18" x14ac:dyDescent="0.3">
      <c r="A110" s="168" t="s">
        <v>575</v>
      </c>
      <c r="B110" s="168" t="s">
        <v>580</v>
      </c>
      <c r="C110" s="168">
        <v>124175</v>
      </c>
      <c r="D110" s="171">
        <v>44032</v>
      </c>
      <c r="E110" s="172">
        <v>18.6538</v>
      </c>
      <c r="F110" s="172">
        <v>4.8936999999999999</v>
      </c>
      <c r="G110" s="172">
        <v>4.8936999999999999</v>
      </c>
      <c r="H110" s="172">
        <v>6.1009000000000002</v>
      </c>
      <c r="I110" s="172">
        <v>14.4192</v>
      </c>
      <c r="J110" s="172">
        <v>16.188800000000001</v>
      </c>
      <c r="K110" s="172">
        <v>18.600200000000001</v>
      </c>
      <c r="L110" s="172">
        <v>15.5702</v>
      </c>
      <c r="M110" s="172">
        <v>13.0961</v>
      </c>
      <c r="N110" s="172">
        <v>12.488300000000001</v>
      </c>
      <c r="O110" s="172">
        <v>8.9581</v>
      </c>
      <c r="P110" s="172">
        <v>9.2096</v>
      </c>
      <c r="Q110" s="172">
        <v>9.5257000000000005</v>
      </c>
      <c r="R110" s="172">
        <v>11.389900000000001</v>
      </c>
    </row>
    <row r="111" spans="1:18" x14ac:dyDescent="0.3">
      <c r="A111" s="168" t="s">
        <v>575</v>
      </c>
      <c r="B111" s="168" t="s">
        <v>581</v>
      </c>
      <c r="C111" s="168">
        <v>124172</v>
      </c>
      <c r="D111" s="171">
        <v>44032</v>
      </c>
      <c r="E111" s="172">
        <v>18.247499999999999</v>
      </c>
      <c r="F111" s="172">
        <v>4.6691000000000003</v>
      </c>
      <c r="G111" s="172">
        <v>4.6691000000000003</v>
      </c>
      <c r="H111" s="172">
        <v>5.8358999999999996</v>
      </c>
      <c r="I111" s="172">
        <v>14.149699999999999</v>
      </c>
      <c r="J111" s="172">
        <v>15.924300000000001</v>
      </c>
      <c r="K111" s="172">
        <v>18.321400000000001</v>
      </c>
      <c r="L111" s="172">
        <v>15.2818</v>
      </c>
      <c r="M111" s="172">
        <v>12.7904</v>
      </c>
      <c r="N111" s="172">
        <v>12.169700000000001</v>
      </c>
      <c r="O111" s="172">
        <v>8.6401000000000003</v>
      </c>
      <c r="P111" s="172">
        <v>8.8701000000000008</v>
      </c>
      <c r="Q111" s="172">
        <v>9.1743000000000006</v>
      </c>
      <c r="R111" s="172">
        <v>11.041</v>
      </c>
    </row>
    <row r="112" spans="1:18" x14ac:dyDescent="0.3">
      <c r="A112" s="168" t="s">
        <v>575</v>
      </c>
      <c r="B112" s="168" t="s">
        <v>582</v>
      </c>
      <c r="C112" s="168">
        <v>140286</v>
      </c>
      <c r="D112" s="171">
        <v>44032</v>
      </c>
      <c r="E112" s="172">
        <v>19.03</v>
      </c>
      <c r="F112" s="172">
        <v>11.7753</v>
      </c>
      <c r="G112" s="172">
        <v>11.7753</v>
      </c>
      <c r="H112" s="172">
        <v>3.3723999999999998</v>
      </c>
      <c r="I112" s="172">
        <v>39.130899999999997</v>
      </c>
      <c r="J112" s="172">
        <v>30.011299999999999</v>
      </c>
      <c r="K112" s="172">
        <v>24.725999999999999</v>
      </c>
      <c r="L112" s="172">
        <v>20.613600000000002</v>
      </c>
      <c r="M112" s="172">
        <v>17.683499999999999</v>
      </c>
      <c r="N112" s="172">
        <v>14.115399999999999</v>
      </c>
      <c r="O112" s="172">
        <v>10.5875</v>
      </c>
      <c r="P112" s="172">
        <v>9.6440999999999999</v>
      </c>
      <c r="Q112" s="172">
        <v>9.8412000000000006</v>
      </c>
      <c r="R112" s="172">
        <v>13.769399999999999</v>
      </c>
    </row>
    <row r="113" spans="1:18" x14ac:dyDescent="0.3">
      <c r="A113" s="168" t="s">
        <v>575</v>
      </c>
      <c r="B113" s="168" t="s">
        <v>583</v>
      </c>
      <c r="C113" s="168">
        <v>140283</v>
      </c>
      <c r="D113" s="171">
        <v>44032</v>
      </c>
      <c r="E113" s="172">
        <v>18.658000000000001</v>
      </c>
      <c r="F113" s="172">
        <v>11.3569</v>
      </c>
      <c r="G113" s="172">
        <v>11.3569</v>
      </c>
      <c r="H113" s="172">
        <v>2.992</v>
      </c>
      <c r="I113" s="172">
        <v>38.756799999999998</v>
      </c>
      <c r="J113" s="172">
        <v>29.636199999999999</v>
      </c>
      <c r="K113" s="172">
        <v>24.3508</v>
      </c>
      <c r="L113" s="172">
        <v>20.220500000000001</v>
      </c>
      <c r="M113" s="172">
        <v>17.282599999999999</v>
      </c>
      <c r="N113" s="172">
        <v>13.7133</v>
      </c>
      <c r="O113" s="172">
        <v>10.281599999999999</v>
      </c>
      <c r="P113" s="172">
        <v>9.3308999999999997</v>
      </c>
      <c r="Q113" s="172">
        <v>9.5253999999999994</v>
      </c>
      <c r="R113" s="172">
        <v>13.448600000000001</v>
      </c>
    </row>
    <row r="114" spans="1:18" x14ac:dyDescent="0.3">
      <c r="A114" s="168" t="s">
        <v>575</v>
      </c>
      <c r="B114" s="168" t="s">
        <v>584</v>
      </c>
      <c r="C114" s="168">
        <v>129006</v>
      </c>
      <c r="D114" s="171">
        <v>44032</v>
      </c>
      <c r="E114" s="172">
        <v>17.077300000000001</v>
      </c>
      <c r="F114" s="172">
        <v>3.6345999999999998</v>
      </c>
      <c r="G114" s="172">
        <v>3.6345999999999998</v>
      </c>
      <c r="H114" s="172">
        <v>0.70240000000000002</v>
      </c>
      <c r="I114" s="172">
        <v>16.222000000000001</v>
      </c>
      <c r="J114" s="172">
        <v>17.9544</v>
      </c>
      <c r="K114" s="172">
        <v>13.7143</v>
      </c>
      <c r="L114" s="172">
        <v>12.578799999999999</v>
      </c>
      <c r="M114" s="172">
        <v>11.6244</v>
      </c>
      <c r="N114" s="172">
        <v>11.1511</v>
      </c>
      <c r="O114" s="172">
        <v>9.0040999999999993</v>
      </c>
      <c r="P114" s="172">
        <v>8.8592999999999993</v>
      </c>
      <c r="Q114" s="172">
        <v>8.9532000000000007</v>
      </c>
      <c r="R114" s="172">
        <v>11.348699999999999</v>
      </c>
    </row>
    <row r="115" spans="1:18" x14ac:dyDescent="0.3">
      <c r="A115" s="168" t="s">
        <v>575</v>
      </c>
      <c r="B115" s="168" t="s">
        <v>585</v>
      </c>
      <c r="C115" s="168">
        <v>129008</v>
      </c>
      <c r="D115" s="171">
        <v>44032</v>
      </c>
      <c r="E115" s="172">
        <v>17.5501</v>
      </c>
      <c r="F115" s="172">
        <v>3.9527999999999999</v>
      </c>
      <c r="G115" s="172">
        <v>3.9527999999999999</v>
      </c>
      <c r="H115" s="172">
        <v>1.0104</v>
      </c>
      <c r="I115" s="172">
        <v>16.534300000000002</v>
      </c>
      <c r="J115" s="172">
        <v>18.279399999999999</v>
      </c>
      <c r="K115" s="172">
        <v>14.068300000000001</v>
      </c>
      <c r="L115" s="172">
        <v>12.9278</v>
      </c>
      <c r="M115" s="172">
        <v>11.972099999999999</v>
      </c>
      <c r="N115" s="172">
        <v>11.5106</v>
      </c>
      <c r="O115" s="172">
        <v>9.4013000000000009</v>
      </c>
      <c r="P115" s="172">
        <v>9.2972999999999999</v>
      </c>
      <c r="Q115" s="172">
        <v>9.4309999999999992</v>
      </c>
      <c r="R115" s="172">
        <v>11.729799999999999</v>
      </c>
    </row>
    <row r="116" spans="1:18" x14ac:dyDescent="0.3">
      <c r="A116" s="168" t="s">
        <v>575</v>
      </c>
      <c r="B116" s="168" t="s">
        <v>586</v>
      </c>
      <c r="C116" s="168">
        <v>128629</v>
      </c>
      <c r="D116" s="171">
        <v>44032</v>
      </c>
      <c r="E116" s="172">
        <v>17.623200000000001</v>
      </c>
      <c r="F116" s="172">
        <v>6.9077000000000002</v>
      </c>
      <c r="G116" s="172">
        <v>6.9077000000000002</v>
      </c>
      <c r="H116" s="172">
        <v>5.9836</v>
      </c>
      <c r="I116" s="172">
        <v>19.555099999999999</v>
      </c>
      <c r="J116" s="172">
        <v>21.677800000000001</v>
      </c>
      <c r="K116" s="172">
        <v>18.360499999999998</v>
      </c>
      <c r="L116" s="172">
        <v>13.792199999999999</v>
      </c>
      <c r="M116" s="172">
        <v>12.3339</v>
      </c>
      <c r="N116" s="172">
        <v>11.837</v>
      </c>
      <c r="O116" s="172">
        <v>8.8919999999999995</v>
      </c>
      <c r="P116" s="172">
        <v>9.2683999999999997</v>
      </c>
      <c r="Q116" s="172">
        <v>9.3748000000000005</v>
      </c>
      <c r="R116" s="172">
        <v>11.0962</v>
      </c>
    </row>
    <row r="117" spans="1:18" x14ac:dyDescent="0.3">
      <c r="A117" s="168" t="s">
        <v>575</v>
      </c>
      <c r="B117" s="168" t="s">
        <v>587</v>
      </c>
      <c r="C117" s="168">
        <v>128628</v>
      </c>
      <c r="D117" s="171">
        <v>44032</v>
      </c>
      <c r="E117" s="172">
        <v>17.2805</v>
      </c>
      <c r="F117" s="172">
        <v>6.4104000000000001</v>
      </c>
      <c r="G117" s="172">
        <v>6.4104000000000001</v>
      </c>
      <c r="H117" s="172">
        <v>5.4974999999999996</v>
      </c>
      <c r="I117" s="172">
        <v>19.0883</v>
      </c>
      <c r="J117" s="172">
        <v>21.211300000000001</v>
      </c>
      <c r="K117" s="172">
        <v>17.883800000000001</v>
      </c>
      <c r="L117" s="172">
        <v>13.3101</v>
      </c>
      <c r="M117" s="172">
        <v>11.841900000000001</v>
      </c>
      <c r="N117" s="172">
        <v>11.3337</v>
      </c>
      <c r="O117" s="172">
        <v>8.4024999999999999</v>
      </c>
      <c r="P117" s="172">
        <v>8.8544</v>
      </c>
      <c r="Q117" s="172">
        <v>9.0356000000000005</v>
      </c>
      <c r="R117" s="172">
        <v>10.5968</v>
      </c>
    </row>
    <row r="118" spans="1:18" x14ac:dyDescent="0.3">
      <c r="A118" s="168" t="s">
        <v>575</v>
      </c>
      <c r="B118" s="168" t="s">
        <v>588</v>
      </c>
      <c r="C118" s="168">
        <v>112342</v>
      </c>
      <c r="D118" s="171">
        <v>44032</v>
      </c>
      <c r="E118" s="172">
        <v>24.257899999999999</v>
      </c>
      <c r="F118" s="172">
        <v>4.7164000000000001</v>
      </c>
      <c r="G118" s="172">
        <v>4.7164000000000001</v>
      </c>
      <c r="H118" s="172">
        <v>10.2303</v>
      </c>
      <c r="I118" s="172">
        <v>20.985700000000001</v>
      </c>
      <c r="J118" s="172">
        <v>20.056699999999999</v>
      </c>
      <c r="K118" s="172">
        <v>19.0794</v>
      </c>
      <c r="L118" s="172">
        <v>11.9876</v>
      </c>
      <c r="M118" s="172">
        <v>11.337300000000001</v>
      </c>
      <c r="N118" s="172">
        <v>9.8991000000000007</v>
      </c>
      <c r="O118" s="172">
        <v>7.7203999999999997</v>
      </c>
      <c r="P118" s="172">
        <v>8.9050999999999991</v>
      </c>
      <c r="Q118" s="172">
        <v>8.7570999999999994</v>
      </c>
      <c r="R118" s="172">
        <v>9.7809000000000008</v>
      </c>
    </row>
    <row r="119" spans="1:18" x14ac:dyDescent="0.3">
      <c r="A119" s="168" t="s">
        <v>575</v>
      </c>
      <c r="B119" s="168" t="s">
        <v>589</v>
      </c>
      <c r="C119" s="168">
        <v>120256</v>
      </c>
      <c r="D119" s="171">
        <v>44032</v>
      </c>
      <c r="E119" s="172">
        <v>24.7958</v>
      </c>
      <c r="F119" s="172">
        <v>5.1543000000000001</v>
      </c>
      <c r="G119" s="172">
        <v>5.1543000000000001</v>
      </c>
      <c r="H119" s="172">
        <v>10.6624</v>
      </c>
      <c r="I119" s="172">
        <v>21.434999999999999</v>
      </c>
      <c r="J119" s="172">
        <v>20.513200000000001</v>
      </c>
      <c r="K119" s="172">
        <v>19.5517</v>
      </c>
      <c r="L119" s="172">
        <v>12.4643</v>
      </c>
      <c r="M119" s="172">
        <v>11.825799999999999</v>
      </c>
      <c r="N119" s="172">
        <v>10.398899999999999</v>
      </c>
      <c r="O119" s="172">
        <v>8.1562999999999999</v>
      </c>
      <c r="P119" s="172">
        <v>9.2850999999999999</v>
      </c>
      <c r="Q119" s="172">
        <v>9.3119999999999994</v>
      </c>
      <c r="R119" s="172">
        <v>10.264099999999999</v>
      </c>
    </row>
    <row r="120" spans="1:18" x14ac:dyDescent="0.3">
      <c r="A120" s="168" t="s">
        <v>575</v>
      </c>
      <c r="B120" s="168" t="s">
        <v>590</v>
      </c>
      <c r="C120" s="168">
        <v>121279</v>
      </c>
      <c r="D120" s="171">
        <v>44032</v>
      </c>
      <c r="E120" s="172">
        <v>18.942900000000002</v>
      </c>
      <c r="F120" s="172">
        <v>3.7906</v>
      </c>
      <c r="G120" s="172">
        <v>3.7906</v>
      </c>
      <c r="H120" s="172">
        <v>9.4587000000000003</v>
      </c>
      <c r="I120" s="172">
        <v>16.035799999999998</v>
      </c>
      <c r="J120" s="172">
        <v>17.8826</v>
      </c>
      <c r="K120" s="172">
        <v>19.571300000000001</v>
      </c>
      <c r="L120" s="172">
        <v>15.5489</v>
      </c>
      <c r="M120" s="172">
        <v>13.222300000000001</v>
      </c>
      <c r="N120" s="172">
        <v>12.869</v>
      </c>
      <c r="O120" s="172">
        <v>9.7993000000000006</v>
      </c>
      <c r="P120" s="172">
        <v>8.9779999999999998</v>
      </c>
      <c r="Q120" s="172">
        <v>9.0480999999999998</v>
      </c>
      <c r="R120" s="172">
        <v>12.3109</v>
      </c>
    </row>
    <row r="121" spans="1:18" x14ac:dyDescent="0.3">
      <c r="A121" s="168" t="s">
        <v>575</v>
      </c>
      <c r="B121" s="168" t="s">
        <v>591</v>
      </c>
      <c r="C121" s="168">
        <v>121280</v>
      </c>
      <c r="D121" s="171">
        <v>44032</v>
      </c>
      <c r="E121" s="172">
        <v>18.690300000000001</v>
      </c>
      <c r="F121" s="172">
        <v>3.4510999999999998</v>
      </c>
      <c r="G121" s="172">
        <v>3.4510999999999998</v>
      </c>
      <c r="H121" s="172">
        <v>9.1107999999999993</v>
      </c>
      <c r="I121" s="172">
        <v>15.689</v>
      </c>
      <c r="J121" s="172">
        <v>17.530799999999999</v>
      </c>
      <c r="K121" s="172">
        <v>19.211600000000001</v>
      </c>
      <c r="L121" s="172">
        <v>15.1755</v>
      </c>
      <c r="M121" s="172">
        <v>12.8428</v>
      </c>
      <c r="N121" s="172">
        <v>12.484400000000001</v>
      </c>
      <c r="O121" s="172">
        <v>9.4877000000000002</v>
      </c>
      <c r="P121" s="172">
        <v>8.7441999999999993</v>
      </c>
      <c r="Q121" s="172">
        <v>8.8498000000000001</v>
      </c>
      <c r="R121" s="172">
        <v>11.9781</v>
      </c>
    </row>
    <row r="122" spans="1:18" x14ac:dyDescent="0.3">
      <c r="A122" s="168" t="s">
        <v>575</v>
      </c>
      <c r="B122" s="168" t="s">
        <v>592</v>
      </c>
      <c r="C122" s="168">
        <v>147217</v>
      </c>
      <c r="D122" s="171">
        <v>44032</v>
      </c>
      <c r="E122" s="172">
        <v>1101.0498</v>
      </c>
      <c r="F122" s="172">
        <v>11.0291</v>
      </c>
      <c r="G122" s="172">
        <v>11.0291</v>
      </c>
      <c r="H122" s="172">
        <v>9.5376999999999992</v>
      </c>
      <c r="I122" s="172">
        <v>16.553999999999998</v>
      </c>
      <c r="J122" s="172">
        <v>10.6614</v>
      </c>
      <c r="K122" s="172">
        <v>6.8933999999999997</v>
      </c>
      <c r="L122" s="172">
        <v>6.3268000000000004</v>
      </c>
      <c r="M122" s="172">
        <v>6.3917999999999999</v>
      </c>
      <c r="N122" s="172">
        <v>6.9983000000000004</v>
      </c>
      <c r="O122" s="172"/>
      <c r="P122" s="172"/>
      <c r="Q122" s="172">
        <v>8.4327000000000005</v>
      </c>
      <c r="R122" s="172"/>
    </row>
    <row r="123" spans="1:18" x14ac:dyDescent="0.3">
      <c r="A123" s="168" t="s">
        <v>575</v>
      </c>
      <c r="B123" s="168" t="s">
        <v>593</v>
      </c>
      <c r="C123" s="168">
        <v>147223</v>
      </c>
      <c r="D123" s="171">
        <v>44032</v>
      </c>
      <c r="E123" s="172">
        <v>1094.1668999999999</v>
      </c>
      <c r="F123" s="172">
        <v>10.5182</v>
      </c>
      <c r="G123" s="172">
        <v>10.5182</v>
      </c>
      <c r="H123" s="172">
        <v>9.0263000000000009</v>
      </c>
      <c r="I123" s="172">
        <v>16.040199999999999</v>
      </c>
      <c r="J123" s="172">
        <v>10.1462</v>
      </c>
      <c r="K123" s="172">
        <v>6.3739999999999997</v>
      </c>
      <c r="L123" s="172">
        <v>5.7994000000000003</v>
      </c>
      <c r="M123" s="172">
        <v>5.8480999999999996</v>
      </c>
      <c r="N123" s="172">
        <v>6.4372999999999996</v>
      </c>
      <c r="O123" s="172"/>
      <c r="P123" s="172"/>
      <c r="Q123" s="172">
        <v>7.8623000000000003</v>
      </c>
      <c r="R123" s="172"/>
    </row>
    <row r="124" spans="1:18" x14ac:dyDescent="0.3">
      <c r="A124" s="168" t="s">
        <v>575</v>
      </c>
      <c r="B124" s="168" t="s">
        <v>594</v>
      </c>
      <c r="C124" s="168">
        <v>118232</v>
      </c>
      <c r="D124" s="171">
        <v>44032</v>
      </c>
      <c r="E124" s="172">
        <v>1776.3622</v>
      </c>
      <c r="F124" s="172">
        <v>10.873200000000001</v>
      </c>
      <c r="G124" s="172">
        <v>10.873200000000001</v>
      </c>
      <c r="H124" s="172">
        <v>4.0631000000000004</v>
      </c>
      <c r="I124" s="172">
        <v>33.650300000000001</v>
      </c>
      <c r="J124" s="172">
        <v>25.148</v>
      </c>
      <c r="K124" s="172">
        <v>22.717700000000001</v>
      </c>
      <c r="L124" s="172">
        <v>14.3842</v>
      </c>
      <c r="M124" s="172">
        <v>12.0663</v>
      </c>
      <c r="N124" s="172">
        <v>11.444000000000001</v>
      </c>
      <c r="O124" s="172">
        <v>8.6820000000000004</v>
      </c>
      <c r="P124" s="172">
        <v>8.0521999999999991</v>
      </c>
      <c r="Q124" s="172">
        <v>7.8945999999999996</v>
      </c>
      <c r="R124" s="172">
        <v>10.367900000000001</v>
      </c>
    </row>
    <row r="125" spans="1:18" x14ac:dyDescent="0.3">
      <c r="A125" s="168" t="s">
        <v>575</v>
      </c>
      <c r="B125" s="168" t="s">
        <v>595</v>
      </c>
      <c r="C125" s="168">
        <v>120444</v>
      </c>
      <c r="D125" s="171">
        <v>44032</v>
      </c>
      <c r="E125" s="172">
        <v>1866.3269</v>
      </c>
      <c r="F125" s="172">
        <v>11.292999999999999</v>
      </c>
      <c r="G125" s="172">
        <v>11.292999999999999</v>
      </c>
      <c r="H125" s="172">
        <v>4.4874999999999998</v>
      </c>
      <c r="I125" s="172">
        <v>34.077800000000003</v>
      </c>
      <c r="J125" s="172">
        <v>25.577999999999999</v>
      </c>
      <c r="K125" s="172">
        <v>23.246099999999998</v>
      </c>
      <c r="L125" s="172">
        <v>14.95</v>
      </c>
      <c r="M125" s="172">
        <v>12.5983</v>
      </c>
      <c r="N125" s="172">
        <v>11.9636</v>
      </c>
      <c r="O125" s="172">
        <v>9.1414000000000009</v>
      </c>
      <c r="P125" s="172">
        <v>8.5661000000000005</v>
      </c>
      <c r="Q125" s="172">
        <v>8.5582999999999991</v>
      </c>
      <c r="R125" s="172">
        <v>10.846299999999999</v>
      </c>
    </row>
    <row r="126" spans="1:18" x14ac:dyDescent="0.3">
      <c r="A126" s="168" t="s">
        <v>575</v>
      </c>
      <c r="B126" s="168" t="s">
        <v>596</v>
      </c>
      <c r="C126" s="168">
        <v>123690</v>
      </c>
      <c r="D126" s="171">
        <v>44032</v>
      </c>
      <c r="E126" s="172">
        <v>49.0379</v>
      </c>
      <c r="F126" s="172">
        <v>2.4319000000000002</v>
      </c>
      <c r="G126" s="172">
        <v>2.4319000000000002</v>
      </c>
      <c r="H126" s="172">
        <v>4.2779999999999996</v>
      </c>
      <c r="I126" s="172">
        <v>22.338699999999999</v>
      </c>
      <c r="J126" s="172">
        <v>22.848700000000001</v>
      </c>
      <c r="K126" s="172">
        <v>19.540299999999998</v>
      </c>
      <c r="L126" s="172">
        <v>14.036199999999999</v>
      </c>
      <c r="M126" s="172">
        <v>12.4338</v>
      </c>
      <c r="N126" s="172">
        <v>11.392200000000001</v>
      </c>
      <c r="O126" s="172">
        <v>8.9125999999999994</v>
      </c>
      <c r="P126" s="172">
        <v>8.9680999999999997</v>
      </c>
      <c r="Q126" s="172">
        <v>7.6489000000000003</v>
      </c>
      <c r="R126" s="172">
        <v>11.2493</v>
      </c>
    </row>
    <row r="127" spans="1:18" x14ac:dyDescent="0.3">
      <c r="A127" s="168" t="s">
        <v>575</v>
      </c>
      <c r="B127" s="168" t="s">
        <v>597</v>
      </c>
      <c r="C127" s="168">
        <v>123693</v>
      </c>
      <c r="D127" s="171">
        <v>44032</v>
      </c>
      <c r="E127" s="172">
        <v>50.069200000000002</v>
      </c>
      <c r="F127" s="172">
        <v>2.9167000000000001</v>
      </c>
      <c r="G127" s="172">
        <v>2.9167000000000001</v>
      </c>
      <c r="H127" s="172">
        <v>4.7427999999999999</v>
      </c>
      <c r="I127" s="172">
        <v>22.796299999999999</v>
      </c>
      <c r="J127" s="172">
        <v>23.3124</v>
      </c>
      <c r="K127" s="172">
        <v>19.929099999999998</v>
      </c>
      <c r="L127" s="172">
        <v>14.4016</v>
      </c>
      <c r="M127" s="172">
        <v>12.7934</v>
      </c>
      <c r="N127" s="172">
        <v>11.7499</v>
      </c>
      <c r="O127" s="172">
        <v>9.2815999999999992</v>
      </c>
      <c r="P127" s="172">
        <v>9.3411000000000008</v>
      </c>
      <c r="Q127" s="172">
        <v>9.4407999999999994</v>
      </c>
      <c r="R127" s="172">
        <v>11.613899999999999</v>
      </c>
    </row>
    <row r="128" spans="1:18" x14ac:dyDescent="0.3">
      <c r="A128" s="168" t="s">
        <v>575</v>
      </c>
      <c r="B128" s="168" t="s">
        <v>598</v>
      </c>
      <c r="C128" s="168">
        <v>119795</v>
      </c>
      <c r="D128" s="171">
        <v>44032</v>
      </c>
      <c r="E128" s="172">
        <v>19.5382</v>
      </c>
      <c r="F128" s="172">
        <v>7.8512000000000004</v>
      </c>
      <c r="G128" s="172">
        <v>7.8512000000000004</v>
      </c>
      <c r="H128" s="172">
        <v>9.0896000000000008</v>
      </c>
      <c r="I128" s="172">
        <v>15.760300000000001</v>
      </c>
      <c r="J128" s="172">
        <v>16.988600000000002</v>
      </c>
      <c r="K128" s="172">
        <v>19.217099999999999</v>
      </c>
      <c r="L128" s="172">
        <v>14.421099999999999</v>
      </c>
      <c r="M128" s="172">
        <v>12.653600000000001</v>
      </c>
      <c r="N128" s="172">
        <v>12.2235</v>
      </c>
      <c r="O128" s="172">
        <v>8.8161000000000005</v>
      </c>
      <c r="P128" s="172">
        <v>8.9760000000000009</v>
      </c>
      <c r="Q128" s="172">
        <v>8.9125999999999994</v>
      </c>
      <c r="R128" s="172">
        <v>10.6576</v>
      </c>
    </row>
    <row r="129" spans="1:18" x14ac:dyDescent="0.3">
      <c r="A129" s="168" t="s">
        <v>575</v>
      </c>
      <c r="B129" s="168" t="s">
        <v>599</v>
      </c>
      <c r="C129" s="168">
        <v>118078</v>
      </c>
      <c r="D129" s="171">
        <v>44032</v>
      </c>
      <c r="E129" s="172">
        <v>18.903300000000002</v>
      </c>
      <c r="F129" s="172">
        <v>7.4062000000000001</v>
      </c>
      <c r="G129" s="172">
        <v>7.4062000000000001</v>
      </c>
      <c r="H129" s="172">
        <v>8.6758000000000006</v>
      </c>
      <c r="I129" s="172">
        <v>15.357699999999999</v>
      </c>
      <c r="J129" s="172">
        <v>16.580400000000001</v>
      </c>
      <c r="K129" s="172">
        <v>18.7988</v>
      </c>
      <c r="L129" s="172">
        <v>13.9903</v>
      </c>
      <c r="M129" s="172">
        <v>12.214399999999999</v>
      </c>
      <c r="N129" s="172">
        <v>11.78</v>
      </c>
      <c r="O129" s="172">
        <v>8.3585999999999991</v>
      </c>
      <c r="P129" s="172">
        <v>8.4682999999999993</v>
      </c>
      <c r="Q129" s="172">
        <v>5.0837000000000003</v>
      </c>
      <c r="R129" s="172">
        <v>10.2119</v>
      </c>
    </row>
    <row r="130" spans="1:18" x14ac:dyDescent="0.3">
      <c r="A130" s="168" t="s">
        <v>575</v>
      </c>
      <c r="B130" s="168" t="s">
        <v>600</v>
      </c>
      <c r="C130" s="168">
        <v>105823</v>
      </c>
      <c r="D130" s="171">
        <v>44032</v>
      </c>
      <c r="E130" s="172">
        <v>26.898800000000001</v>
      </c>
      <c r="F130" s="172">
        <v>5.2491000000000003</v>
      </c>
      <c r="G130" s="172">
        <v>5.2491000000000003</v>
      </c>
      <c r="H130" s="172">
        <v>6.0357000000000003</v>
      </c>
      <c r="I130" s="172">
        <v>15.8361</v>
      </c>
      <c r="J130" s="172">
        <v>16.124700000000001</v>
      </c>
      <c r="K130" s="172">
        <v>16.431899999999999</v>
      </c>
      <c r="L130" s="172">
        <v>12.2453</v>
      </c>
      <c r="M130" s="172">
        <v>10.5304</v>
      </c>
      <c r="N130" s="172">
        <v>9.7970000000000006</v>
      </c>
      <c r="O130" s="172">
        <v>8.65</v>
      </c>
      <c r="P130" s="172">
        <v>8.1506000000000007</v>
      </c>
      <c r="Q130" s="172">
        <v>7.8146000000000004</v>
      </c>
      <c r="R130" s="172">
        <v>10.2525</v>
      </c>
    </row>
    <row r="131" spans="1:18" x14ac:dyDescent="0.3">
      <c r="A131" s="168" t="s">
        <v>575</v>
      </c>
      <c r="B131" s="168" t="s">
        <v>601</v>
      </c>
      <c r="C131" s="168">
        <v>120338</v>
      </c>
      <c r="D131" s="171">
        <v>44032</v>
      </c>
      <c r="E131" s="172">
        <v>28.260899999999999</v>
      </c>
      <c r="F131" s="172">
        <v>5.7716000000000003</v>
      </c>
      <c r="G131" s="172">
        <v>5.7716000000000003</v>
      </c>
      <c r="H131" s="172">
        <v>6.5952000000000002</v>
      </c>
      <c r="I131" s="172">
        <v>16.394300000000001</v>
      </c>
      <c r="J131" s="172">
        <v>16.6814</v>
      </c>
      <c r="K131" s="172">
        <v>17.0047</v>
      </c>
      <c r="L131" s="172">
        <v>12.8287</v>
      </c>
      <c r="M131" s="172">
        <v>11.1089</v>
      </c>
      <c r="N131" s="172">
        <v>10.3903</v>
      </c>
      <c r="O131" s="172">
        <v>9.2878000000000007</v>
      </c>
      <c r="P131" s="172">
        <v>8.8239000000000001</v>
      </c>
      <c r="Q131" s="172">
        <v>8.5897000000000006</v>
      </c>
      <c r="R131" s="172">
        <v>10.8438</v>
      </c>
    </row>
    <row r="132" spans="1:18" x14ac:dyDescent="0.3">
      <c r="A132" s="168" t="s">
        <v>575</v>
      </c>
      <c r="B132" s="168" t="s">
        <v>602</v>
      </c>
      <c r="C132" s="168">
        <v>134545</v>
      </c>
      <c r="D132" s="171">
        <v>44032</v>
      </c>
      <c r="E132" s="172">
        <v>15.6701</v>
      </c>
      <c r="F132" s="172">
        <v>3.9611000000000001</v>
      </c>
      <c r="G132" s="172">
        <v>3.9611000000000001</v>
      </c>
      <c r="H132" s="172">
        <v>5.2628000000000004</v>
      </c>
      <c r="I132" s="172">
        <v>15.1951</v>
      </c>
      <c r="J132" s="172">
        <v>17.872</v>
      </c>
      <c r="K132" s="172">
        <v>18.648800000000001</v>
      </c>
      <c r="L132" s="172">
        <v>15.169</v>
      </c>
      <c r="M132" s="172">
        <v>12.5816</v>
      </c>
      <c r="N132" s="172">
        <v>12.1113</v>
      </c>
      <c r="O132" s="172">
        <v>8.8765000000000001</v>
      </c>
      <c r="P132" s="172">
        <v>8.9941999999999993</v>
      </c>
      <c r="Q132" s="172">
        <v>9.0467999999999993</v>
      </c>
      <c r="R132" s="172">
        <v>11.3102</v>
      </c>
    </row>
    <row r="133" spans="1:18" x14ac:dyDescent="0.3">
      <c r="A133" s="168" t="s">
        <v>575</v>
      </c>
      <c r="B133" s="168" t="s">
        <v>603</v>
      </c>
      <c r="C133" s="168">
        <v>134547</v>
      </c>
      <c r="D133" s="171">
        <v>44032</v>
      </c>
      <c r="E133" s="172">
        <v>15.914199999999999</v>
      </c>
      <c r="F133" s="172">
        <v>4.4358000000000004</v>
      </c>
      <c r="G133" s="172">
        <v>4.4358000000000004</v>
      </c>
      <c r="H133" s="172">
        <v>5.7401999999999997</v>
      </c>
      <c r="I133" s="172">
        <v>15.69</v>
      </c>
      <c r="J133" s="172">
        <v>18.371700000000001</v>
      </c>
      <c r="K133" s="172">
        <v>19.1616</v>
      </c>
      <c r="L133" s="172">
        <v>15.6957</v>
      </c>
      <c r="M133" s="172">
        <v>13.101599999999999</v>
      </c>
      <c r="N133" s="172">
        <v>12.6256</v>
      </c>
      <c r="O133" s="172">
        <v>9.2790999999999997</v>
      </c>
      <c r="P133" s="172">
        <v>9.3231000000000002</v>
      </c>
      <c r="Q133" s="172">
        <v>9.3722999999999992</v>
      </c>
      <c r="R133" s="172">
        <v>11.794499999999999</v>
      </c>
    </row>
    <row r="134" spans="1:18" x14ac:dyDescent="0.3">
      <c r="A134" s="168" t="s">
        <v>575</v>
      </c>
      <c r="B134" s="168" t="s">
        <v>604</v>
      </c>
      <c r="C134" s="168">
        <v>138566</v>
      </c>
      <c r="D134" s="171">
        <v>44032</v>
      </c>
      <c r="E134" s="172">
        <v>18.523700000000002</v>
      </c>
      <c r="F134" s="172">
        <v>6.2430000000000003</v>
      </c>
      <c r="G134" s="172">
        <v>6.2430000000000003</v>
      </c>
      <c r="H134" s="172">
        <v>5.7206000000000001</v>
      </c>
      <c r="I134" s="172">
        <v>17.798400000000001</v>
      </c>
      <c r="J134" s="172">
        <v>18.687000000000001</v>
      </c>
      <c r="K134" s="172">
        <v>18.088000000000001</v>
      </c>
      <c r="L134" s="172">
        <v>13.462</v>
      </c>
      <c r="M134" s="172">
        <v>11.815899999999999</v>
      </c>
      <c r="N134" s="172">
        <v>11.1556</v>
      </c>
      <c r="O134" s="172">
        <v>8.4219000000000008</v>
      </c>
      <c r="P134" s="172">
        <v>8.5058000000000007</v>
      </c>
      <c r="Q134" s="172">
        <v>8.7210999999999999</v>
      </c>
      <c r="R134" s="172">
        <v>10.697900000000001</v>
      </c>
    </row>
    <row r="135" spans="1:18" x14ac:dyDescent="0.3">
      <c r="A135" s="168" t="s">
        <v>575</v>
      </c>
      <c r="B135" s="168" t="s">
        <v>605</v>
      </c>
      <c r="C135" s="168">
        <v>138564</v>
      </c>
      <c r="D135" s="171">
        <v>44032</v>
      </c>
      <c r="E135" s="172">
        <v>19.191700000000001</v>
      </c>
      <c r="F135" s="172">
        <v>6.7236000000000002</v>
      </c>
      <c r="G135" s="172">
        <v>6.7236000000000002</v>
      </c>
      <c r="H135" s="172">
        <v>6.1748000000000003</v>
      </c>
      <c r="I135" s="172">
        <v>18.262699999999999</v>
      </c>
      <c r="J135" s="172">
        <v>19.1661</v>
      </c>
      <c r="K135" s="172">
        <v>18.601700000000001</v>
      </c>
      <c r="L135" s="172">
        <v>13.9771</v>
      </c>
      <c r="M135" s="172">
        <v>12.3445</v>
      </c>
      <c r="N135" s="172">
        <v>11.674799999999999</v>
      </c>
      <c r="O135" s="172">
        <v>8.9733000000000001</v>
      </c>
      <c r="P135" s="172">
        <v>9.0412999999999997</v>
      </c>
      <c r="Q135" s="172">
        <v>9.2447999999999997</v>
      </c>
      <c r="R135" s="172">
        <v>11.2402</v>
      </c>
    </row>
    <row r="136" spans="1:18" x14ac:dyDescent="0.3">
      <c r="A136" s="168" t="s">
        <v>575</v>
      </c>
      <c r="B136" s="168" t="s">
        <v>606</v>
      </c>
      <c r="C136" s="168">
        <v>125503</v>
      </c>
      <c r="D136" s="171">
        <v>44032</v>
      </c>
      <c r="E136" s="172">
        <v>2495.4641999999999</v>
      </c>
      <c r="F136" s="172">
        <v>3.7050999999999998</v>
      </c>
      <c r="G136" s="172">
        <v>3.7050999999999998</v>
      </c>
      <c r="H136" s="172">
        <v>4.3090000000000002</v>
      </c>
      <c r="I136" s="172">
        <v>21.326799999999999</v>
      </c>
      <c r="J136" s="172">
        <v>22.267700000000001</v>
      </c>
      <c r="K136" s="172">
        <v>19.651499999999999</v>
      </c>
      <c r="L136" s="172">
        <v>14.929600000000001</v>
      </c>
      <c r="M136" s="172">
        <v>13.107100000000001</v>
      </c>
      <c r="N136" s="172">
        <v>11.9129</v>
      </c>
      <c r="O136" s="172">
        <v>9.6757000000000009</v>
      </c>
      <c r="P136" s="172">
        <v>9.2642000000000007</v>
      </c>
      <c r="Q136" s="172">
        <v>9.3896999999999995</v>
      </c>
      <c r="R136" s="172">
        <v>11.1454</v>
      </c>
    </row>
    <row r="137" spans="1:18" x14ac:dyDescent="0.3">
      <c r="A137" s="168" t="s">
        <v>575</v>
      </c>
      <c r="B137" s="168" t="s">
        <v>607</v>
      </c>
      <c r="C137" s="168">
        <v>125498</v>
      </c>
      <c r="D137" s="171">
        <v>44032</v>
      </c>
      <c r="E137" s="172">
        <v>2402.6052</v>
      </c>
      <c r="F137" s="172">
        <v>3.2357</v>
      </c>
      <c r="G137" s="172">
        <v>3.2357</v>
      </c>
      <c r="H137" s="172">
        <v>3.8378999999999999</v>
      </c>
      <c r="I137" s="172">
        <v>20.849799999999998</v>
      </c>
      <c r="J137" s="172">
        <v>21.785699999999999</v>
      </c>
      <c r="K137" s="172">
        <v>19.154199999999999</v>
      </c>
      <c r="L137" s="172">
        <v>14.423400000000001</v>
      </c>
      <c r="M137" s="172">
        <v>12.5906</v>
      </c>
      <c r="N137" s="172">
        <v>11.388199999999999</v>
      </c>
      <c r="O137" s="172">
        <v>9.1393000000000004</v>
      </c>
      <c r="P137" s="172">
        <v>8.6956000000000007</v>
      </c>
      <c r="Q137" s="172">
        <v>8.4658999999999995</v>
      </c>
      <c r="R137" s="172">
        <v>10.614800000000001</v>
      </c>
    </row>
    <row r="138" spans="1:18" x14ac:dyDescent="0.3">
      <c r="A138" s="168" t="s">
        <v>575</v>
      </c>
      <c r="B138" s="168" t="s">
        <v>608</v>
      </c>
      <c r="C138" s="168">
        <v>100784</v>
      </c>
      <c r="D138" s="171">
        <v>44032</v>
      </c>
      <c r="E138" s="172">
        <v>33.015099999999997</v>
      </c>
      <c r="F138" s="172">
        <v>3.2437999999999998</v>
      </c>
      <c r="G138" s="172">
        <v>3.2437999999999998</v>
      </c>
      <c r="H138" s="172">
        <v>8.0038</v>
      </c>
      <c r="I138" s="172">
        <v>9.4471000000000007</v>
      </c>
      <c r="J138" s="172">
        <v>9.3386999999999993</v>
      </c>
      <c r="K138" s="172">
        <v>13.1236</v>
      </c>
      <c r="L138" s="172">
        <v>10.2645</v>
      </c>
      <c r="M138" s="172">
        <v>9.4879999999999995</v>
      </c>
      <c r="N138" s="172">
        <v>9.7759999999999998</v>
      </c>
      <c r="O138" s="172">
        <v>7.7515999999999998</v>
      </c>
      <c r="P138" s="172">
        <v>7.8733000000000004</v>
      </c>
      <c r="Q138" s="172">
        <v>7.9759000000000002</v>
      </c>
      <c r="R138" s="172">
        <v>9.8073999999999995</v>
      </c>
    </row>
    <row r="139" spans="1:18" x14ac:dyDescent="0.3">
      <c r="A139" s="168" t="s">
        <v>575</v>
      </c>
      <c r="B139" s="168" t="s">
        <v>609</v>
      </c>
      <c r="C139" s="168">
        <v>119625</v>
      </c>
      <c r="D139" s="171">
        <v>44032</v>
      </c>
      <c r="E139" s="172">
        <v>33.240400000000001</v>
      </c>
      <c r="F139" s="172">
        <v>3.3683000000000001</v>
      </c>
      <c r="G139" s="172">
        <v>3.3683000000000001</v>
      </c>
      <c r="H139" s="172">
        <v>8.1226000000000003</v>
      </c>
      <c r="I139" s="172">
        <v>9.5724999999999998</v>
      </c>
      <c r="J139" s="172">
        <v>9.4693000000000005</v>
      </c>
      <c r="K139" s="172">
        <v>13.257</v>
      </c>
      <c r="L139" s="172">
        <v>10.4055</v>
      </c>
      <c r="M139" s="172">
        <v>9.6298999999999992</v>
      </c>
      <c r="N139" s="172">
        <v>9.9207000000000001</v>
      </c>
      <c r="O139" s="172">
        <v>7.8775000000000004</v>
      </c>
      <c r="P139" s="172">
        <v>7.9619</v>
      </c>
      <c r="Q139" s="172">
        <v>8.3229000000000006</v>
      </c>
      <c r="R139" s="172">
        <v>9.9520999999999997</v>
      </c>
    </row>
    <row r="140" spans="1:18" x14ac:dyDescent="0.3">
      <c r="A140" s="168" t="s">
        <v>575</v>
      </c>
      <c r="B140" s="168" t="s">
        <v>610</v>
      </c>
      <c r="C140" s="168">
        <v>147636</v>
      </c>
      <c r="D140" s="171">
        <v>44032</v>
      </c>
      <c r="E140" s="172">
        <v>10.952500000000001</v>
      </c>
      <c r="F140" s="172">
        <v>5.2233000000000001</v>
      </c>
      <c r="G140" s="172">
        <v>5.2233000000000001</v>
      </c>
      <c r="H140" s="172">
        <v>-1.8561000000000001</v>
      </c>
      <c r="I140" s="172">
        <v>15.011100000000001</v>
      </c>
      <c r="J140" s="172">
        <v>22.101199999999999</v>
      </c>
      <c r="K140" s="172">
        <v>20.485499999999998</v>
      </c>
      <c r="L140" s="172">
        <v>14.472899999999999</v>
      </c>
      <c r="M140" s="172">
        <v>12.007899999999999</v>
      </c>
      <c r="N140" s="172"/>
      <c r="O140" s="172"/>
      <c r="P140" s="172"/>
      <c r="Q140" s="172">
        <v>12.2416</v>
      </c>
      <c r="R140" s="172"/>
    </row>
    <row r="141" spans="1:18" x14ac:dyDescent="0.3">
      <c r="A141" s="168" t="s">
        <v>575</v>
      </c>
      <c r="B141" s="168" t="s">
        <v>611</v>
      </c>
      <c r="C141" s="168">
        <v>147635</v>
      </c>
      <c r="D141" s="171">
        <v>44032</v>
      </c>
      <c r="E141" s="172">
        <v>10.905799999999999</v>
      </c>
      <c r="F141" s="172">
        <v>4.7990000000000004</v>
      </c>
      <c r="G141" s="172">
        <v>4.7990000000000004</v>
      </c>
      <c r="H141" s="172">
        <v>-2.3416999999999999</v>
      </c>
      <c r="I141" s="172">
        <v>14.4955</v>
      </c>
      <c r="J141" s="172">
        <v>21.592700000000001</v>
      </c>
      <c r="K141" s="172">
        <v>19.956700000000001</v>
      </c>
      <c r="L141" s="172">
        <v>13.870900000000001</v>
      </c>
      <c r="M141" s="172">
        <v>11.4114</v>
      </c>
      <c r="N141" s="172"/>
      <c r="O141" s="172"/>
      <c r="P141" s="172"/>
      <c r="Q141" s="172">
        <v>11.641400000000001</v>
      </c>
      <c r="R141" s="172"/>
    </row>
    <row r="142" spans="1:18" x14ac:dyDescent="0.3">
      <c r="A142" s="168" t="s">
        <v>575</v>
      </c>
      <c r="B142" s="168" t="s">
        <v>612</v>
      </c>
      <c r="C142" s="168">
        <v>126940</v>
      </c>
      <c r="D142" s="171">
        <v>44032</v>
      </c>
      <c r="E142" s="172">
        <v>15.890599999999999</v>
      </c>
      <c r="F142" s="172">
        <v>6.3582000000000001</v>
      </c>
      <c r="G142" s="172">
        <v>6.3582000000000001</v>
      </c>
      <c r="H142" s="172">
        <v>12.7629</v>
      </c>
      <c r="I142" s="172">
        <v>17.607800000000001</v>
      </c>
      <c r="J142" s="172">
        <v>15.631500000000001</v>
      </c>
      <c r="K142" s="172">
        <v>15.248900000000001</v>
      </c>
      <c r="L142" s="172">
        <v>12.784800000000001</v>
      </c>
      <c r="M142" s="172">
        <v>11.0151</v>
      </c>
      <c r="N142" s="172">
        <v>8.0545000000000009</v>
      </c>
      <c r="O142" s="172">
        <v>4.9607000000000001</v>
      </c>
      <c r="P142" s="172">
        <v>6.8941999999999997</v>
      </c>
      <c r="Q142" s="172">
        <v>7.4291</v>
      </c>
      <c r="R142" s="172">
        <v>4.7127999999999997</v>
      </c>
    </row>
    <row r="143" spans="1:18" x14ac:dyDescent="0.3">
      <c r="A143" s="168" t="s">
        <v>575</v>
      </c>
      <c r="B143" s="168" t="s">
        <v>613</v>
      </c>
      <c r="C143" s="168">
        <v>126939</v>
      </c>
      <c r="D143" s="171">
        <v>44032</v>
      </c>
      <c r="E143" s="172">
        <v>15.791700000000001</v>
      </c>
      <c r="F143" s="172">
        <v>6.3981000000000003</v>
      </c>
      <c r="G143" s="172">
        <v>6.3981000000000003</v>
      </c>
      <c r="H143" s="172">
        <v>12.743399999999999</v>
      </c>
      <c r="I143" s="172">
        <v>17.584900000000001</v>
      </c>
      <c r="J143" s="172">
        <v>15.5929</v>
      </c>
      <c r="K143" s="172">
        <v>15.194800000000001</v>
      </c>
      <c r="L143" s="172">
        <v>12.7249</v>
      </c>
      <c r="M143" s="172">
        <v>10.9533</v>
      </c>
      <c r="N143" s="172">
        <v>7.9882999999999997</v>
      </c>
      <c r="O143" s="172">
        <v>4.8724999999999996</v>
      </c>
      <c r="P143" s="172">
        <v>6.8045</v>
      </c>
      <c r="Q143" s="172">
        <v>7.3253000000000004</v>
      </c>
      <c r="R143" s="172">
        <v>4.6254</v>
      </c>
    </row>
    <row r="144" spans="1:18" x14ac:dyDescent="0.3">
      <c r="A144" s="173" t="s">
        <v>27</v>
      </c>
      <c r="B144" s="168"/>
      <c r="C144" s="168"/>
      <c r="D144" s="168"/>
      <c r="E144" s="168"/>
      <c r="F144" s="174">
        <v>5.9887973684210536</v>
      </c>
      <c r="G144" s="174">
        <v>5.9887973684210536</v>
      </c>
      <c r="H144" s="174">
        <v>6.4580026315789469</v>
      </c>
      <c r="I144" s="174">
        <v>19.020076315789478</v>
      </c>
      <c r="J144" s="174">
        <v>18.944813157894739</v>
      </c>
      <c r="K144" s="174">
        <v>17.98801052631579</v>
      </c>
      <c r="L144" s="174">
        <v>13.730450000000001</v>
      </c>
      <c r="M144" s="174">
        <v>11.975365789473685</v>
      </c>
      <c r="N144" s="174">
        <v>11.123480555555552</v>
      </c>
      <c r="O144" s="174">
        <v>8.7351852941176436</v>
      </c>
      <c r="P144" s="174">
        <v>8.7892911764705932</v>
      </c>
      <c r="Q144" s="174">
        <v>8.8659684210526333</v>
      </c>
      <c r="R144" s="174">
        <v>10.742155882352943</v>
      </c>
    </row>
    <row r="145" spans="1:18" x14ac:dyDescent="0.3">
      <c r="A145" s="173" t="s">
        <v>409</v>
      </c>
      <c r="B145" s="168"/>
      <c r="C145" s="168"/>
      <c r="D145" s="168"/>
      <c r="E145" s="168"/>
      <c r="F145" s="174">
        <v>5.2503000000000002</v>
      </c>
      <c r="G145" s="174">
        <v>5.2503000000000002</v>
      </c>
      <c r="H145" s="174">
        <v>6.0683000000000007</v>
      </c>
      <c r="I145" s="174">
        <v>16.544150000000002</v>
      </c>
      <c r="J145" s="174">
        <v>18.32555</v>
      </c>
      <c r="K145" s="174">
        <v>18.723800000000001</v>
      </c>
      <c r="L145" s="174">
        <v>13.983699999999999</v>
      </c>
      <c r="M145" s="174">
        <v>12.14035</v>
      </c>
      <c r="N145" s="174">
        <v>11.4773</v>
      </c>
      <c r="O145" s="174">
        <v>8.9353499999999997</v>
      </c>
      <c r="P145" s="174">
        <v>8.9365999999999985</v>
      </c>
      <c r="Q145" s="174">
        <v>8.9397500000000001</v>
      </c>
      <c r="R145" s="174">
        <v>11.017800000000001</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44032</v>
      </c>
      <c r="E148" s="172">
        <v>47.72</v>
      </c>
      <c r="F148" s="172">
        <v>1.0589</v>
      </c>
      <c r="G148" s="172">
        <v>1.0589</v>
      </c>
      <c r="H148" s="172">
        <v>2.5133999999999999</v>
      </c>
      <c r="I148" s="172">
        <v>2.6678000000000002</v>
      </c>
      <c r="J148" s="172">
        <v>6.3990999999999998</v>
      </c>
      <c r="K148" s="172">
        <v>18.617899999999999</v>
      </c>
      <c r="L148" s="172">
        <v>-5.4862000000000002</v>
      </c>
      <c r="M148" s="172">
        <v>1.0589</v>
      </c>
      <c r="N148" s="172">
        <v>3.6715</v>
      </c>
      <c r="O148" s="172">
        <v>5.2187999999999999</v>
      </c>
      <c r="P148" s="172">
        <v>8.1963000000000008</v>
      </c>
      <c r="Q148" s="172">
        <v>12.4833</v>
      </c>
      <c r="R148" s="172">
        <v>1.1604000000000001</v>
      </c>
    </row>
    <row r="149" spans="1:18" x14ac:dyDescent="0.3">
      <c r="A149" s="168" t="s">
        <v>615</v>
      </c>
      <c r="B149" s="168" t="s">
        <v>617</v>
      </c>
      <c r="C149" s="168">
        <v>120348</v>
      </c>
      <c r="D149" s="171">
        <v>44032</v>
      </c>
      <c r="E149" s="172">
        <v>52.67</v>
      </c>
      <c r="F149" s="172">
        <v>1.0552999999999999</v>
      </c>
      <c r="G149" s="172">
        <v>1.0552999999999999</v>
      </c>
      <c r="H149" s="172">
        <v>2.5506000000000002</v>
      </c>
      <c r="I149" s="172">
        <v>2.7305999999999999</v>
      </c>
      <c r="J149" s="172">
        <v>6.4901</v>
      </c>
      <c r="K149" s="172">
        <v>18.974499999999999</v>
      </c>
      <c r="L149" s="172">
        <v>-4.9621000000000004</v>
      </c>
      <c r="M149" s="172">
        <v>1.8958999999999999</v>
      </c>
      <c r="N149" s="172">
        <v>4.8159000000000001</v>
      </c>
      <c r="O149" s="172">
        <v>6.5449999999999999</v>
      </c>
      <c r="P149" s="172">
        <v>9.6978000000000009</v>
      </c>
      <c r="Q149" s="172">
        <v>15.7225</v>
      </c>
      <c r="R149" s="172">
        <v>2.2951000000000001</v>
      </c>
    </row>
    <row r="150" spans="1:18" x14ac:dyDescent="0.3">
      <c r="A150" s="168" t="s">
        <v>615</v>
      </c>
      <c r="B150" s="168" t="s">
        <v>618</v>
      </c>
      <c r="C150" s="168">
        <v>103040</v>
      </c>
      <c r="D150" s="171">
        <v>44032</v>
      </c>
      <c r="E150" s="172">
        <v>50.606999999999999</v>
      </c>
      <c r="F150" s="172">
        <v>0.9556</v>
      </c>
      <c r="G150" s="172">
        <v>0.9556</v>
      </c>
      <c r="H150" s="172">
        <v>2.6907000000000001</v>
      </c>
      <c r="I150" s="172">
        <v>2.4992999999999999</v>
      </c>
      <c r="J150" s="172">
        <v>7.98</v>
      </c>
      <c r="K150" s="172">
        <v>17.682500000000001</v>
      </c>
      <c r="L150" s="172">
        <v>-10.242599999999999</v>
      </c>
      <c r="M150" s="172">
        <v>-5.0026000000000002</v>
      </c>
      <c r="N150" s="172">
        <v>-1.3989</v>
      </c>
      <c r="O150" s="172">
        <v>4.8162000000000003</v>
      </c>
      <c r="P150" s="172">
        <v>6.5446</v>
      </c>
      <c r="Q150" s="172">
        <v>11.422599999999999</v>
      </c>
      <c r="R150" s="172">
        <v>-0.30149999999999999</v>
      </c>
    </row>
    <row r="151" spans="1:18" x14ac:dyDescent="0.3">
      <c r="A151" s="168" t="s">
        <v>615</v>
      </c>
      <c r="B151" s="168" t="s">
        <v>619</v>
      </c>
      <c r="C151" s="168">
        <v>119769</v>
      </c>
      <c r="D151" s="171">
        <v>44032</v>
      </c>
      <c r="E151" s="172">
        <v>55.792000000000002</v>
      </c>
      <c r="F151" s="172">
        <v>0.96819999999999995</v>
      </c>
      <c r="G151" s="172">
        <v>0.96819999999999995</v>
      </c>
      <c r="H151" s="172">
        <v>2.7193000000000001</v>
      </c>
      <c r="I151" s="172">
        <v>2.5550999999999999</v>
      </c>
      <c r="J151" s="172">
        <v>8.1030999999999995</v>
      </c>
      <c r="K151" s="172">
        <v>18.085799999999999</v>
      </c>
      <c r="L151" s="172">
        <v>-9.65</v>
      </c>
      <c r="M151" s="172">
        <v>-4.0450999999999997</v>
      </c>
      <c r="N151" s="172">
        <v>-2.69E-2</v>
      </c>
      <c r="O151" s="172">
        <v>6.2686000000000002</v>
      </c>
      <c r="P151" s="172">
        <v>8.1559000000000008</v>
      </c>
      <c r="Q151" s="172">
        <v>12.1676</v>
      </c>
      <c r="R151" s="172">
        <v>1.0602</v>
      </c>
    </row>
    <row r="152" spans="1:18" x14ac:dyDescent="0.3">
      <c r="A152" s="168" t="s">
        <v>615</v>
      </c>
      <c r="B152" s="168" t="s">
        <v>620</v>
      </c>
      <c r="C152" s="168">
        <v>119724</v>
      </c>
      <c r="D152" s="171">
        <v>44032</v>
      </c>
      <c r="E152" s="172">
        <v>29.7141024934764</v>
      </c>
      <c r="F152" s="172">
        <v>0.56710000000000005</v>
      </c>
      <c r="G152" s="172">
        <v>0.56710000000000005</v>
      </c>
      <c r="H152" s="172">
        <v>1.7275</v>
      </c>
      <c r="I152" s="172">
        <v>2.3711000000000002</v>
      </c>
      <c r="J152" s="172">
        <v>8.3018999999999998</v>
      </c>
      <c r="K152" s="172">
        <v>17.395900000000001</v>
      </c>
      <c r="L152" s="172">
        <v>-8.7322000000000006</v>
      </c>
      <c r="M152" s="172">
        <v>-3.0072000000000001</v>
      </c>
      <c r="N152" s="172">
        <v>-4.8918999999999997</v>
      </c>
      <c r="O152" s="172">
        <v>-3.3883999999999999</v>
      </c>
      <c r="P152" s="172">
        <v>2.2027999999999999</v>
      </c>
      <c r="Q152" s="172">
        <v>7.4402999999999997</v>
      </c>
      <c r="R152" s="172">
        <v>-4.2718999999999996</v>
      </c>
    </row>
    <row r="153" spans="1:18" x14ac:dyDescent="0.3">
      <c r="A153" s="168" t="s">
        <v>615</v>
      </c>
      <c r="B153" s="168" t="s">
        <v>621</v>
      </c>
      <c r="C153" s="168">
        <v>100915</v>
      </c>
      <c r="D153" s="171">
        <v>44032</v>
      </c>
      <c r="E153" s="172">
        <v>246.82443231518599</v>
      </c>
      <c r="F153" s="172">
        <v>0.56159999999999999</v>
      </c>
      <c r="G153" s="172">
        <v>0.56159999999999999</v>
      </c>
      <c r="H153" s="172">
        <v>1.7158</v>
      </c>
      <c r="I153" s="172">
        <v>2.3492999999999999</v>
      </c>
      <c r="J153" s="172">
        <v>8.2515000000000001</v>
      </c>
      <c r="K153" s="172">
        <v>17.2239</v>
      </c>
      <c r="L153" s="172">
        <v>-8.9791000000000007</v>
      </c>
      <c r="M153" s="172">
        <v>-3.4237000000000002</v>
      </c>
      <c r="N153" s="172">
        <v>-5.4405000000000001</v>
      </c>
      <c r="O153" s="172">
        <v>-4.0102000000000002</v>
      </c>
      <c r="P153" s="172">
        <v>1.5366</v>
      </c>
      <c r="Q153" s="172">
        <v>16.445599999999999</v>
      </c>
      <c r="R153" s="172">
        <v>-4.8566000000000003</v>
      </c>
    </row>
    <row r="154" spans="1:18" x14ac:dyDescent="0.3">
      <c r="A154" s="173" t="s">
        <v>27</v>
      </c>
      <c r="B154" s="168"/>
      <c r="C154" s="168"/>
      <c r="D154" s="168"/>
      <c r="E154" s="168"/>
      <c r="F154" s="174">
        <v>0.86111666666666675</v>
      </c>
      <c r="G154" s="174">
        <v>0.86111666666666675</v>
      </c>
      <c r="H154" s="174">
        <v>2.31955</v>
      </c>
      <c r="I154" s="174">
        <v>2.5288666666666666</v>
      </c>
      <c r="J154" s="174">
        <v>7.5876166666666656</v>
      </c>
      <c r="K154" s="174">
        <v>17.996750000000002</v>
      </c>
      <c r="L154" s="174">
        <v>-8.0086999999999993</v>
      </c>
      <c r="M154" s="174">
        <v>-2.0873000000000004</v>
      </c>
      <c r="N154" s="174">
        <v>-0.54513333333333325</v>
      </c>
      <c r="O154" s="174">
        <v>2.5749999999999993</v>
      </c>
      <c r="P154" s="174">
        <v>6.0556666666666663</v>
      </c>
      <c r="Q154" s="174">
        <v>12.61365</v>
      </c>
      <c r="R154" s="174">
        <v>-0.81904999999999994</v>
      </c>
    </row>
    <row r="155" spans="1:18" x14ac:dyDescent="0.3">
      <c r="A155" s="173" t="s">
        <v>409</v>
      </c>
      <c r="B155" s="168"/>
      <c r="C155" s="168"/>
      <c r="D155" s="168"/>
      <c r="E155" s="168"/>
      <c r="F155" s="174">
        <v>0.96189999999999998</v>
      </c>
      <c r="G155" s="174">
        <v>0.96189999999999998</v>
      </c>
      <c r="H155" s="174">
        <v>2.532</v>
      </c>
      <c r="I155" s="174">
        <v>2.5271999999999997</v>
      </c>
      <c r="J155" s="174">
        <v>8.0415500000000009</v>
      </c>
      <c r="K155" s="174">
        <v>17.884149999999998</v>
      </c>
      <c r="L155" s="174">
        <v>-8.8556500000000007</v>
      </c>
      <c r="M155" s="174">
        <v>-3.2154500000000001</v>
      </c>
      <c r="N155" s="174">
        <v>-0.71289999999999998</v>
      </c>
      <c r="O155" s="174">
        <v>5.0175000000000001</v>
      </c>
      <c r="P155" s="174">
        <v>7.3502500000000008</v>
      </c>
      <c r="Q155" s="174">
        <v>12.32545</v>
      </c>
      <c r="R155" s="174">
        <v>0.37934999999999997</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44032</v>
      </c>
      <c r="E158" s="172">
        <v>83.162000000000006</v>
      </c>
      <c r="F158" s="172">
        <v>7.0118</v>
      </c>
      <c r="G158" s="172">
        <v>7.0118</v>
      </c>
      <c r="H158" s="172">
        <v>11.266500000000001</v>
      </c>
      <c r="I158" s="172">
        <v>21.254899999999999</v>
      </c>
      <c r="J158" s="172">
        <v>23.113600000000002</v>
      </c>
      <c r="K158" s="172">
        <v>21.334499999999998</v>
      </c>
      <c r="L158" s="172">
        <v>16.264299999999999</v>
      </c>
      <c r="M158" s="172">
        <v>13.3811</v>
      </c>
      <c r="N158" s="172">
        <v>12.161899999999999</v>
      </c>
      <c r="O158" s="172">
        <v>9.1096000000000004</v>
      </c>
      <c r="P158" s="172">
        <v>9.2047000000000008</v>
      </c>
      <c r="Q158" s="172">
        <v>9.4756999999999998</v>
      </c>
      <c r="R158" s="172">
        <v>11.218999999999999</v>
      </c>
    </row>
    <row r="159" spans="1:18" x14ac:dyDescent="0.3">
      <c r="A159" s="168" t="s">
        <v>623</v>
      </c>
      <c r="B159" s="168" t="s">
        <v>625</v>
      </c>
      <c r="C159" s="168">
        <v>119533</v>
      </c>
      <c r="D159" s="171">
        <v>44032</v>
      </c>
      <c r="E159" s="172">
        <v>83.875100000000003</v>
      </c>
      <c r="F159" s="172">
        <v>7.1555</v>
      </c>
      <c r="G159" s="172">
        <v>7.1555</v>
      </c>
      <c r="H159" s="172">
        <v>11.414</v>
      </c>
      <c r="I159" s="172">
        <v>21.404399999999999</v>
      </c>
      <c r="J159" s="172">
        <v>23.323399999999999</v>
      </c>
      <c r="K159" s="172">
        <v>21.512699999999999</v>
      </c>
      <c r="L159" s="172">
        <v>16.4374</v>
      </c>
      <c r="M159" s="172">
        <v>13.542400000000001</v>
      </c>
      <c r="N159" s="172">
        <v>12.318899999999999</v>
      </c>
      <c r="O159" s="172">
        <v>9.2502999999999993</v>
      </c>
      <c r="P159" s="172">
        <v>9.3329000000000004</v>
      </c>
      <c r="Q159" s="172">
        <v>9.4110999999999994</v>
      </c>
      <c r="R159" s="172">
        <v>11.361499999999999</v>
      </c>
    </row>
    <row r="160" spans="1:18" x14ac:dyDescent="0.3">
      <c r="A160" s="168" t="s">
        <v>623</v>
      </c>
      <c r="B160" s="168" t="s">
        <v>626</v>
      </c>
      <c r="C160" s="168">
        <v>141588</v>
      </c>
      <c r="D160" s="171">
        <v>44032</v>
      </c>
      <c r="E160" s="172">
        <v>13.055199999999999</v>
      </c>
      <c r="F160" s="172">
        <v>5.5941999999999998</v>
      </c>
      <c r="G160" s="172">
        <v>5.5941999999999998</v>
      </c>
      <c r="H160" s="172">
        <v>13.8962</v>
      </c>
      <c r="I160" s="172">
        <v>26.364899999999999</v>
      </c>
      <c r="J160" s="172">
        <v>27.8628</v>
      </c>
      <c r="K160" s="172">
        <v>21.271899999999999</v>
      </c>
      <c r="L160" s="172">
        <v>16.409199999999998</v>
      </c>
      <c r="M160" s="172">
        <v>13.8817</v>
      </c>
      <c r="N160" s="172">
        <v>13.1668</v>
      </c>
      <c r="O160" s="172">
        <v>9.1724999999999994</v>
      </c>
      <c r="P160" s="172"/>
      <c r="Q160" s="172">
        <v>9.2231000000000005</v>
      </c>
      <c r="R160" s="172">
        <v>9.9837000000000007</v>
      </c>
    </row>
    <row r="161" spans="1:18" x14ac:dyDescent="0.3">
      <c r="A161" s="168" t="s">
        <v>623</v>
      </c>
      <c r="B161" s="168" t="s">
        <v>627</v>
      </c>
      <c r="C161" s="168">
        <v>141593</v>
      </c>
      <c r="D161" s="171">
        <v>44032</v>
      </c>
      <c r="E161" s="172">
        <v>12.737399999999999</v>
      </c>
      <c r="F161" s="172">
        <v>4.8734000000000002</v>
      </c>
      <c r="G161" s="172">
        <v>4.8734000000000002</v>
      </c>
      <c r="H161" s="172">
        <v>13.2151</v>
      </c>
      <c r="I161" s="172">
        <v>25.630299999999998</v>
      </c>
      <c r="J161" s="172">
        <v>27.102499999999999</v>
      </c>
      <c r="K161" s="172">
        <v>20.474</v>
      </c>
      <c r="L161" s="172">
        <v>15.5838</v>
      </c>
      <c r="M161" s="172">
        <v>13.0396</v>
      </c>
      <c r="N161" s="172">
        <v>12.303900000000001</v>
      </c>
      <c r="O161" s="172">
        <v>8.2870000000000008</v>
      </c>
      <c r="P161" s="172"/>
      <c r="Q161" s="172">
        <v>8.3360000000000003</v>
      </c>
      <c r="R161" s="172">
        <v>9.1311999999999998</v>
      </c>
    </row>
    <row r="162" spans="1:18" x14ac:dyDescent="0.3">
      <c r="A162" s="168" t="s">
        <v>623</v>
      </c>
      <c r="B162" s="168" t="s">
        <v>628</v>
      </c>
      <c r="C162" s="168">
        <v>117951</v>
      </c>
      <c r="D162" s="171">
        <v>44032</v>
      </c>
      <c r="E162" s="172">
        <v>21.194700000000001</v>
      </c>
      <c r="F162" s="172">
        <v>6.72</v>
      </c>
      <c r="G162" s="172">
        <v>6.72</v>
      </c>
      <c r="H162" s="172">
        <v>13.4673</v>
      </c>
      <c r="I162" s="172">
        <v>21.918500000000002</v>
      </c>
      <c r="J162" s="172">
        <v>20.103100000000001</v>
      </c>
      <c r="K162" s="172">
        <v>19.012799999999999</v>
      </c>
      <c r="L162" s="172">
        <v>13.146599999999999</v>
      </c>
      <c r="M162" s="172">
        <v>11.3474</v>
      </c>
      <c r="N162" s="172">
        <v>11.067500000000001</v>
      </c>
      <c r="O162" s="172">
        <v>5.1191000000000004</v>
      </c>
      <c r="P162" s="172">
        <v>6.7370999999999999</v>
      </c>
      <c r="Q162" s="172">
        <v>6.6284000000000001</v>
      </c>
      <c r="R162" s="172">
        <v>5.6204000000000001</v>
      </c>
    </row>
    <row r="163" spans="1:18" x14ac:dyDescent="0.3">
      <c r="A163" s="168" t="s">
        <v>623</v>
      </c>
      <c r="B163" s="168" t="s">
        <v>629</v>
      </c>
      <c r="C163" s="168">
        <v>119984</v>
      </c>
      <c r="D163" s="171">
        <v>44032</v>
      </c>
      <c r="E163" s="172">
        <v>22.049499999999998</v>
      </c>
      <c r="F163" s="172">
        <v>7.1775000000000002</v>
      </c>
      <c r="G163" s="172">
        <v>7.1775000000000002</v>
      </c>
      <c r="H163" s="172">
        <v>13.942299999999999</v>
      </c>
      <c r="I163" s="172">
        <v>22.372299999999999</v>
      </c>
      <c r="J163" s="172">
        <v>20.559000000000001</v>
      </c>
      <c r="K163" s="172">
        <v>19.462599999999998</v>
      </c>
      <c r="L163" s="172">
        <v>13.5337</v>
      </c>
      <c r="M163" s="172">
        <v>11.732100000000001</v>
      </c>
      <c r="N163" s="172">
        <v>11.4841</v>
      </c>
      <c r="O163" s="172">
        <v>5.5628000000000002</v>
      </c>
      <c r="P163" s="172">
        <v>7.3531000000000004</v>
      </c>
      <c r="Q163" s="172">
        <v>7.8951000000000002</v>
      </c>
      <c r="R163" s="172">
        <v>6.0278999999999998</v>
      </c>
    </row>
    <row r="164" spans="1:18" x14ac:dyDescent="0.3">
      <c r="A164" s="168" t="s">
        <v>623</v>
      </c>
      <c r="B164" s="168" t="s">
        <v>630</v>
      </c>
      <c r="C164" s="168">
        <v>126685</v>
      </c>
      <c r="D164" s="171">
        <v>44032</v>
      </c>
      <c r="E164" s="172">
        <v>17.611899999999999</v>
      </c>
      <c r="F164" s="172">
        <v>5.5982000000000003</v>
      </c>
      <c r="G164" s="172">
        <v>5.5982000000000003</v>
      </c>
      <c r="H164" s="172">
        <v>9.5211000000000006</v>
      </c>
      <c r="I164" s="172">
        <v>21.357099999999999</v>
      </c>
      <c r="J164" s="172">
        <v>20.258400000000002</v>
      </c>
      <c r="K164" s="172">
        <v>18.0443</v>
      </c>
      <c r="L164" s="172">
        <v>14.4201</v>
      </c>
      <c r="M164" s="172">
        <v>12.129200000000001</v>
      </c>
      <c r="N164" s="172">
        <v>11.191599999999999</v>
      </c>
      <c r="O164" s="172">
        <v>8.4901</v>
      </c>
      <c r="P164" s="172">
        <v>8.7662999999999993</v>
      </c>
      <c r="Q164" s="172">
        <v>9.1684999999999999</v>
      </c>
      <c r="R164" s="172">
        <v>10.777799999999999</v>
      </c>
    </row>
    <row r="165" spans="1:18" x14ac:dyDescent="0.3">
      <c r="A165" s="168" t="s">
        <v>623</v>
      </c>
      <c r="B165" s="168" t="s">
        <v>631</v>
      </c>
      <c r="C165" s="168">
        <v>126687</v>
      </c>
      <c r="D165" s="171">
        <v>44032</v>
      </c>
      <c r="E165" s="172">
        <v>16.9651</v>
      </c>
      <c r="F165" s="172">
        <v>4.8785999999999996</v>
      </c>
      <c r="G165" s="172">
        <v>4.8785999999999996</v>
      </c>
      <c r="H165" s="172">
        <v>8.8051999999999992</v>
      </c>
      <c r="I165" s="172">
        <v>20.631699999999999</v>
      </c>
      <c r="J165" s="172">
        <v>19.522099999999998</v>
      </c>
      <c r="K165" s="172">
        <v>17.305800000000001</v>
      </c>
      <c r="L165" s="172">
        <v>13.6836</v>
      </c>
      <c r="M165" s="172">
        <v>11.3644</v>
      </c>
      <c r="N165" s="172">
        <v>10.405799999999999</v>
      </c>
      <c r="O165" s="172">
        <v>7.7252000000000001</v>
      </c>
      <c r="P165" s="172">
        <v>8.0115999999999996</v>
      </c>
      <c r="Q165" s="172">
        <v>8.5372000000000003</v>
      </c>
      <c r="R165" s="172">
        <v>9.9802999999999997</v>
      </c>
    </row>
    <row r="166" spans="1:18" x14ac:dyDescent="0.3">
      <c r="A166" s="168" t="s">
        <v>623</v>
      </c>
      <c r="B166" s="168" t="s">
        <v>632</v>
      </c>
      <c r="C166" s="168">
        <v>144646</v>
      </c>
      <c r="D166" s="171">
        <v>44032</v>
      </c>
      <c r="E166" s="172">
        <v>12.4053</v>
      </c>
      <c r="F166" s="172">
        <v>7.5566000000000004</v>
      </c>
      <c r="G166" s="172">
        <v>7.5566000000000004</v>
      </c>
      <c r="H166" s="172">
        <v>14.034599999999999</v>
      </c>
      <c r="I166" s="172">
        <v>10.4024</v>
      </c>
      <c r="J166" s="172">
        <v>13.3812</v>
      </c>
      <c r="K166" s="172">
        <v>17.372599999999998</v>
      </c>
      <c r="L166" s="172">
        <v>13.1379</v>
      </c>
      <c r="M166" s="172">
        <v>11.6393</v>
      </c>
      <c r="N166" s="172">
        <v>11.6533</v>
      </c>
      <c r="O166" s="172"/>
      <c r="P166" s="172"/>
      <c r="Q166" s="172">
        <v>12.2843</v>
      </c>
      <c r="R166" s="172"/>
    </row>
    <row r="167" spans="1:18" x14ac:dyDescent="0.3">
      <c r="A167" s="168" t="s">
        <v>623</v>
      </c>
      <c r="B167" s="168" t="s">
        <v>633</v>
      </c>
      <c r="C167" s="168">
        <v>144644</v>
      </c>
      <c r="D167" s="171">
        <v>44032</v>
      </c>
      <c r="E167" s="172">
        <v>12.3466</v>
      </c>
      <c r="F167" s="172">
        <v>7.2965</v>
      </c>
      <c r="G167" s="172">
        <v>7.2965</v>
      </c>
      <c r="H167" s="172">
        <v>13.761799999999999</v>
      </c>
      <c r="I167" s="172">
        <v>10.1541</v>
      </c>
      <c r="J167" s="172">
        <v>13.123699999999999</v>
      </c>
      <c r="K167" s="172">
        <v>17.101800000000001</v>
      </c>
      <c r="L167" s="172">
        <v>12.8544</v>
      </c>
      <c r="M167" s="172">
        <v>11.3527</v>
      </c>
      <c r="N167" s="172">
        <v>11.364100000000001</v>
      </c>
      <c r="O167" s="172"/>
      <c r="P167" s="172"/>
      <c r="Q167" s="172">
        <v>11.9984</v>
      </c>
      <c r="R167" s="172"/>
    </row>
    <row r="168" spans="1:18" x14ac:dyDescent="0.3">
      <c r="A168" s="168" t="s">
        <v>623</v>
      </c>
      <c r="B168" s="168" t="s">
        <v>634</v>
      </c>
      <c r="C168" s="168">
        <v>140333</v>
      </c>
      <c r="D168" s="171">
        <v>44032</v>
      </c>
      <c r="E168" s="172">
        <v>13.6225</v>
      </c>
      <c r="F168" s="172">
        <v>-191.03</v>
      </c>
      <c r="G168" s="172">
        <v>-191.03</v>
      </c>
      <c r="H168" s="172">
        <v>-262.79520000000002</v>
      </c>
      <c r="I168" s="172">
        <v>-123.5723</v>
      </c>
      <c r="J168" s="172">
        <v>-44.597700000000003</v>
      </c>
      <c r="K168" s="172">
        <v>-5.1677</v>
      </c>
      <c r="L168" s="172">
        <v>4.0736999999999997</v>
      </c>
      <c r="M168" s="172">
        <v>5.1205999999999996</v>
      </c>
      <c r="N168" s="172">
        <v>5.0598000000000001</v>
      </c>
      <c r="O168" s="172">
        <v>1.3315999999999999</v>
      </c>
      <c r="P168" s="172">
        <v>4.3136999999999999</v>
      </c>
      <c r="Q168" s="172">
        <v>5.4455</v>
      </c>
      <c r="R168" s="172">
        <v>-0.1704</v>
      </c>
    </row>
    <row r="169" spans="1:18" x14ac:dyDescent="0.3">
      <c r="A169" s="168" t="s">
        <v>623</v>
      </c>
      <c r="B169" s="168" t="s">
        <v>635</v>
      </c>
      <c r="C169" s="168">
        <v>140336</v>
      </c>
      <c r="D169" s="171">
        <v>44032</v>
      </c>
      <c r="E169" s="172">
        <v>13.243</v>
      </c>
      <c r="F169" s="172">
        <v>-191.43369999999999</v>
      </c>
      <c r="G169" s="172">
        <v>-191.43369999999999</v>
      </c>
      <c r="H169" s="172">
        <v>-263.16500000000002</v>
      </c>
      <c r="I169" s="172">
        <v>-123.9443</v>
      </c>
      <c r="J169" s="172">
        <v>-44.979500000000002</v>
      </c>
      <c r="K169" s="172">
        <v>-5.5613999999999999</v>
      </c>
      <c r="L169" s="172">
        <v>3.6655000000000002</v>
      </c>
      <c r="M169" s="172">
        <v>4.7064000000000004</v>
      </c>
      <c r="N169" s="172">
        <v>4.6416000000000004</v>
      </c>
      <c r="O169" s="172">
        <v>0.82699999999999996</v>
      </c>
      <c r="P169" s="172">
        <v>3.7902</v>
      </c>
      <c r="Q169" s="172">
        <v>4.9286000000000003</v>
      </c>
      <c r="R169" s="172">
        <v>-0.66739999999999999</v>
      </c>
    </row>
    <row r="170" spans="1:18" x14ac:dyDescent="0.3">
      <c r="A170" s="168" t="s">
        <v>623</v>
      </c>
      <c r="B170" s="168" t="s">
        <v>636</v>
      </c>
      <c r="C170" s="168">
        <v>100528</v>
      </c>
      <c r="D170" s="171">
        <v>44032</v>
      </c>
      <c r="E170" s="172">
        <v>73.872900000000001</v>
      </c>
      <c r="F170" s="172">
        <v>3.8551000000000002</v>
      </c>
      <c r="G170" s="172">
        <v>3.8551000000000002</v>
      </c>
      <c r="H170" s="172">
        <v>-2.6597</v>
      </c>
      <c r="I170" s="172">
        <v>4.8369</v>
      </c>
      <c r="J170" s="172">
        <v>13.661300000000001</v>
      </c>
      <c r="K170" s="172">
        <v>12.664999999999999</v>
      </c>
      <c r="L170" s="172">
        <v>8.2554999999999996</v>
      </c>
      <c r="M170" s="172">
        <v>9.1857000000000006</v>
      </c>
      <c r="N170" s="172">
        <v>7.9372999999999996</v>
      </c>
      <c r="O170" s="172">
        <v>7.9379</v>
      </c>
      <c r="P170" s="172">
        <v>8.3940999999999999</v>
      </c>
      <c r="Q170" s="172">
        <v>9.0466999999999995</v>
      </c>
      <c r="R170" s="172">
        <v>9.2361000000000004</v>
      </c>
    </row>
    <row r="171" spans="1:18" x14ac:dyDescent="0.3">
      <c r="A171" s="168" t="s">
        <v>623</v>
      </c>
      <c r="B171" s="168" t="s">
        <v>637</v>
      </c>
      <c r="C171" s="168">
        <v>118569</v>
      </c>
      <c r="D171" s="171">
        <v>44032</v>
      </c>
      <c r="E171" s="172">
        <v>77.865700000000004</v>
      </c>
      <c r="F171" s="172">
        <v>4.4234999999999998</v>
      </c>
      <c r="G171" s="172">
        <v>4.4234999999999998</v>
      </c>
      <c r="H171" s="172">
        <v>-2.0952000000000002</v>
      </c>
      <c r="I171" s="172">
        <v>5.3985000000000003</v>
      </c>
      <c r="J171" s="172">
        <v>14.2342</v>
      </c>
      <c r="K171" s="172">
        <v>13.273199999999999</v>
      </c>
      <c r="L171" s="172">
        <v>8.8592999999999993</v>
      </c>
      <c r="M171" s="172">
        <v>9.8035999999999994</v>
      </c>
      <c r="N171" s="172">
        <v>8.5576000000000008</v>
      </c>
      <c r="O171" s="172">
        <v>8.5675000000000008</v>
      </c>
      <c r="P171" s="172">
        <v>9.0625999999999998</v>
      </c>
      <c r="Q171" s="172">
        <v>9.6172000000000004</v>
      </c>
      <c r="R171" s="172">
        <v>9.8549000000000007</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44032</v>
      </c>
      <c r="E173" s="172">
        <v>24.217199999999998</v>
      </c>
      <c r="F173" s="172">
        <v>6.9873000000000003</v>
      </c>
      <c r="G173" s="172">
        <v>6.9873000000000003</v>
      </c>
      <c r="H173" s="172">
        <v>4.1157000000000004</v>
      </c>
      <c r="I173" s="172">
        <v>21.645</v>
      </c>
      <c r="J173" s="172">
        <v>24.573699999999999</v>
      </c>
      <c r="K173" s="172">
        <v>20.861799999999999</v>
      </c>
      <c r="L173" s="172">
        <v>16.479800000000001</v>
      </c>
      <c r="M173" s="172">
        <v>13.515499999999999</v>
      </c>
      <c r="N173" s="172">
        <v>11.886699999999999</v>
      </c>
      <c r="O173" s="172">
        <v>9.0949000000000009</v>
      </c>
      <c r="P173" s="172">
        <v>9.2341999999999995</v>
      </c>
      <c r="Q173" s="172">
        <v>9.1845999999999997</v>
      </c>
      <c r="R173" s="172">
        <v>11.4467</v>
      </c>
    </row>
    <row r="174" spans="1:18" x14ac:dyDescent="0.3">
      <c r="A174" s="168" t="s">
        <v>623</v>
      </c>
      <c r="B174" s="168" t="s">
        <v>640</v>
      </c>
      <c r="C174" s="168">
        <v>118987</v>
      </c>
      <c r="D174" s="171">
        <v>44032</v>
      </c>
      <c r="E174" s="172">
        <v>24.413799999999998</v>
      </c>
      <c r="F174" s="172">
        <v>7.3301999999999996</v>
      </c>
      <c r="G174" s="172">
        <v>7.3301999999999996</v>
      </c>
      <c r="H174" s="172">
        <v>4.4248000000000003</v>
      </c>
      <c r="I174" s="172">
        <v>21.957799999999999</v>
      </c>
      <c r="J174" s="172">
        <v>24.884499999999999</v>
      </c>
      <c r="K174" s="172">
        <v>21.112500000000001</v>
      </c>
      <c r="L174" s="172">
        <v>16.700099999999999</v>
      </c>
      <c r="M174" s="172">
        <v>13.7196</v>
      </c>
      <c r="N174" s="172">
        <v>12.0837</v>
      </c>
      <c r="O174" s="172">
        <v>9.2408000000000001</v>
      </c>
      <c r="P174" s="172">
        <v>9.3600999999999992</v>
      </c>
      <c r="Q174" s="172">
        <v>9.3246000000000002</v>
      </c>
      <c r="R174" s="172">
        <v>11.5923</v>
      </c>
    </row>
    <row r="175" spans="1:18" x14ac:dyDescent="0.3">
      <c r="A175" s="168" t="s">
        <v>623</v>
      </c>
      <c r="B175" s="168" t="s">
        <v>641</v>
      </c>
      <c r="C175" s="168">
        <v>111987</v>
      </c>
      <c r="D175" s="171">
        <v>44032</v>
      </c>
      <c r="E175" s="172">
        <v>21.9971</v>
      </c>
      <c r="F175" s="172">
        <v>9.7978000000000005</v>
      </c>
      <c r="G175" s="172">
        <v>9.7978000000000005</v>
      </c>
      <c r="H175" s="172">
        <v>11.784000000000001</v>
      </c>
      <c r="I175" s="172">
        <v>23.053100000000001</v>
      </c>
      <c r="J175" s="172">
        <v>22.790600000000001</v>
      </c>
      <c r="K175" s="172">
        <v>20.1096</v>
      </c>
      <c r="L175" s="172">
        <v>14.3797</v>
      </c>
      <c r="M175" s="172">
        <v>12.4444</v>
      </c>
      <c r="N175" s="172">
        <v>11.600199999999999</v>
      </c>
      <c r="O175" s="172">
        <v>8.6146999999999991</v>
      </c>
      <c r="P175" s="172">
        <v>8.7597000000000005</v>
      </c>
      <c r="Q175" s="172">
        <v>7.4663000000000004</v>
      </c>
      <c r="R175" s="172">
        <v>10.4937</v>
      </c>
    </row>
    <row r="176" spans="1:18" x14ac:dyDescent="0.3">
      <c r="A176" s="168" t="s">
        <v>623</v>
      </c>
      <c r="B176" s="168" t="s">
        <v>642</v>
      </c>
      <c r="C176" s="168">
        <v>120692</v>
      </c>
      <c r="D176" s="171">
        <v>44032</v>
      </c>
      <c r="E176" s="172">
        <v>22.741099999999999</v>
      </c>
      <c r="F176" s="172">
        <v>10.120100000000001</v>
      </c>
      <c r="G176" s="172">
        <v>10.120100000000001</v>
      </c>
      <c r="H176" s="172">
        <v>12.111599999999999</v>
      </c>
      <c r="I176" s="172">
        <v>23.377400000000002</v>
      </c>
      <c r="J176" s="172">
        <v>23.111999999999998</v>
      </c>
      <c r="K176" s="172">
        <v>20.4343</v>
      </c>
      <c r="L176" s="172">
        <v>14.711600000000001</v>
      </c>
      <c r="M176" s="172">
        <v>12.7836</v>
      </c>
      <c r="N176" s="172">
        <v>11.946400000000001</v>
      </c>
      <c r="O176" s="172">
        <v>8.9498999999999995</v>
      </c>
      <c r="P176" s="172">
        <v>9.0996000000000006</v>
      </c>
      <c r="Q176" s="172">
        <v>9.3190000000000008</v>
      </c>
      <c r="R176" s="172">
        <v>10.8325</v>
      </c>
    </row>
    <row r="177" spans="1:18" x14ac:dyDescent="0.3">
      <c r="A177" s="168" t="s">
        <v>623</v>
      </c>
      <c r="B177" s="168" t="s">
        <v>643</v>
      </c>
      <c r="C177" s="168">
        <v>135916</v>
      </c>
      <c r="D177" s="171">
        <v>44032</v>
      </c>
      <c r="E177" s="172">
        <v>14.8527</v>
      </c>
      <c r="F177" s="172">
        <v>4.5890000000000004</v>
      </c>
      <c r="G177" s="172">
        <v>4.5890000000000004</v>
      </c>
      <c r="H177" s="172">
        <v>9.0732999999999997</v>
      </c>
      <c r="I177" s="172">
        <v>24.111000000000001</v>
      </c>
      <c r="J177" s="172">
        <v>26.4147</v>
      </c>
      <c r="K177" s="172">
        <v>23.438199999999998</v>
      </c>
      <c r="L177" s="172">
        <v>17.137699999999999</v>
      </c>
      <c r="M177" s="172">
        <v>13.5243</v>
      </c>
      <c r="N177" s="172">
        <v>12.5099</v>
      </c>
      <c r="O177" s="172">
        <v>8.7771000000000008</v>
      </c>
      <c r="P177" s="172"/>
      <c r="Q177" s="172">
        <v>9.1395999999999997</v>
      </c>
      <c r="R177" s="172">
        <v>10.759499999999999</v>
      </c>
    </row>
    <row r="178" spans="1:18" x14ac:dyDescent="0.3">
      <c r="A178" s="168" t="s">
        <v>623</v>
      </c>
      <c r="B178" s="168" t="s">
        <v>644</v>
      </c>
      <c r="C178" s="168">
        <v>135914</v>
      </c>
      <c r="D178" s="171">
        <v>44032</v>
      </c>
      <c r="E178" s="172">
        <v>14.646100000000001</v>
      </c>
      <c r="F178" s="172">
        <v>4.3212000000000002</v>
      </c>
      <c r="G178" s="172">
        <v>4.3212000000000002</v>
      </c>
      <c r="H178" s="172">
        <v>8.7728000000000002</v>
      </c>
      <c r="I178" s="172">
        <v>23.801600000000001</v>
      </c>
      <c r="J178" s="172">
        <v>26.098199999999999</v>
      </c>
      <c r="K178" s="172">
        <v>23.110399999999998</v>
      </c>
      <c r="L178" s="172">
        <v>16.808499999999999</v>
      </c>
      <c r="M178" s="172">
        <v>13.1912</v>
      </c>
      <c r="N178" s="172">
        <v>12.167400000000001</v>
      </c>
      <c r="O178" s="172">
        <v>8.4520999999999997</v>
      </c>
      <c r="P178" s="172"/>
      <c r="Q178" s="172">
        <v>8.8021999999999991</v>
      </c>
      <c r="R178" s="172">
        <v>10.417</v>
      </c>
    </row>
    <row r="179" spans="1:18" x14ac:dyDescent="0.3">
      <c r="A179" s="168" t="s">
        <v>623</v>
      </c>
      <c r="B179" s="168" t="s">
        <v>645</v>
      </c>
      <c r="C179" s="168">
        <v>106177</v>
      </c>
      <c r="D179" s="171">
        <v>44032</v>
      </c>
      <c r="E179" s="172">
        <v>2412.5173</v>
      </c>
      <c r="F179" s="172">
        <v>9.6532</v>
      </c>
      <c r="G179" s="172">
        <v>9.6532</v>
      </c>
      <c r="H179" s="172">
        <v>15.082800000000001</v>
      </c>
      <c r="I179" s="172">
        <v>17.9617</v>
      </c>
      <c r="J179" s="172">
        <v>19.156300000000002</v>
      </c>
      <c r="K179" s="172">
        <v>18.7714</v>
      </c>
      <c r="L179" s="172">
        <v>13.4306</v>
      </c>
      <c r="M179" s="172">
        <v>11.7056</v>
      </c>
      <c r="N179" s="172">
        <v>11.663600000000001</v>
      </c>
      <c r="O179" s="172">
        <v>6.7695999999999996</v>
      </c>
      <c r="P179" s="172">
        <v>8.1323000000000008</v>
      </c>
      <c r="Q179" s="172">
        <v>7.0228999999999999</v>
      </c>
      <c r="R179" s="172">
        <v>10.7829</v>
      </c>
    </row>
    <row r="180" spans="1:18" x14ac:dyDescent="0.3">
      <c r="A180" s="168" t="s">
        <v>623</v>
      </c>
      <c r="B180" s="168" t="s">
        <v>646</v>
      </c>
      <c r="C180" s="168">
        <v>120497</v>
      </c>
      <c r="D180" s="171">
        <v>44032</v>
      </c>
      <c r="E180" s="172">
        <v>2536.4472000000001</v>
      </c>
      <c r="F180" s="172">
        <v>10.0527</v>
      </c>
      <c r="G180" s="172">
        <v>10.0527</v>
      </c>
      <c r="H180" s="172">
        <v>15.4834</v>
      </c>
      <c r="I180" s="172">
        <v>18.3642</v>
      </c>
      <c r="J180" s="172">
        <v>19.5627</v>
      </c>
      <c r="K180" s="172">
        <v>19.190200000000001</v>
      </c>
      <c r="L180" s="172">
        <v>13.8573</v>
      </c>
      <c r="M180" s="172">
        <v>12.1409</v>
      </c>
      <c r="N180" s="172">
        <v>12.105</v>
      </c>
      <c r="O180" s="172">
        <v>7.3648999999999996</v>
      </c>
      <c r="P180" s="172">
        <v>8.8523999999999994</v>
      </c>
      <c r="Q180" s="172">
        <v>8.4175000000000004</v>
      </c>
      <c r="R180" s="172">
        <v>11.307399999999999</v>
      </c>
    </row>
    <row r="181" spans="1:18" x14ac:dyDescent="0.3">
      <c r="A181" s="168" t="s">
        <v>623</v>
      </c>
      <c r="B181" s="168" t="s">
        <v>647</v>
      </c>
      <c r="C181" s="168">
        <v>133782</v>
      </c>
      <c r="D181" s="171">
        <v>44032</v>
      </c>
      <c r="E181" s="172">
        <v>2815.0949000000001</v>
      </c>
      <c r="F181" s="172">
        <v>10.5075</v>
      </c>
      <c r="G181" s="172">
        <v>10.5075</v>
      </c>
      <c r="H181" s="172">
        <v>12.081300000000001</v>
      </c>
      <c r="I181" s="172">
        <v>19.115400000000001</v>
      </c>
      <c r="J181" s="172">
        <v>20.014700000000001</v>
      </c>
      <c r="K181" s="172">
        <v>16.420100000000001</v>
      </c>
      <c r="L181" s="172">
        <v>12.2445</v>
      </c>
      <c r="M181" s="172">
        <v>10.685</v>
      </c>
      <c r="N181" s="172">
        <v>10.5787</v>
      </c>
      <c r="O181" s="172">
        <v>8.7114999999999991</v>
      </c>
      <c r="P181" s="172">
        <v>8.6842000000000006</v>
      </c>
      <c r="Q181" s="172">
        <v>8.3956</v>
      </c>
      <c r="R181" s="172">
        <v>9.9487000000000005</v>
      </c>
    </row>
    <row r="182" spans="1:18" x14ac:dyDescent="0.3">
      <c r="A182" s="168" t="s">
        <v>623</v>
      </c>
      <c r="B182" s="168" t="s">
        <v>648</v>
      </c>
      <c r="C182" s="168">
        <v>133791</v>
      </c>
      <c r="D182" s="171">
        <v>44032</v>
      </c>
      <c r="E182" s="172">
        <v>2890.1590999999999</v>
      </c>
      <c r="F182" s="172">
        <v>10.796900000000001</v>
      </c>
      <c r="G182" s="172">
        <v>10.796900000000001</v>
      </c>
      <c r="H182" s="172">
        <v>12.371499999999999</v>
      </c>
      <c r="I182" s="172">
        <v>19.4071</v>
      </c>
      <c r="J182" s="172">
        <v>20.3096</v>
      </c>
      <c r="K182" s="172">
        <v>16.722100000000001</v>
      </c>
      <c r="L182" s="172">
        <v>12.553100000000001</v>
      </c>
      <c r="M182" s="172">
        <v>10.998100000000001</v>
      </c>
      <c r="N182" s="172">
        <v>10.893800000000001</v>
      </c>
      <c r="O182" s="172">
        <v>9.0249000000000006</v>
      </c>
      <c r="P182" s="172">
        <v>8.9627999999999997</v>
      </c>
      <c r="Q182" s="172">
        <v>9.1653000000000002</v>
      </c>
      <c r="R182" s="172">
        <v>10.258900000000001</v>
      </c>
    </row>
    <row r="183" spans="1:18" x14ac:dyDescent="0.3">
      <c r="A183" s="168" t="s">
        <v>623</v>
      </c>
      <c r="B183" s="168" t="s">
        <v>649</v>
      </c>
      <c r="C183" s="168">
        <v>119844</v>
      </c>
      <c r="D183" s="171">
        <v>44032</v>
      </c>
      <c r="E183" s="172">
        <v>58.787300000000002</v>
      </c>
      <c r="F183" s="172">
        <v>11.600899999999999</v>
      </c>
      <c r="G183" s="172">
        <v>11.600899999999999</v>
      </c>
      <c r="H183" s="172">
        <v>5.8695000000000004</v>
      </c>
      <c r="I183" s="172">
        <v>37.003599999999999</v>
      </c>
      <c r="J183" s="172">
        <v>27.281700000000001</v>
      </c>
      <c r="K183" s="172">
        <v>25.223700000000001</v>
      </c>
      <c r="L183" s="172">
        <v>20.467300000000002</v>
      </c>
      <c r="M183" s="172">
        <v>17.3443</v>
      </c>
      <c r="N183" s="172">
        <v>13.364100000000001</v>
      </c>
      <c r="O183" s="172">
        <v>10.264799999999999</v>
      </c>
      <c r="P183" s="172">
        <v>9.7170000000000005</v>
      </c>
      <c r="Q183" s="172">
        <v>8.9941999999999993</v>
      </c>
      <c r="R183" s="172">
        <v>14.0322</v>
      </c>
    </row>
    <row r="184" spans="1:18" x14ac:dyDescent="0.3">
      <c r="A184" s="168" t="s">
        <v>623</v>
      </c>
      <c r="B184" s="168" t="s">
        <v>650</v>
      </c>
      <c r="C184" s="168">
        <v>112410</v>
      </c>
      <c r="D184" s="171">
        <v>44032</v>
      </c>
      <c r="E184" s="172">
        <v>56.125599999999999</v>
      </c>
      <c r="F184" s="172">
        <v>11.261100000000001</v>
      </c>
      <c r="G184" s="172">
        <v>11.261100000000001</v>
      </c>
      <c r="H184" s="172">
        <v>5.5430000000000001</v>
      </c>
      <c r="I184" s="172">
        <v>36.676299999999998</v>
      </c>
      <c r="J184" s="172">
        <v>26.9541</v>
      </c>
      <c r="K184" s="172">
        <v>24.883199999999999</v>
      </c>
      <c r="L184" s="172">
        <v>20.114899999999999</v>
      </c>
      <c r="M184" s="172">
        <v>16.9831</v>
      </c>
      <c r="N184" s="172">
        <v>13.000400000000001</v>
      </c>
      <c r="O184" s="172">
        <v>9.9405999999999999</v>
      </c>
      <c r="P184" s="172">
        <v>9.0678000000000001</v>
      </c>
      <c r="Q184" s="172">
        <v>7.6773999999999996</v>
      </c>
      <c r="R184" s="172">
        <v>13.6814</v>
      </c>
    </row>
    <row r="185" spans="1:18" x14ac:dyDescent="0.3">
      <c r="A185" s="168" t="s">
        <v>623</v>
      </c>
      <c r="B185" s="168" t="s">
        <v>651</v>
      </c>
      <c r="C185" s="168">
        <v>100856</v>
      </c>
      <c r="D185" s="171">
        <v>44032</v>
      </c>
      <c r="E185" s="172">
        <v>43.591099999999997</v>
      </c>
      <c r="F185" s="172">
        <v>4.8026</v>
      </c>
      <c r="G185" s="172">
        <v>4.8026</v>
      </c>
      <c r="H185" s="172">
        <v>13.107100000000001</v>
      </c>
      <c r="I185" s="172">
        <v>18.3278</v>
      </c>
      <c r="J185" s="172">
        <v>17.8477</v>
      </c>
      <c r="K185" s="172">
        <v>11.9476</v>
      </c>
      <c r="L185" s="172">
        <v>10.6044</v>
      </c>
      <c r="M185" s="172">
        <v>9.8815000000000008</v>
      </c>
      <c r="N185" s="172">
        <v>9.2111000000000001</v>
      </c>
      <c r="O185" s="172">
        <v>7.6546000000000003</v>
      </c>
      <c r="P185" s="172">
        <v>7.9955999999999996</v>
      </c>
      <c r="Q185" s="172">
        <v>7.6947999999999999</v>
      </c>
      <c r="R185" s="172">
        <v>8.5166000000000004</v>
      </c>
    </row>
    <row r="186" spans="1:18" x14ac:dyDescent="0.3">
      <c r="A186" s="168" t="s">
        <v>623</v>
      </c>
      <c r="B186" s="168" t="s">
        <v>652</v>
      </c>
      <c r="C186" s="168">
        <v>118814</v>
      </c>
      <c r="D186" s="171">
        <v>44032</v>
      </c>
      <c r="E186" s="172">
        <v>44.914499999999997</v>
      </c>
      <c r="F186" s="172">
        <v>5.2031999999999998</v>
      </c>
      <c r="G186" s="172">
        <v>5.2031999999999998</v>
      </c>
      <c r="H186" s="172">
        <v>13.513400000000001</v>
      </c>
      <c r="I186" s="172">
        <v>18.7377</v>
      </c>
      <c r="J186" s="172">
        <v>18.254100000000001</v>
      </c>
      <c r="K186" s="172">
        <v>12.360200000000001</v>
      </c>
      <c r="L186" s="172">
        <v>11.0242</v>
      </c>
      <c r="M186" s="172">
        <v>10.3103</v>
      </c>
      <c r="N186" s="172">
        <v>9.6475000000000009</v>
      </c>
      <c r="O186" s="172">
        <v>8.0678000000000001</v>
      </c>
      <c r="P186" s="172">
        <v>8.4568999999999992</v>
      </c>
      <c r="Q186" s="172">
        <v>8.7270000000000003</v>
      </c>
      <c r="R186" s="172">
        <v>8.9504999999999999</v>
      </c>
    </row>
    <row r="187" spans="1:18" x14ac:dyDescent="0.3">
      <c r="A187" s="168" t="s">
        <v>623</v>
      </c>
      <c r="B187" s="168" t="s">
        <v>653</v>
      </c>
      <c r="C187" s="168">
        <v>138318</v>
      </c>
      <c r="D187" s="171">
        <v>44032</v>
      </c>
      <c r="E187" s="172">
        <v>32.737099999999998</v>
      </c>
      <c r="F187" s="172">
        <v>9.41</v>
      </c>
      <c r="G187" s="172">
        <v>9.41</v>
      </c>
      <c r="H187" s="172">
        <v>7.8642000000000003</v>
      </c>
      <c r="I187" s="172">
        <v>19.529299999999999</v>
      </c>
      <c r="J187" s="172">
        <v>18.8445</v>
      </c>
      <c r="K187" s="172">
        <v>17.409099999999999</v>
      </c>
      <c r="L187" s="172">
        <v>12.4872</v>
      </c>
      <c r="M187" s="172">
        <v>10.971500000000001</v>
      </c>
      <c r="N187" s="172">
        <v>10.104900000000001</v>
      </c>
      <c r="O187" s="172">
        <v>7.0101000000000004</v>
      </c>
      <c r="P187" s="172">
        <v>7.3177000000000003</v>
      </c>
      <c r="Q187" s="172">
        <v>7.0190000000000001</v>
      </c>
      <c r="R187" s="172">
        <v>9.1084999999999994</v>
      </c>
    </row>
    <row r="188" spans="1:18" x14ac:dyDescent="0.3">
      <c r="A188" s="168" t="s">
        <v>623</v>
      </c>
      <c r="B188" s="168" t="s">
        <v>654</v>
      </c>
      <c r="C188" s="168">
        <v>138330</v>
      </c>
      <c r="D188" s="171">
        <v>44032</v>
      </c>
      <c r="E188" s="172">
        <v>35.2072</v>
      </c>
      <c r="F188" s="172">
        <v>10.202999999999999</v>
      </c>
      <c r="G188" s="172">
        <v>10.202999999999999</v>
      </c>
      <c r="H188" s="172">
        <v>8.6783999999999999</v>
      </c>
      <c r="I188" s="172">
        <v>20.343900000000001</v>
      </c>
      <c r="J188" s="172">
        <v>19.642099999999999</v>
      </c>
      <c r="K188" s="172">
        <v>18.226199999999999</v>
      </c>
      <c r="L188" s="172">
        <v>13.3508</v>
      </c>
      <c r="M188" s="172">
        <v>11.8637</v>
      </c>
      <c r="N188" s="172">
        <v>10.972799999999999</v>
      </c>
      <c r="O188" s="172">
        <v>8.1227999999999998</v>
      </c>
      <c r="P188" s="172">
        <v>8.375</v>
      </c>
      <c r="Q188" s="172">
        <v>8.4171999999999993</v>
      </c>
      <c r="R188" s="172">
        <v>10.105600000000001</v>
      </c>
    </row>
    <row r="189" spans="1:18" x14ac:dyDescent="0.3">
      <c r="A189" s="168" t="s">
        <v>623</v>
      </c>
      <c r="B189" s="168" t="s">
        <v>655</v>
      </c>
      <c r="C189" s="168">
        <v>146215</v>
      </c>
      <c r="D189" s="171">
        <v>44032</v>
      </c>
      <c r="E189" s="172">
        <v>11.9169</v>
      </c>
      <c r="F189" s="172">
        <v>6.0266000000000002</v>
      </c>
      <c r="G189" s="172">
        <v>6.0266000000000002</v>
      </c>
      <c r="H189" s="172">
        <v>7.3613</v>
      </c>
      <c r="I189" s="172">
        <v>18.441199999999998</v>
      </c>
      <c r="J189" s="172">
        <v>20.302199999999999</v>
      </c>
      <c r="K189" s="172">
        <v>19.489000000000001</v>
      </c>
      <c r="L189" s="172">
        <v>15.450200000000001</v>
      </c>
      <c r="M189" s="172">
        <v>13.030799999999999</v>
      </c>
      <c r="N189" s="172">
        <v>12.437200000000001</v>
      </c>
      <c r="O189" s="172"/>
      <c r="P189" s="172"/>
      <c r="Q189" s="172">
        <v>12.709899999999999</v>
      </c>
      <c r="R189" s="172"/>
    </row>
    <row r="190" spans="1:18" x14ac:dyDescent="0.3">
      <c r="A190" s="168" t="s">
        <v>623</v>
      </c>
      <c r="B190" s="168" t="s">
        <v>656</v>
      </c>
      <c r="C190" s="168">
        <v>146207</v>
      </c>
      <c r="D190" s="171">
        <v>44032</v>
      </c>
      <c r="E190" s="172">
        <v>11.828200000000001</v>
      </c>
      <c r="F190" s="172">
        <v>5.66</v>
      </c>
      <c r="G190" s="172">
        <v>5.66</v>
      </c>
      <c r="H190" s="172">
        <v>6.8860999999999999</v>
      </c>
      <c r="I190" s="172">
        <v>17.932200000000002</v>
      </c>
      <c r="J190" s="172">
        <v>19.798100000000002</v>
      </c>
      <c r="K190" s="172">
        <v>18.960599999999999</v>
      </c>
      <c r="L190" s="172">
        <v>14.9076</v>
      </c>
      <c r="M190" s="172">
        <v>12.480499999999999</v>
      </c>
      <c r="N190" s="172">
        <v>11.8744</v>
      </c>
      <c r="O190" s="172"/>
      <c r="P190" s="172"/>
      <c r="Q190" s="172">
        <v>12.136799999999999</v>
      </c>
      <c r="R190" s="172"/>
    </row>
    <row r="191" spans="1:18" x14ac:dyDescent="0.3">
      <c r="A191" s="168" t="s">
        <v>623</v>
      </c>
      <c r="B191" s="168" t="s">
        <v>657</v>
      </c>
      <c r="C191" s="168">
        <v>100789</v>
      </c>
      <c r="D191" s="171">
        <v>44032</v>
      </c>
      <c r="E191" s="172">
        <v>30.381699999999999</v>
      </c>
      <c r="F191" s="172">
        <v>4.9276999999999997</v>
      </c>
      <c r="G191" s="172">
        <v>4.9276999999999997</v>
      </c>
      <c r="H191" s="172">
        <v>8.2510999999999992</v>
      </c>
      <c r="I191" s="172">
        <v>16.859000000000002</v>
      </c>
      <c r="J191" s="172">
        <v>19.2408</v>
      </c>
      <c r="K191" s="172">
        <v>19.590499999999999</v>
      </c>
      <c r="L191" s="172">
        <v>15.065200000000001</v>
      </c>
      <c r="M191" s="172">
        <v>12.9656</v>
      </c>
      <c r="N191" s="172">
        <v>12.6592</v>
      </c>
      <c r="O191" s="172">
        <v>8.3774999999999995</v>
      </c>
      <c r="P191" s="172">
        <v>9.1199999999999992</v>
      </c>
      <c r="Q191" s="172">
        <v>7.4008000000000003</v>
      </c>
      <c r="R191" s="172">
        <v>11.7605</v>
      </c>
    </row>
    <row r="192" spans="1:18" x14ac:dyDescent="0.3">
      <c r="A192" s="168" t="s">
        <v>623</v>
      </c>
      <c r="B192" s="168" t="s">
        <v>658</v>
      </c>
      <c r="C192" s="168">
        <v>119621</v>
      </c>
      <c r="D192" s="171">
        <v>44032</v>
      </c>
      <c r="E192" s="172">
        <v>31.0535</v>
      </c>
      <c r="F192" s="172">
        <v>5.1346999999999996</v>
      </c>
      <c r="G192" s="172">
        <v>5.1346999999999996</v>
      </c>
      <c r="H192" s="172">
        <v>8.4765999999999995</v>
      </c>
      <c r="I192" s="172">
        <v>17.087299999999999</v>
      </c>
      <c r="J192" s="172">
        <v>19.479700000000001</v>
      </c>
      <c r="K192" s="172">
        <v>19.8125</v>
      </c>
      <c r="L192" s="172">
        <v>15.277100000000001</v>
      </c>
      <c r="M192" s="172">
        <v>13.1919</v>
      </c>
      <c r="N192" s="172">
        <v>12.898</v>
      </c>
      <c r="O192" s="172">
        <v>8.7781000000000002</v>
      </c>
      <c r="P192" s="172">
        <v>9.5251999999999999</v>
      </c>
      <c r="Q192" s="172">
        <v>8.7302999999999997</v>
      </c>
      <c r="R192" s="172">
        <v>12.053800000000001</v>
      </c>
    </row>
    <row r="193" spans="1:18" x14ac:dyDescent="0.3">
      <c r="A193" s="168" t="s">
        <v>623</v>
      </c>
      <c r="B193" s="168" t="s">
        <v>659</v>
      </c>
      <c r="C193" s="168">
        <v>147389</v>
      </c>
      <c r="D193" s="171">
        <v>44032</v>
      </c>
      <c r="E193" s="172">
        <v>201.22649999999999</v>
      </c>
      <c r="F193" s="172">
        <v>0</v>
      </c>
      <c r="G193" s="172">
        <v>0</v>
      </c>
      <c r="H193" s="172">
        <v>-121.6751</v>
      </c>
      <c r="I193" s="172">
        <v>-106.2277</v>
      </c>
      <c r="J193" s="172">
        <v>-173.2294</v>
      </c>
      <c r="K193" s="172">
        <v>-59.0122</v>
      </c>
      <c r="L193" s="172">
        <v>-29.5061</v>
      </c>
      <c r="M193" s="172">
        <v>-19.456900000000001</v>
      </c>
      <c r="N193" s="172">
        <v>-20.756</v>
      </c>
      <c r="O193" s="172"/>
      <c r="P193" s="172"/>
      <c r="Q193" s="172">
        <v>-18.726600000000001</v>
      </c>
      <c r="R193" s="172"/>
    </row>
    <row r="194" spans="1:18" x14ac:dyDescent="0.3">
      <c r="A194" s="168" t="s">
        <v>623</v>
      </c>
      <c r="B194" s="168" t="s">
        <v>660</v>
      </c>
      <c r="C194" s="168">
        <v>147392</v>
      </c>
      <c r="D194" s="171">
        <v>44032</v>
      </c>
      <c r="E194" s="172">
        <v>193.0257</v>
      </c>
      <c r="F194" s="172">
        <v>0</v>
      </c>
      <c r="G194" s="172">
        <v>0</v>
      </c>
      <c r="H194" s="172">
        <v>-121.67610000000001</v>
      </c>
      <c r="I194" s="172">
        <v>-106.2281</v>
      </c>
      <c r="J194" s="172">
        <v>-173.2294</v>
      </c>
      <c r="K194" s="172">
        <v>-59.0122</v>
      </c>
      <c r="L194" s="172">
        <v>-29.5061</v>
      </c>
      <c r="M194" s="172">
        <v>-19.456900000000001</v>
      </c>
      <c r="N194" s="172">
        <v>-20.756</v>
      </c>
      <c r="O194" s="172"/>
      <c r="P194" s="172"/>
      <c r="Q194" s="172">
        <v>-18.726600000000001</v>
      </c>
      <c r="R194" s="172"/>
    </row>
    <row r="195" spans="1:18" x14ac:dyDescent="0.3">
      <c r="A195" s="168" t="s">
        <v>623</v>
      </c>
      <c r="B195" s="168" t="s">
        <v>661</v>
      </c>
      <c r="C195" s="168">
        <v>143241</v>
      </c>
      <c r="D195" s="171">
        <v>44032</v>
      </c>
      <c r="E195" s="172">
        <v>11.8375</v>
      </c>
      <c r="F195" s="172">
        <v>8.3308999999999997</v>
      </c>
      <c r="G195" s="172">
        <v>8.3308999999999997</v>
      </c>
      <c r="H195" s="172">
        <v>5.8651</v>
      </c>
      <c r="I195" s="172">
        <v>24.431699999999999</v>
      </c>
      <c r="J195" s="172">
        <v>24.749199999999998</v>
      </c>
      <c r="K195" s="172">
        <v>20.650099999999998</v>
      </c>
      <c r="L195" s="172">
        <v>15.308400000000001</v>
      </c>
      <c r="M195" s="172">
        <v>13.068899999999999</v>
      </c>
      <c r="N195" s="172">
        <v>13.1427</v>
      </c>
      <c r="O195" s="172"/>
      <c r="P195" s="172"/>
      <c r="Q195" s="172">
        <v>8.1377000000000006</v>
      </c>
      <c r="R195" s="172">
        <v>8.0617000000000001</v>
      </c>
    </row>
    <row r="196" spans="1:18" x14ac:dyDescent="0.3">
      <c r="A196" s="168" t="s">
        <v>623</v>
      </c>
      <c r="B196" s="168" t="s">
        <v>662</v>
      </c>
      <c r="C196" s="168">
        <v>143239</v>
      </c>
      <c r="D196" s="171">
        <v>44032</v>
      </c>
      <c r="E196" s="172">
        <v>11.748900000000001</v>
      </c>
      <c r="F196" s="172">
        <v>8.1864000000000008</v>
      </c>
      <c r="G196" s="172">
        <v>8.1864000000000008</v>
      </c>
      <c r="H196" s="172">
        <v>5.6870000000000003</v>
      </c>
      <c r="I196" s="172">
        <v>24.2333</v>
      </c>
      <c r="J196" s="172">
        <v>24.5532</v>
      </c>
      <c r="K196" s="172">
        <v>20.300799999999999</v>
      </c>
      <c r="L196" s="172">
        <v>15.0434</v>
      </c>
      <c r="M196" s="172">
        <v>12.709199999999999</v>
      </c>
      <c r="N196" s="172">
        <v>12.723699999999999</v>
      </c>
      <c r="O196" s="172"/>
      <c r="P196" s="172"/>
      <c r="Q196" s="172">
        <v>7.7614999999999998</v>
      </c>
      <c r="R196" s="172">
        <v>7.6990999999999996</v>
      </c>
    </row>
    <row r="197" spans="1:18" x14ac:dyDescent="0.3">
      <c r="A197" s="168" t="s">
        <v>623</v>
      </c>
      <c r="B197" s="168" t="s">
        <v>663</v>
      </c>
      <c r="C197" s="168">
        <v>144339</v>
      </c>
      <c r="D197" s="171">
        <v>44032</v>
      </c>
      <c r="E197" s="172">
        <v>12.438800000000001</v>
      </c>
      <c r="F197" s="172">
        <v>7.4382999999999999</v>
      </c>
      <c r="G197" s="172">
        <v>7.4382999999999999</v>
      </c>
      <c r="H197" s="172">
        <v>7.4724000000000004</v>
      </c>
      <c r="I197" s="172">
        <v>20.810199999999998</v>
      </c>
      <c r="J197" s="172">
        <v>21.945499999999999</v>
      </c>
      <c r="K197" s="172">
        <v>20.880500000000001</v>
      </c>
      <c r="L197" s="172">
        <v>15.5319</v>
      </c>
      <c r="M197" s="172">
        <v>13.379200000000001</v>
      </c>
      <c r="N197" s="172">
        <v>12.3855</v>
      </c>
      <c r="O197" s="172"/>
      <c r="P197" s="172"/>
      <c r="Q197" s="172">
        <v>11.8375</v>
      </c>
      <c r="R197" s="172"/>
    </row>
    <row r="198" spans="1:18" x14ac:dyDescent="0.3">
      <c r="A198" s="168" t="s">
        <v>623</v>
      </c>
      <c r="B198" s="168" t="s">
        <v>664</v>
      </c>
      <c r="C198" s="168">
        <v>144345</v>
      </c>
      <c r="D198" s="171">
        <v>44032</v>
      </c>
      <c r="E198" s="172">
        <v>12.361800000000001</v>
      </c>
      <c r="F198" s="172">
        <v>7.1890000000000001</v>
      </c>
      <c r="G198" s="172">
        <v>7.1890000000000001</v>
      </c>
      <c r="H198" s="172">
        <v>7.2229000000000001</v>
      </c>
      <c r="I198" s="172">
        <v>20.5337</v>
      </c>
      <c r="J198" s="172">
        <v>21.669699999999999</v>
      </c>
      <c r="K198" s="172">
        <v>20.6081</v>
      </c>
      <c r="L198" s="172">
        <v>15.250400000000001</v>
      </c>
      <c r="M198" s="172">
        <v>13.092700000000001</v>
      </c>
      <c r="N198" s="172">
        <v>12.098599999999999</v>
      </c>
      <c r="O198" s="172"/>
      <c r="P198" s="172"/>
      <c r="Q198" s="172">
        <v>11.481999999999999</v>
      </c>
      <c r="R198" s="172"/>
    </row>
    <row r="199" spans="1:18" x14ac:dyDescent="0.3">
      <c r="A199" s="173" t="s">
        <v>27</v>
      </c>
      <c r="B199" s="168"/>
      <c r="C199" s="168"/>
      <c r="D199" s="168"/>
      <c r="E199" s="168"/>
      <c r="F199" s="174">
        <v>-2.9461585365853677</v>
      </c>
      <c r="G199" s="174">
        <v>-2.9461585365853677</v>
      </c>
      <c r="H199" s="174">
        <v>-10.576656097560974</v>
      </c>
      <c r="I199" s="174">
        <v>6.8873775000000013</v>
      </c>
      <c r="J199" s="174">
        <v>8.1922224999999962</v>
      </c>
      <c r="K199" s="174">
        <v>14.014760000000004</v>
      </c>
      <c r="L199" s="174">
        <v>11.737467500000003</v>
      </c>
      <c r="M199" s="174">
        <v>10.482344999999999</v>
      </c>
      <c r="N199" s="174">
        <v>9.6439424999999979</v>
      </c>
      <c r="O199" s="174">
        <v>7.8199099999999993</v>
      </c>
      <c r="P199" s="174">
        <v>8.2933384615384611</v>
      </c>
      <c r="Q199" s="174">
        <v>7.3050317073170703</v>
      </c>
      <c r="R199" s="174">
        <v>9.5051406249999992</v>
      </c>
    </row>
    <row r="200" spans="1:18" x14ac:dyDescent="0.3">
      <c r="A200" s="173" t="s">
        <v>409</v>
      </c>
      <c r="B200" s="168"/>
      <c r="C200" s="168"/>
      <c r="D200" s="168"/>
      <c r="E200" s="168"/>
      <c r="F200" s="174">
        <v>6.9873000000000003</v>
      </c>
      <c r="G200" s="174">
        <v>6.9873000000000003</v>
      </c>
      <c r="H200" s="174">
        <v>8.6783999999999999</v>
      </c>
      <c r="I200" s="174">
        <v>20.438800000000001</v>
      </c>
      <c r="J200" s="174">
        <v>20.180750000000003</v>
      </c>
      <c r="K200" s="174">
        <v>19.3264</v>
      </c>
      <c r="L200" s="174">
        <v>14.399899999999999</v>
      </c>
      <c r="M200" s="174">
        <v>12.29265</v>
      </c>
      <c r="N200" s="174">
        <v>11.769</v>
      </c>
      <c r="O200" s="174">
        <v>8.4710999999999999</v>
      </c>
      <c r="P200" s="174">
        <v>8.7629999999999999</v>
      </c>
      <c r="Q200" s="174">
        <v>8.7270000000000003</v>
      </c>
      <c r="R200" s="174">
        <v>10.18225</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44032</v>
      </c>
      <c r="E203" s="172">
        <v>15.081300000000001</v>
      </c>
      <c r="F203" s="172">
        <v>-3.6292</v>
      </c>
      <c r="G203" s="172">
        <v>-3.6292</v>
      </c>
      <c r="H203" s="172">
        <v>13.553800000000001</v>
      </c>
      <c r="I203" s="172">
        <v>16.7896</v>
      </c>
      <c r="J203" s="172">
        <v>27.328199999999999</v>
      </c>
      <c r="K203" s="172">
        <v>12.460599999999999</v>
      </c>
      <c r="L203" s="172">
        <v>8.3079000000000001</v>
      </c>
      <c r="M203" s="172">
        <v>3.4137</v>
      </c>
      <c r="N203" s="172">
        <v>3.8852000000000002</v>
      </c>
      <c r="O203" s="172">
        <v>5.9789000000000003</v>
      </c>
      <c r="P203" s="172">
        <v>8.0692000000000004</v>
      </c>
      <c r="Q203" s="172">
        <v>8.1041000000000007</v>
      </c>
      <c r="R203" s="172">
        <v>5.5156999999999998</v>
      </c>
    </row>
    <row r="204" spans="1:18" x14ac:dyDescent="0.3">
      <c r="A204" s="168" t="s">
        <v>666</v>
      </c>
      <c r="B204" s="168" t="s">
        <v>668</v>
      </c>
      <c r="C204" s="168">
        <v>134383</v>
      </c>
      <c r="D204" s="171">
        <v>44032</v>
      </c>
      <c r="E204" s="172">
        <v>14.3621</v>
      </c>
      <c r="F204" s="172">
        <v>-4.4882</v>
      </c>
      <c r="G204" s="172">
        <v>-4.4882</v>
      </c>
      <c r="H204" s="172">
        <v>12.738099999999999</v>
      </c>
      <c r="I204" s="172">
        <v>15.9628</v>
      </c>
      <c r="J204" s="172">
        <v>26.4802</v>
      </c>
      <c r="K204" s="172">
        <v>11.6004</v>
      </c>
      <c r="L204" s="172">
        <v>7.4573</v>
      </c>
      <c r="M204" s="172">
        <v>2.5739999999999998</v>
      </c>
      <c r="N204" s="172">
        <v>3.0430999999999999</v>
      </c>
      <c r="O204" s="172">
        <v>4.9318</v>
      </c>
      <c r="P204" s="172">
        <v>7.0613000000000001</v>
      </c>
      <c r="Q204" s="172">
        <v>7.1050000000000004</v>
      </c>
      <c r="R204" s="172">
        <v>4.5675999999999997</v>
      </c>
    </row>
    <row r="205" spans="1:18" x14ac:dyDescent="0.3">
      <c r="A205" s="168" t="s">
        <v>666</v>
      </c>
      <c r="B205" s="168" t="s">
        <v>669</v>
      </c>
      <c r="C205" s="168">
        <v>147802</v>
      </c>
      <c r="D205" s="171">
        <v>44032</v>
      </c>
      <c r="E205" s="172">
        <v>0.41570000000000001</v>
      </c>
      <c r="F205" s="172">
        <v>0</v>
      </c>
      <c r="G205" s="172">
        <v>0</v>
      </c>
      <c r="H205" s="172">
        <v>0</v>
      </c>
      <c r="I205" s="172">
        <v>0</v>
      </c>
      <c r="J205" s="172">
        <v>0</v>
      </c>
      <c r="K205" s="172">
        <v>0</v>
      </c>
      <c r="L205" s="172">
        <v>-50.1464</v>
      </c>
      <c r="M205" s="172"/>
      <c r="N205" s="172"/>
      <c r="O205" s="172"/>
      <c r="P205" s="172"/>
      <c r="Q205" s="172">
        <v>-36.7057</v>
      </c>
      <c r="R205" s="172"/>
    </row>
    <row r="206" spans="1:18" x14ac:dyDescent="0.3">
      <c r="A206" s="168" t="s">
        <v>666</v>
      </c>
      <c r="B206" s="168" t="s">
        <v>670</v>
      </c>
      <c r="C206" s="168">
        <v>147798</v>
      </c>
      <c r="D206" s="171">
        <v>44032</v>
      </c>
      <c r="E206" s="172">
        <v>0.39800000000000002</v>
      </c>
      <c r="F206" s="172">
        <v>0</v>
      </c>
      <c r="G206" s="172">
        <v>0</v>
      </c>
      <c r="H206" s="172">
        <v>0</v>
      </c>
      <c r="I206" s="172">
        <v>0</v>
      </c>
      <c r="J206" s="172">
        <v>0</v>
      </c>
      <c r="K206" s="172">
        <v>0</v>
      </c>
      <c r="L206" s="172">
        <v>-50.146799999999999</v>
      </c>
      <c r="M206" s="172"/>
      <c r="N206" s="172"/>
      <c r="O206" s="172"/>
      <c r="P206" s="172"/>
      <c r="Q206" s="172">
        <v>-36.698900000000002</v>
      </c>
      <c r="R206" s="172"/>
    </row>
    <row r="207" spans="1:18" x14ac:dyDescent="0.3">
      <c r="A207" s="168" t="s">
        <v>666</v>
      </c>
      <c r="B207" s="168" t="s">
        <v>671</v>
      </c>
      <c r="C207" s="168">
        <v>130314</v>
      </c>
      <c r="D207" s="171">
        <v>44032</v>
      </c>
      <c r="E207" s="172">
        <v>16.5807</v>
      </c>
      <c r="F207" s="172">
        <v>7.93</v>
      </c>
      <c r="G207" s="172">
        <v>7.93</v>
      </c>
      <c r="H207" s="172">
        <v>1.3841000000000001</v>
      </c>
      <c r="I207" s="172">
        <v>12.4496</v>
      </c>
      <c r="J207" s="172">
        <v>17.037199999999999</v>
      </c>
      <c r="K207" s="172">
        <v>9.0385000000000009</v>
      </c>
      <c r="L207" s="172">
        <v>8.6766000000000005</v>
      </c>
      <c r="M207" s="172">
        <v>9.0618999999999996</v>
      </c>
      <c r="N207" s="172">
        <v>9.0548000000000002</v>
      </c>
      <c r="O207" s="172">
        <v>6.7958999999999996</v>
      </c>
      <c r="P207" s="172">
        <v>8.2670999999999992</v>
      </c>
      <c r="Q207" s="172">
        <v>8.7637</v>
      </c>
      <c r="R207" s="172">
        <v>7.1361999999999997</v>
      </c>
    </row>
    <row r="208" spans="1:18" x14ac:dyDescent="0.3">
      <c r="A208" s="168" t="s">
        <v>666</v>
      </c>
      <c r="B208" s="168" t="s">
        <v>672</v>
      </c>
      <c r="C208" s="168">
        <v>130309</v>
      </c>
      <c r="D208" s="171">
        <v>44032</v>
      </c>
      <c r="E208" s="172">
        <v>15.471500000000001</v>
      </c>
      <c r="F208" s="172">
        <v>6.8455000000000004</v>
      </c>
      <c r="G208" s="172">
        <v>6.8455000000000004</v>
      </c>
      <c r="H208" s="172">
        <v>0.33700000000000002</v>
      </c>
      <c r="I208" s="172">
        <v>11.3734</v>
      </c>
      <c r="J208" s="172">
        <v>15.9434</v>
      </c>
      <c r="K208" s="172">
        <v>7.9367000000000001</v>
      </c>
      <c r="L208" s="172">
        <v>7.5594999999999999</v>
      </c>
      <c r="M208" s="172">
        <v>7.9161000000000001</v>
      </c>
      <c r="N208" s="172">
        <v>7.8505000000000003</v>
      </c>
      <c r="O208" s="172">
        <v>5.4904000000000002</v>
      </c>
      <c r="P208" s="172">
        <v>6.9581</v>
      </c>
      <c r="Q208" s="172">
        <v>7.5197000000000003</v>
      </c>
      <c r="R208" s="172">
        <v>5.9272999999999998</v>
      </c>
    </row>
    <row r="209" spans="1:18" x14ac:dyDescent="0.3">
      <c r="A209" s="168" t="s">
        <v>666</v>
      </c>
      <c r="B209" s="168" t="s">
        <v>673</v>
      </c>
      <c r="C209" s="168">
        <v>133486</v>
      </c>
      <c r="D209" s="171">
        <v>44032</v>
      </c>
      <c r="E209" s="172">
        <v>13.8733</v>
      </c>
      <c r="F209" s="172">
        <v>10.357200000000001</v>
      </c>
      <c r="G209" s="172">
        <v>10.357200000000001</v>
      </c>
      <c r="H209" s="172">
        <v>29.026</v>
      </c>
      <c r="I209" s="172">
        <v>26.539400000000001</v>
      </c>
      <c r="J209" s="172">
        <v>18.4116</v>
      </c>
      <c r="K209" s="172">
        <v>-7.8461999999999996</v>
      </c>
      <c r="L209" s="172">
        <v>-6.9535999999999998</v>
      </c>
      <c r="M209" s="172">
        <v>-3.3620999999999999</v>
      </c>
      <c r="N209" s="172">
        <v>-2.0488</v>
      </c>
      <c r="O209" s="172">
        <v>2.4108000000000001</v>
      </c>
      <c r="P209" s="172">
        <v>5.6611000000000002</v>
      </c>
      <c r="Q209" s="172">
        <v>6.141</v>
      </c>
      <c r="R209" s="172">
        <v>0.89400000000000002</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44032</v>
      </c>
      <c r="E211" s="172">
        <v>14.699299999999999</v>
      </c>
      <c r="F211" s="172">
        <v>11.1014</v>
      </c>
      <c r="G211" s="172">
        <v>11.1014</v>
      </c>
      <c r="H211" s="172">
        <v>29.717400000000001</v>
      </c>
      <c r="I211" s="172">
        <v>27.2774</v>
      </c>
      <c r="J211" s="172">
        <v>19.146000000000001</v>
      </c>
      <c r="K211" s="172">
        <v>-7.1135000000000002</v>
      </c>
      <c r="L211" s="172">
        <v>-6.2226999999999997</v>
      </c>
      <c r="M211" s="172">
        <v>-2.5914999999999999</v>
      </c>
      <c r="N211" s="172">
        <v>-1.2381</v>
      </c>
      <c r="O211" s="172">
        <v>3.3597000000000001</v>
      </c>
      <c r="P211" s="172">
        <v>6.7775999999999996</v>
      </c>
      <c r="Q211" s="172">
        <v>7.2644000000000002</v>
      </c>
      <c r="R211" s="172">
        <v>1.7713000000000001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44032</v>
      </c>
      <c r="E213" s="172">
        <v>3.7823000000000002</v>
      </c>
      <c r="F213" s="172">
        <v>4.5050999999999997</v>
      </c>
      <c r="G213" s="172">
        <v>4.5050999999999997</v>
      </c>
      <c r="H213" s="172">
        <v>13.545400000000001</v>
      </c>
      <c r="I213" s="172">
        <v>13.72</v>
      </c>
      <c r="J213" s="172">
        <v>11.8223</v>
      </c>
      <c r="K213" s="172">
        <v>-196.011</v>
      </c>
      <c r="L213" s="172">
        <v>-95.883099999999999</v>
      </c>
      <c r="M213" s="172">
        <v>-61.408200000000001</v>
      </c>
      <c r="N213" s="172">
        <v>-46.655000000000001</v>
      </c>
      <c r="O213" s="172">
        <v>-33.25</v>
      </c>
      <c r="P213" s="172">
        <v>-18.1328</v>
      </c>
      <c r="Q213" s="172">
        <v>-16.484500000000001</v>
      </c>
      <c r="R213" s="172">
        <v>-47.390099999999997</v>
      </c>
    </row>
    <row r="214" spans="1:18" x14ac:dyDescent="0.3">
      <c r="A214" s="168" t="s">
        <v>666</v>
      </c>
      <c r="B214" s="168" t="s">
        <v>678</v>
      </c>
      <c r="C214" s="168">
        <v>133867</v>
      </c>
      <c r="D214" s="171">
        <v>44032</v>
      </c>
      <c r="E214" s="172">
        <v>3.7469999999999999</v>
      </c>
      <c r="F214" s="172">
        <v>4.2225999999999999</v>
      </c>
      <c r="G214" s="172">
        <v>4.2225999999999999</v>
      </c>
      <c r="H214" s="172">
        <v>13.393599999999999</v>
      </c>
      <c r="I214" s="172">
        <v>13.4984</v>
      </c>
      <c r="J214" s="172">
        <v>11.5502</v>
      </c>
      <c r="K214" s="172">
        <v>-196.15190000000001</v>
      </c>
      <c r="L214" s="172">
        <v>-96.0321</v>
      </c>
      <c r="M214" s="172">
        <v>-61.559800000000003</v>
      </c>
      <c r="N214" s="172">
        <v>-46.799599999999998</v>
      </c>
      <c r="O214" s="172">
        <v>-33.393799999999999</v>
      </c>
      <c r="P214" s="172">
        <v>-18.278199999999998</v>
      </c>
      <c r="Q214" s="172">
        <v>-16.6295</v>
      </c>
      <c r="R214" s="172">
        <v>-47.524299999999997</v>
      </c>
    </row>
    <row r="215" spans="1:18" x14ac:dyDescent="0.3">
      <c r="A215" s="168" t="s">
        <v>666</v>
      </c>
      <c r="B215" s="168" t="s">
        <v>679</v>
      </c>
      <c r="C215" s="168">
        <v>119082</v>
      </c>
      <c r="D215" s="171">
        <v>44032</v>
      </c>
      <c r="E215" s="172">
        <v>30.392299999999999</v>
      </c>
      <c r="F215" s="172">
        <v>6.2081</v>
      </c>
      <c r="G215" s="172">
        <v>6.2081</v>
      </c>
      <c r="H215" s="172">
        <v>9.4532000000000007</v>
      </c>
      <c r="I215" s="172">
        <v>8.8224999999999998</v>
      </c>
      <c r="J215" s="172">
        <v>13.0951</v>
      </c>
      <c r="K215" s="172">
        <v>-3.2048999999999999</v>
      </c>
      <c r="L215" s="172">
        <v>2.4256000000000002</v>
      </c>
      <c r="M215" s="172">
        <v>4.3464999999999998</v>
      </c>
      <c r="N215" s="172">
        <v>3.5266999999999999</v>
      </c>
      <c r="O215" s="172">
        <v>2.3700999999999999</v>
      </c>
      <c r="P215" s="172">
        <v>5.5045000000000002</v>
      </c>
      <c r="Q215" s="172">
        <v>7.0236000000000001</v>
      </c>
      <c r="R215" s="172">
        <v>0.98819999999999997</v>
      </c>
    </row>
    <row r="216" spans="1:18" x14ac:dyDescent="0.3">
      <c r="A216" s="168" t="s">
        <v>666</v>
      </c>
      <c r="B216" s="168" t="s">
        <v>680</v>
      </c>
      <c r="C216" s="168">
        <v>101837</v>
      </c>
      <c r="D216" s="171">
        <v>44032</v>
      </c>
      <c r="E216" s="172">
        <v>28.974299999999999</v>
      </c>
      <c r="F216" s="172">
        <v>5.3352000000000004</v>
      </c>
      <c r="G216" s="172">
        <v>5.3352000000000004</v>
      </c>
      <c r="H216" s="172">
        <v>8.5802999999999994</v>
      </c>
      <c r="I216" s="172">
        <v>7.9515000000000002</v>
      </c>
      <c r="J216" s="172">
        <v>12.2065</v>
      </c>
      <c r="K216" s="172">
        <v>-4.0751999999999997</v>
      </c>
      <c r="L216" s="172">
        <v>1.7152000000000001</v>
      </c>
      <c r="M216" s="172">
        <v>3.5969000000000002</v>
      </c>
      <c r="N216" s="172">
        <v>2.7223999999999999</v>
      </c>
      <c r="O216" s="172">
        <v>1.625</v>
      </c>
      <c r="P216" s="172">
        <v>4.7926000000000002</v>
      </c>
      <c r="Q216" s="172">
        <v>6.3803000000000001</v>
      </c>
      <c r="R216" s="172">
        <v>0.1865</v>
      </c>
    </row>
    <row r="217" spans="1:18" x14ac:dyDescent="0.3">
      <c r="A217" s="168" t="s">
        <v>666</v>
      </c>
      <c r="B217" s="168" t="s">
        <v>681</v>
      </c>
      <c r="C217" s="168">
        <v>116153</v>
      </c>
      <c r="D217" s="171">
        <v>44032</v>
      </c>
      <c r="E217" s="172">
        <v>18.694800000000001</v>
      </c>
      <c r="F217" s="172">
        <v>-56.2288</v>
      </c>
      <c r="G217" s="172">
        <v>-56.2288</v>
      </c>
      <c r="H217" s="172">
        <v>-14.130599999999999</v>
      </c>
      <c r="I217" s="172">
        <v>-5.2747999999999999</v>
      </c>
      <c r="J217" s="172">
        <v>4.3109999999999999</v>
      </c>
      <c r="K217" s="172">
        <v>-0.55920000000000003</v>
      </c>
      <c r="L217" s="172">
        <v>-4.0571000000000002</v>
      </c>
      <c r="M217" s="172">
        <v>-7.1935000000000002</v>
      </c>
      <c r="N217" s="172">
        <v>-5.2592999999999996</v>
      </c>
      <c r="O217" s="172">
        <v>2.7621000000000002</v>
      </c>
      <c r="P217" s="172">
        <v>5.2846000000000002</v>
      </c>
      <c r="Q217" s="172">
        <v>7.5239000000000003</v>
      </c>
      <c r="R217" s="172">
        <v>1.0034000000000001</v>
      </c>
    </row>
    <row r="218" spans="1:18" x14ac:dyDescent="0.3">
      <c r="A218" s="168" t="s">
        <v>666</v>
      </c>
      <c r="B218" s="168" t="s">
        <v>682</v>
      </c>
      <c r="C218" s="168">
        <v>118553</v>
      </c>
      <c r="D218" s="171">
        <v>44032</v>
      </c>
      <c r="E218" s="172">
        <v>19.838100000000001</v>
      </c>
      <c r="F218" s="172">
        <v>-55.6768</v>
      </c>
      <c r="G218" s="172">
        <v>-55.6768</v>
      </c>
      <c r="H218" s="172">
        <v>-13.553599999999999</v>
      </c>
      <c r="I218" s="172">
        <v>-4.6963999999999997</v>
      </c>
      <c r="J218" s="172">
        <v>4.8929999999999998</v>
      </c>
      <c r="K218" s="172">
        <v>2.63E-2</v>
      </c>
      <c r="L218" s="172">
        <v>-3.4563999999999999</v>
      </c>
      <c r="M218" s="172">
        <v>-6.59</v>
      </c>
      <c r="N218" s="172">
        <v>-4.6413000000000002</v>
      </c>
      <c r="O218" s="172">
        <v>3.4857999999999998</v>
      </c>
      <c r="P218" s="172">
        <v>6.0849000000000002</v>
      </c>
      <c r="Q218" s="172">
        <v>7.7081999999999997</v>
      </c>
      <c r="R218" s="172">
        <v>1.7005999999999999</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44032</v>
      </c>
      <c r="E225" s="172">
        <v>17.147099999999998</v>
      </c>
      <c r="F225" s="172">
        <v>6.4603000000000002</v>
      </c>
      <c r="G225" s="172">
        <v>6.4603000000000002</v>
      </c>
      <c r="H225" s="172">
        <v>20.699200000000001</v>
      </c>
      <c r="I225" s="172">
        <v>24.866299999999999</v>
      </c>
      <c r="J225" s="172">
        <v>27.367000000000001</v>
      </c>
      <c r="K225" s="172">
        <v>15.563700000000001</v>
      </c>
      <c r="L225" s="172">
        <v>10.1251</v>
      </c>
      <c r="M225" s="172">
        <v>10.0817</v>
      </c>
      <c r="N225" s="172">
        <v>9.3811999999999998</v>
      </c>
      <c r="O225" s="172">
        <v>7.1532999999999998</v>
      </c>
      <c r="P225" s="172">
        <v>8.2942999999999998</v>
      </c>
      <c r="Q225" s="172">
        <v>8.8980999999999995</v>
      </c>
      <c r="R225" s="172">
        <v>8.7873999999999999</v>
      </c>
    </row>
    <row r="226" spans="1:18" x14ac:dyDescent="0.3">
      <c r="A226" s="168" t="s">
        <v>666</v>
      </c>
      <c r="B226" s="168" t="s">
        <v>690</v>
      </c>
      <c r="C226" s="168">
        <v>128051</v>
      </c>
      <c r="D226" s="171">
        <v>44032</v>
      </c>
      <c r="E226" s="172">
        <v>17.992999999999999</v>
      </c>
      <c r="F226" s="172">
        <v>6.9687000000000001</v>
      </c>
      <c r="G226" s="172">
        <v>6.9687000000000001</v>
      </c>
      <c r="H226" s="172">
        <v>21.1828</v>
      </c>
      <c r="I226" s="172">
        <v>25.325399999999998</v>
      </c>
      <c r="J226" s="172">
        <v>27.825199999999999</v>
      </c>
      <c r="K226" s="172">
        <v>16.023700000000002</v>
      </c>
      <c r="L226" s="172">
        <v>10.5892</v>
      </c>
      <c r="M226" s="172">
        <v>10.547000000000001</v>
      </c>
      <c r="N226" s="172">
        <v>9.8451000000000004</v>
      </c>
      <c r="O226" s="172">
        <v>7.8193000000000001</v>
      </c>
      <c r="P226" s="172">
        <v>9.1265999999999998</v>
      </c>
      <c r="Q226" s="172">
        <v>9.7302</v>
      </c>
      <c r="R226" s="172">
        <v>9.3172999999999995</v>
      </c>
    </row>
    <row r="227" spans="1:18" x14ac:dyDescent="0.3">
      <c r="A227" s="168" t="s">
        <v>666</v>
      </c>
      <c r="B227" s="168" t="s">
        <v>691</v>
      </c>
      <c r="C227" s="168">
        <v>114239</v>
      </c>
      <c r="D227" s="171">
        <v>44032</v>
      </c>
      <c r="E227" s="172">
        <v>22.4558</v>
      </c>
      <c r="F227" s="172">
        <v>5.5831999999999997</v>
      </c>
      <c r="G227" s="172">
        <v>5.5831999999999997</v>
      </c>
      <c r="H227" s="172">
        <v>16.188199999999998</v>
      </c>
      <c r="I227" s="172">
        <v>21.4329</v>
      </c>
      <c r="J227" s="172">
        <v>24.721800000000002</v>
      </c>
      <c r="K227" s="172">
        <v>13.090199999999999</v>
      </c>
      <c r="L227" s="172">
        <v>10.073499999999999</v>
      </c>
      <c r="M227" s="172">
        <v>10.526899999999999</v>
      </c>
      <c r="N227" s="172">
        <v>10.2182</v>
      </c>
      <c r="O227" s="172">
        <v>7.9180999999999999</v>
      </c>
      <c r="P227" s="172">
        <v>8.3705999999999996</v>
      </c>
      <c r="Q227" s="172">
        <v>8.7581000000000007</v>
      </c>
      <c r="R227" s="172">
        <v>9.1076999999999995</v>
      </c>
    </row>
    <row r="228" spans="1:18" x14ac:dyDescent="0.3">
      <c r="A228" s="168" t="s">
        <v>666</v>
      </c>
      <c r="B228" s="168" t="s">
        <v>692</v>
      </c>
      <c r="C228" s="168">
        <v>120711</v>
      </c>
      <c r="D228" s="171">
        <v>44032</v>
      </c>
      <c r="E228" s="172">
        <v>23.945</v>
      </c>
      <c r="F228" s="172">
        <v>6.2530000000000001</v>
      </c>
      <c r="G228" s="172">
        <v>6.2530000000000001</v>
      </c>
      <c r="H228" s="172">
        <v>16.865500000000001</v>
      </c>
      <c r="I228" s="172">
        <v>22.1035</v>
      </c>
      <c r="J228" s="172">
        <v>25.3719</v>
      </c>
      <c r="K228" s="172">
        <v>13.711499999999999</v>
      </c>
      <c r="L228" s="172">
        <v>10.701499999999999</v>
      </c>
      <c r="M228" s="172">
        <v>11.1404</v>
      </c>
      <c r="N228" s="172">
        <v>10.827999999999999</v>
      </c>
      <c r="O228" s="172">
        <v>8.7542000000000009</v>
      </c>
      <c r="P228" s="172">
        <v>9.2855000000000008</v>
      </c>
      <c r="Q228" s="172">
        <v>9.5884</v>
      </c>
      <c r="R228" s="172">
        <v>9.8603000000000005</v>
      </c>
    </row>
    <row r="229" spans="1:18" x14ac:dyDescent="0.3">
      <c r="A229" s="168" t="s">
        <v>666</v>
      </c>
      <c r="B229" s="168" t="s">
        <v>693</v>
      </c>
      <c r="C229" s="168">
        <v>127183</v>
      </c>
      <c r="D229" s="171">
        <v>44032</v>
      </c>
      <c r="E229" s="172">
        <v>12.5017</v>
      </c>
      <c r="F229" s="172">
        <v>11.4946</v>
      </c>
      <c r="G229" s="172">
        <v>11.4946</v>
      </c>
      <c r="H229" s="172">
        <v>33.159300000000002</v>
      </c>
      <c r="I229" s="172">
        <v>30.017299999999999</v>
      </c>
      <c r="J229" s="172">
        <v>21.227499999999999</v>
      </c>
      <c r="K229" s="172">
        <v>20.256</v>
      </c>
      <c r="L229" s="172">
        <v>-15.8346</v>
      </c>
      <c r="M229" s="172">
        <v>-14.0967</v>
      </c>
      <c r="N229" s="172">
        <v>-9.8623999999999992</v>
      </c>
      <c r="O229" s="172">
        <v>-1.8789</v>
      </c>
      <c r="P229" s="172">
        <v>1.8405</v>
      </c>
      <c r="Q229" s="172">
        <v>3.5581</v>
      </c>
      <c r="R229" s="172">
        <v>-5.2660999999999998</v>
      </c>
    </row>
    <row r="230" spans="1:18" x14ac:dyDescent="0.3">
      <c r="A230" s="168" t="s">
        <v>666</v>
      </c>
      <c r="B230" s="168" t="s">
        <v>694</v>
      </c>
      <c r="C230" s="168">
        <v>127181</v>
      </c>
      <c r="D230" s="171">
        <v>44032</v>
      </c>
      <c r="E230" s="172">
        <v>13.2165</v>
      </c>
      <c r="F230" s="172">
        <v>12.163600000000001</v>
      </c>
      <c r="G230" s="172">
        <v>12.163600000000001</v>
      </c>
      <c r="H230" s="172">
        <v>33.831899999999997</v>
      </c>
      <c r="I230" s="172">
        <v>30.6965</v>
      </c>
      <c r="J230" s="172">
        <v>21.9057</v>
      </c>
      <c r="K230" s="172">
        <v>20.894500000000001</v>
      </c>
      <c r="L230" s="172">
        <v>-15.2875</v>
      </c>
      <c r="M230" s="172">
        <v>-13.569699999999999</v>
      </c>
      <c r="N230" s="172">
        <v>-9.3071000000000002</v>
      </c>
      <c r="O230" s="172">
        <v>-1.0316000000000001</v>
      </c>
      <c r="P230" s="172">
        <v>2.7557</v>
      </c>
      <c r="Q230" s="172">
        <v>4.4635999999999996</v>
      </c>
      <c r="R230" s="172">
        <v>-4.6007999999999996</v>
      </c>
    </row>
    <row r="231" spans="1:18" x14ac:dyDescent="0.3">
      <c r="A231" s="168" t="s">
        <v>666</v>
      </c>
      <c r="B231" s="168" t="s">
        <v>695</v>
      </c>
      <c r="C231" s="168">
        <v>140603</v>
      </c>
      <c r="D231" s="171">
        <v>44032</v>
      </c>
      <c r="E231" s="172">
        <v>13.017200000000001</v>
      </c>
      <c r="F231" s="172">
        <v>-40.893700000000003</v>
      </c>
      <c r="G231" s="172">
        <v>-40.893700000000003</v>
      </c>
      <c r="H231" s="172">
        <v>-11.471</v>
      </c>
      <c r="I231" s="172">
        <v>14.2577</v>
      </c>
      <c r="J231" s="172">
        <v>15.886699999999999</v>
      </c>
      <c r="K231" s="172">
        <v>10.6502</v>
      </c>
      <c r="L231" s="172">
        <v>8.3781999999999996</v>
      </c>
      <c r="M231" s="172">
        <v>8.8421000000000003</v>
      </c>
      <c r="N231" s="172">
        <v>8.5970999999999993</v>
      </c>
      <c r="O231" s="172">
        <v>7.6675000000000004</v>
      </c>
      <c r="P231" s="172"/>
      <c r="Q231" s="172">
        <v>8.1049000000000007</v>
      </c>
      <c r="R231" s="172">
        <v>9.1006999999999998</v>
      </c>
    </row>
    <row r="232" spans="1:18" x14ac:dyDescent="0.3">
      <c r="A232" s="168" t="s">
        <v>666</v>
      </c>
      <c r="B232" s="168" t="s">
        <v>696</v>
      </c>
      <c r="C232" s="168">
        <v>140609</v>
      </c>
      <c r="D232" s="171">
        <v>44032</v>
      </c>
      <c r="E232" s="172">
        <v>12.583600000000001</v>
      </c>
      <c r="F232" s="172">
        <v>-41.817799999999998</v>
      </c>
      <c r="G232" s="172">
        <v>-41.817799999999998</v>
      </c>
      <c r="H232" s="172">
        <v>-12.4016</v>
      </c>
      <c r="I232" s="172">
        <v>13.3277</v>
      </c>
      <c r="J232" s="172">
        <v>14.952500000000001</v>
      </c>
      <c r="K232" s="172">
        <v>9.7391000000000005</v>
      </c>
      <c r="L232" s="172">
        <v>7.4497999999999998</v>
      </c>
      <c r="M232" s="172">
        <v>7.9161000000000001</v>
      </c>
      <c r="N232" s="172">
        <v>7.6601999999999997</v>
      </c>
      <c r="O232" s="172">
        <v>6.5876999999999999</v>
      </c>
      <c r="P232" s="172"/>
      <c r="Q232" s="172">
        <v>7.0278999999999998</v>
      </c>
      <c r="R232" s="172">
        <v>8.1082999999999998</v>
      </c>
    </row>
    <row r="233" spans="1:18" x14ac:dyDescent="0.3">
      <c r="A233" s="168" t="s">
        <v>666</v>
      </c>
      <c r="B233" s="168" t="s">
        <v>697</v>
      </c>
      <c r="C233" s="168">
        <v>130721</v>
      </c>
      <c r="D233" s="171">
        <v>44032</v>
      </c>
      <c r="E233" s="172">
        <v>1414.1687999999999</v>
      </c>
      <c r="F233" s="172">
        <v>6.4748999999999999</v>
      </c>
      <c r="G233" s="172">
        <v>6.4748999999999999</v>
      </c>
      <c r="H233" s="172">
        <v>11.3446</v>
      </c>
      <c r="I233" s="172">
        <v>13.0989</v>
      </c>
      <c r="J233" s="172">
        <v>15.1714</v>
      </c>
      <c r="K233" s="172">
        <v>15.6449</v>
      </c>
      <c r="L233" s="172">
        <v>10.844200000000001</v>
      </c>
      <c r="M233" s="172">
        <v>9.2043999999999997</v>
      </c>
      <c r="N233" s="172">
        <v>9.0274000000000001</v>
      </c>
      <c r="O233" s="172">
        <v>2.4361000000000002</v>
      </c>
      <c r="P233" s="172">
        <v>5.3068999999999997</v>
      </c>
      <c r="Q233" s="172">
        <v>6.0712999999999999</v>
      </c>
      <c r="R233" s="172">
        <v>1.0116000000000001</v>
      </c>
    </row>
    <row r="234" spans="1:18" x14ac:dyDescent="0.3">
      <c r="A234" s="168" t="s">
        <v>666</v>
      </c>
      <c r="B234" s="168" t="s">
        <v>698</v>
      </c>
      <c r="C234" s="168">
        <v>130722</v>
      </c>
      <c r="D234" s="171">
        <v>44032</v>
      </c>
      <c r="E234" s="172">
        <v>1485.6120000000001</v>
      </c>
      <c r="F234" s="172">
        <v>7.6146000000000003</v>
      </c>
      <c r="G234" s="172">
        <v>7.6146000000000003</v>
      </c>
      <c r="H234" s="172">
        <v>12.487</v>
      </c>
      <c r="I234" s="172">
        <v>14.2448</v>
      </c>
      <c r="J234" s="172">
        <v>16.326499999999999</v>
      </c>
      <c r="K234" s="172">
        <v>16.976500000000001</v>
      </c>
      <c r="L234" s="172">
        <v>12.238200000000001</v>
      </c>
      <c r="M234" s="172">
        <v>10.5244</v>
      </c>
      <c r="N234" s="172">
        <v>10.317</v>
      </c>
      <c r="O234" s="172">
        <v>3.3860999999999999</v>
      </c>
      <c r="P234" s="172">
        <v>6.2093999999999996</v>
      </c>
      <c r="Q234" s="172">
        <v>6.9641999999999999</v>
      </c>
      <c r="R234" s="172">
        <v>2.0365000000000002</v>
      </c>
    </row>
    <row r="235" spans="1:18" x14ac:dyDescent="0.3">
      <c r="A235" s="168" t="s">
        <v>666</v>
      </c>
      <c r="B235" s="168" t="s">
        <v>699</v>
      </c>
      <c r="C235" s="168">
        <v>117716</v>
      </c>
      <c r="D235" s="171">
        <v>44032</v>
      </c>
      <c r="E235" s="172">
        <v>22.3718</v>
      </c>
      <c r="F235" s="172">
        <v>-3.86</v>
      </c>
      <c r="G235" s="172">
        <v>-3.86</v>
      </c>
      <c r="H235" s="172">
        <v>-0.25640000000000002</v>
      </c>
      <c r="I235" s="172">
        <v>20.341699999999999</v>
      </c>
      <c r="J235" s="172">
        <v>20.644500000000001</v>
      </c>
      <c r="K235" s="172">
        <v>10.735900000000001</v>
      </c>
      <c r="L235" s="172">
        <v>4.9124999999999996</v>
      </c>
      <c r="M235" s="172">
        <v>6.3760000000000003</v>
      </c>
      <c r="N235" s="172">
        <v>7.2217000000000002</v>
      </c>
      <c r="O235" s="172">
        <v>6.7698999999999998</v>
      </c>
      <c r="P235" s="172">
        <v>7.8769</v>
      </c>
      <c r="Q235" s="172">
        <v>8.2141999999999999</v>
      </c>
      <c r="R235" s="172">
        <v>7.4814999999999996</v>
      </c>
    </row>
    <row r="236" spans="1:18" x14ac:dyDescent="0.3">
      <c r="A236" s="168" t="s">
        <v>666</v>
      </c>
      <c r="B236" s="168" t="s">
        <v>700</v>
      </c>
      <c r="C236" s="168">
        <v>119741</v>
      </c>
      <c r="D236" s="171">
        <v>44032</v>
      </c>
      <c r="E236" s="172">
        <v>23.979600000000001</v>
      </c>
      <c r="F236" s="172">
        <v>-2.8914</v>
      </c>
      <c r="G236" s="172">
        <v>-2.8914</v>
      </c>
      <c r="H236" s="172">
        <v>0.73939999999999995</v>
      </c>
      <c r="I236" s="172">
        <v>21.341699999999999</v>
      </c>
      <c r="J236" s="172">
        <v>21.5243</v>
      </c>
      <c r="K236" s="172">
        <v>11.722</v>
      </c>
      <c r="L236" s="172">
        <v>5.8849</v>
      </c>
      <c r="M236" s="172">
        <v>7.3704999999999998</v>
      </c>
      <c r="N236" s="172">
        <v>8.2417999999999996</v>
      </c>
      <c r="O236" s="172">
        <v>7.7320000000000002</v>
      </c>
      <c r="P236" s="172">
        <v>9.0277999999999992</v>
      </c>
      <c r="Q236" s="172">
        <v>9.2779000000000007</v>
      </c>
      <c r="R236" s="172">
        <v>8.4868000000000006</v>
      </c>
    </row>
    <row r="237" spans="1:18" x14ac:dyDescent="0.3">
      <c r="A237" s="168" t="s">
        <v>666</v>
      </c>
      <c r="B237" s="168" t="s">
        <v>701</v>
      </c>
      <c r="C237" s="168">
        <v>112632</v>
      </c>
      <c r="D237" s="171">
        <v>44032</v>
      </c>
      <c r="E237" s="172">
        <v>21.3703</v>
      </c>
      <c r="F237" s="172">
        <v>7.0067000000000004</v>
      </c>
      <c r="G237" s="172">
        <v>7.0067000000000004</v>
      </c>
      <c r="H237" s="172">
        <v>-2.8045</v>
      </c>
      <c r="I237" s="172">
        <v>10.743399999999999</v>
      </c>
      <c r="J237" s="172">
        <v>42.742199999999997</v>
      </c>
      <c r="K237" s="172">
        <v>1.6169</v>
      </c>
      <c r="L237" s="172">
        <v>1.1561999999999999</v>
      </c>
      <c r="M237" s="172">
        <v>3.6768999999999998</v>
      </c>
      <c r="N237" s="172">
        <v>1.4433</v>
      </c>
      <c r="O237" s="172">
        <v>3.6869999999999998</v>
      </c>
      <c r="P237" s="172">
        <v>6.0096999999999996</v>
      </c>
      <c r="Q237" s="172">
        <v>7.2923999999999998</v>
      </c>
      <c r="R237" s="172">
        <v>3.1516000000000002</v>
      </c>
    </row>
    <row r="238" spans="1:18" x14ac:dyDescent="0.3">
      <c r="A238" s="168" t="s">
        <v>666</v>
      </c>
      <c r="B238" s="168" t="s">
        <v>702</v>
      </c>
      <c r="C238" s="168">
        <v>119786</v>
      </c>
      <c r="D238" s="171">
        <v>44032</v>
      </c>
      <c r="E238" s="172">
        <v>22.2194</v>
      </c>
      <c r="F238" s="172">
        <v>7.7805</v>
      </c>
      <c r="G238" s="172">
        <v>7.7805</v>
      </c>
      <c r="H238" s="172">
        <v>-2.0409000000000002</v>
      </c>
      <c r="I238" s="172">
        <v>11.526199999999999</v>
      </c>
      <c r="J238" s="172">
        <v>43.554000000000002</v>
      </c>
      <c r="K238" s="172">
        <v>2.4062000000000001</v>
      </c>
      <c r="L238" s="172">
        <v>1.9494</v>
      </c>
      <c r="M238" s="172">
        <v>4.4638</v>
      </c>
      <c r="N238" s="172">
        <v>2.1936</v>
      </c>
      <c r="O238" s="172">
        <v>4.3648999999999996</v>
      </c>
      <c r="P238" s="172">
        <v>6.6745000000000001</v>
      </c>
      <c r="Q238" s="172">
        <v>7.5022000000000002</v>
      </c>
      <c r="R238" s="172">
        <v>3.8546</v>
      </c>
    </row>
    <row r="239" spans="1:18" x14ac:dyDescent="0.3">
      <c r="A239" s="168" t="s">
        <v>666</v>
      </c>
      <c r="B239" s="168" t="s">
        <v>703</v>
      </c>
      <c r="C239" s="168">
        <v>144403</v>
      </c>
      <c r="D239" s="171">
        <v>44032</v>
      </c>
      <c r="E239" s="172">
        <v>11.573399999999999</v>
      </c>
      <c r="F239" s="172">
        <v>4.9428999999999998</v>
      </c>
      <c r="G239" s="172">
        <v>4.9428999999999998</v>
      </c>
      <c r="H239" s="172">
        <v>7.3541999999999996</v>
      </c>
      <c r="I239" s="172">
        <v>11.2897</v>
      </c>
      <c r="J239" s="172">
        <v>8.7630999999999997</v>
      </c>
      <c r="K239" s="172">
        <v>7.4231999999999996</v>
      </c>
      <c r="L239" s="172">
        <v>7.3395000000000001</v>
      </c>
      <c r="M239" s="172">
        <v>7.8834999999999997</v>
      </c>
      <c r="N239" s="172">
        <v>7.5541</v>
      </c>
      <c r="O239" s="172"/>
      <c r="P239" s="172"/>
      <c r="Q239" s="172">
        <v>7.9170999999999996</v>
      </c>
      <c r="R239" s="172"/>
    </row>
    <row r="240" spans="1:18" x14ac:dyDescent="0.3">
      <c r="A240" s="168" t="s">
        <v>666</v>
      </c>
      <c r="B240" s="168" t="s">
        <v>704</v>
      </c>
      <c r="C240" s="168">
        <v>144401</v>
      </c>
      <c r="D240" s="171">
        <v>44032</v>
      </c>
      <c r="E240" s="172">
        <v>11.3278</v>
      </c>
      <c r="F240" s="172">
        <v>3.7604000000000002</v>
      </c>
      <c r="G240" s="172">
        <v>3.7604000000000002</v>
      </c>
      <c r="H240" s="172">
        <v>6.2215999999999996</v>
      </c>
      <c r="I240" s="172">
        <v>10.119899999999999</v>
      </c>
      <c r="J240" s="172">
        <v>7.6052999999999997</v>
      </c>
      <c r="K240" s="172">
        <v>6.1986999999999997</v>
      </c>
      <c r="L240" s="172">
        <v>6.1116000000000001</v>
      </c>
      <c r="M240" s="172">
        <v>6.6623000000000001</v>
      </c>
      <c r="N240" s="172">
        <v>6.3415999999999997</v>
      </c>
      <c r="O240" s="172"/>
      <c r="P240" s="172"/>
      <c r="Q240" s="172">
        <v>6.7168999999999999</v>
      </c>
      <c r="R240" s="172"/>
    </row>
    <row r="241" spans="1:18" x14ac:dyDescent="0.3">
      <c r="A241" s="168" t="s">
        <v>666</v>
      </c>
      <c r="B241" s="168" t="s">
        <v>705</v>
      </c>
      <c r="C241" s="168">
        <v>112938</v>
      </c>
      <c r="D241" s="171">
        <v>44032</v>
      </c>
      <c r="E241" s="172">
        <v>23.1297</v>
      </c>
      <c r="F241" s="172">
        <v>12.005100000000001</v>
      </c>
      <c r="G241" s="172">
        <v>12.005100000000001</v>
      </c>
      <c r="H241" s="172">
        <v>-12.234999999999999</v>
      </c>
      <c r="I241" s="172">
        <v>4.8784999999999998</v>
      </c>
      <c r="J241" s="172">
        <v>10.8139</v>
      </c>
      <c r="K241" s="172">
        <v>1.7119</v>
      </c>
      <c r="L241" s="172">
        <v>-20.180800000000001</v>
      </c>
      <c r="M241" s="172">
        <v>-12.8657</v>
      </c>
      <c r="N241" s="172">
        <v>-8.9497</v>
      </c>
      <c r="O241" s="172">
        <v>-0.18890000000000001</v>
      </c>
      <c r="P241" s="172">
        <v>3.4872999999999998</v>
      </c>
      <c r="Q241" s="172">
        <v>5.6825000000000001</v>
      </c>
      <c r="R241" s="172">
        <v>-2.8178999999999998</v>
      </c>
    </row>
    <row r="242" spans="1:18" x14ac:dyDescent="0.3">
      <c r="A242" s="168" t="s">
        <v>666</v>
      </c>
      <c r="B242" s="168" t="s">
        <v>706</v>
      </c>
      <c r="C242" s="168">
        <v>118780</v>
      </c>
      <c r="D242" s="171">
        <v>44032</v>
      </c>
      <c r="E242" s="172">
        <v>24.5991</v>
      </c>
      <c r="F242" s="172">
        <v>12.625299999999999</v>
      </c>
      <c r="G242" s="172">
        <v>12.625299999999999</v>
      </c>
      <c r="H242" s="172">
        <v>-11.632400000000001</v>
      </c>
      <c r="I242" s="172">
        <v>5.4909999999999997</v>
      </c>
      <c r="J242" s="172">
        <v>11.434699999999999</v>
      </c>
      <c r="K242" s="172">
        <v>2.3172999999999999</v>
      </c>
      <c r="L242" s="172">
        <v>-19.6065</v>
      </c>
      <c r="M242" s="172">
        <v>-12.2768</v>
      </c>
      <c r="N242" s="172">
        <v>-8.3732000000000006</v>
      </c>
      <c r="O242" s="172">
        <v>0.56710000000000005</v>
      </c>
      <c r="P242" s="172">
        <v>4.3235000000000001</v>
      </c>
      <c r="Q242" s="172">
        <v>6.3036000000000003</v>
      </c>
      <c r="R242" s="172">
        <v>-2.1505999999999998</v>
      </c>
    </row>
    <row r="243" spans="1:18" x14ac:dyDescent="0.3">
      <c r="A243" s="168" t="s">
        <v>666</v>
      </c>
      <c r="B243" s="168" t="s">
        <v>707</v>
      </c>
      <c r="C243" s="168">
        <v>148094</v>
      </c>
      <c r="D243" s="171">
        <v>44032</v>
      </c>
      <c r="E243" s="172">
        <v>0.15160000000000001</v>
      </c>
      <c r="F243" s="172">
        <v>8.0307999999999993</v>
      </c>
      <c r="G243" s="172">
        <v>8.0307999999999993</v>
      </c>
      <c r="H243" s="172">
        <v>6.8880999999999997</v>
      </c>
      <c r="I243" s="172">
        <v>8.6272000000000002</v>
      </c>
      <c r="J243" s="172">
        <v>8.6057000000000006</v>
      </c>
      <c r="K243" s="172">
        <v>9.202</v>
      </c>
      <c r="L243" s="172"/>
      <c r="M243" s="172"/>
      <c r="N243" s="172"/>
      <c r="O243" s="172"/>
      <c r="P243" s="172"/>
      <c r="Q243" s="172">
        <v>9.2596000000000007</v>
      </c>
      <c r="R243" s="172"/>
    </row>
    <row r="244" spans="1:18" x14ac:dyDescent="0.3">
      <c r="A244" s="168" t="s">
        <v>666</v>
      </c>
      <c r="B244" s="168" t="s">
        <v>708</v>
      </c>
      <c r="C244" s="168">
        <v>148101</v>
      </c>
      <c r="D244" s="171">
        <v>44032</v>
      </c>
      <c r="E244" s="172">
        <v>0.1608</v>
      </c>
      <c r="F244" s="172">
        <v>7.5709999999999997</v>
      </c>
      <c r="G244" s="172">
        <v>7.5709999999999997</v>
      </c>
      <c r="H244" s="172">
        <v>9.7462999999999997</v>
      </c>
      <c r="I244" s="172">
        <v>8.1320999999999994</v>
      </c>
      <c r="J244" s="172">
        <v>8.8528000000000002</v>
      </c>
      <c r="K244" s="172">
        <v>9.1854999999999993</v>
      </c>
      <c r="L244" s="172"/>
      <c r="M244" s="172"/>
      <c r="N244" s="172"/>
      <c r="O244" s="172"/>
      <c r="P244" s="172"/>
      <c r="Q244" s="172">
        <v>9.3457000000000008</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44032</v>
      </c>
      <c r="E247" s="172">
        <v>14.601100000000001</v>
      </c>
      <c r="F247" s="172">
        <v>-95.159300000000002</v>
      </c>
      <c r="G247" s="172">
        <v>-95.159300000000002</v>
      </c>
      <c r="H247" s="172">
        <v>-34.623100000000001</v>
      </c>
      <c r="I247" s="172">
        <v>-9.5889000000000006</v>
      </c>
      <c r="J247" s="172">
        <v>5.2405999999999997</v>
      </c>
      <c r="K247" s="172">
        <v>-5.5854999999999997</v>
      </c>
      <c r="L247" s="172">
        <v>-11.6891</v>
      </c>
      <c r="M247" s="172">
        <v>-5.7881</v>
      </c>
      <c r="N247" s="172">
        <v>-1.4452</v>
      </c>
      <c r="O247" s="172">
        <v>2.4098999999999999</v>
      </c>
      <c r="P247" s="172">
        <v>5.7748999999999997</v>
      </c>
      <c r="Q247" s="172">
        <v>6.7305999999999999</v>
      </c>
      <c r="R247" s="172">
        <v>0.64080000000000004</v>
      </c>
    </row>
    <row r="248" spans="1:18" x14ac:dyDescent="0.3">
      <c r="A248" s="168" t="s">
        <v>666</v>
      </c>
      <c r="B248" s="168" t="s">
        <v>712</v>
      </c>
      <c r="C248" s="168">
        <v>138905</v>
      </c>
      <c r="D248" s="171">
        <v>44032</v>
      </c>
      <c r="E248" s="172">
        <v>13.754300000000001</v>
      </c>
      <c r="F248" s="172">
        <v>-96.2697</v>
      </c>
      <c r="G248" s="172">
        <v>-96.2697</v>
      </c>
      <c r="H248" s="172">
        <v>-35.917200000000001</v>
      </c>
      <c r="I248" s="172">
        <v>-11.605499999999999</v>
      </c>
      <c r="J248" s="172">
        <v>3.3653</v>
      </c>
      <c r="K248" s="172">
        <v>-6.8929</v>
      </c>
      <c r="L248" s="172">
        <v>-12.7986</v>
      </c>
      <c r="M248" s="172">
        <v>-6.8460999999999999</v>
      </c>
      <c r="N248" s="172">
        <v>-2.4830999999999999</v>
      </c>
      <c r="O248" s="172">
        <v>1.3359000000000001</v>
      </c>
      <c r="P248" s="172">
        <v>4.6675000000000004</v>
      </c>
      <c r="Q248" s="172">
        <v>5.6388999999999996</v>
      </c>
      <c r="R248" s="172">
        <v>-0.38119999999999998</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44032</v>
      </c>
      <c r="E251" s="172">
        <v>3095.4598999999998</v>
      </c>
      <c r="F251" s="172">
        <v>2.8601000000000001</v>
      </c>
      <c r="G251" s="172">
        <v>2.8601000000000001</v>
      </c>
      <c r="H251" s="172">
        <v>3.6406999999999998</v>
      </c>
      <c r="I251" s="172">
        <v>115.2668</v>
      </c>
      <c r="J251" s="172">
        <v>159.6542</v>
      </c>
      <c r="K251" s="172">
        <v>29.342099999999999</v>
      </c>
      <c r="L251" s="172">
        <v>17.497800000000002</v>
      </c>
      <c r="M251" s="172">
        <v>13.697900000000001</v>
      </c>
      <c r="N251" s="172">
        <v>12.2026</v>
      </c>
      <c r="O251" s="172">
        <v>6.0004999999999997</v>
      </c>
      <c r="P251" s="172">
        <v>6.9814999999999996</v>
      </c>
      <c r="Q251" s="172">
        <v>7.3856000000000002</v>
      </c>
      <c r="R251" s="172">
        <v>5.8794000000000004</v>
      </c>
    </row>
    <row r="252" spans="1:18" x14ac:dyDescent="0.3">
      <c r="A252" s="168" t="s">
        <v>666</v>
      </c>
      <c r="B252" s="168" t="s">
        <v>716</v>
      </c>
      <c r="C252" s="168">
        <v>119450</v>
      </c>
      <c r="D252" s="171">
        <v>44032</v>
      </c>
      <c r="E252" s="172">
        <v>3218.0888</v>
      </c>
      <c r="F252" s="172">
        <v>3.5106000000000002</v>
      </c>
      <c r="G252" s="172">
        <v>3.5106000000000002</v>
      </c>
      <c r="H252" s="172">
        <v>4.2908999999999997</v>
      </c>
      <c r="I252" s="172">
        <v>115.94540000000001</v>
      </c>
      <c r="J252" s="172">
        <v>160.39250000000001</v>
      </c>
      <c r="K252" s="172">
        <v>30.0793</v>
      </c>
      <c r="L252" s="172">
        <v>18.180399999999999</v>
      </c>
      <c r="M252" s="172">
        <v>14.442500000000001</v>
      </c>
      <c r="N252" s="172">
        <v>13.0527</v>
      </c>
      <c r="O252" s="172">
        <v>6.8297999999999996</v>
      </c>
      <c r="P252" s="172">
        <v>7.5732999999999997</v>
      </c>
      <c r="Q252" s="172">
        <v>8.0746000000000002</v>
      </c>
      <c r="R252" s="172">
        <v>6.8299000000000003</v>
      </c>
    </row>
    <row r="253" spans="1:18" x14ac:dyDescent="0.3">
      <c r="A253" s="168" t="s">
        <v>666</v>
      </c>
      <c r="B253" s="168" t="s">
        <v>717</v>
      </c>
      <c r="C253" s="168">
        <v>119798</v>
      </c>
      <c r="D253" s="171">
        <v>44032</v>
      </c>
      <c r="E253" s="172">
        <v>34.266399999999997</v>
      </c>
      <c r="F253" s="172">
        <v>14.397</v>
      </c>
      <c r="G253" s="172">
        <v>14.397</v>
      </c>
      <c r="H253" s="172">
        <v>12.324299999999999</v>
      </c>
      <c r="I253" s="172">
        <v>18.628299999999999</v>
      </c>
      <c r="J253" s="172">
        <v>19.6647</v>
      </c>
      <c r="K253" s="172">
        <v>13.7156</v>
      </c>
      <c r="L253" s="172">
        <v>10.5091</v>
      </c>
      <c r="M253" s="172">
        <v>9.4575999999999993</v>
      </c>
      <c r="N253" s="172">
        <v>9.4250000000000007</v>
      </c>
      <c r="O253" s="172">
        <v>7.4924999999999997</v>
      </c>
      <c r="P253" s="172">
        <v>8.6835000000000004</v>
      </c>
      <c r="Q253" s="172">
        <v>9.3823000000000008</v>
      </c>
      <c r="R253" s="172">
        <v>8.4189000000000007</v>
      </c>
    </row>
    <row r="254" spans="1:18" x14ac:dyDescent="0.3">
      <c r="A254" s="168" t="s">
        <v>666</v>
      </c>
      <c r="B254" s="168" t="s">
        <v>718</v>
      </c>
      <c r="C254" s="168">
        <v>102505</v>
      </c>
      <c r="D254" s="171">
        <v>44032</v>
      </c>
      <c r="E254" s="172">
        <v>32.75</v>
      </c>
      <c r="F254" s="172">
        <v>13.761100000000001</v>
      </c>
      <c r="G254" s="172">
        <v>13.761100000000001</v>
      </c>
      <c r="H254" s="172">
        <v>11.6966</v>
      </c>
      <c r="I254" s="172">
        <v>18.011399999999998</v>
      </c>
      <c r="J254" s="172">
        <v>19.0411</v>
      </c>
      <c r="K254" s="172">
        <v>13.0648</v>
      </c>
      <c r="L254" s="172">
        <v>9.8613999999999997</v>
      </c>
      <c r="M254" s="172">
        <v>8.8050999999999995</v>
      </c>
      <c r="N254" s="172">
        <v>8.7614000000000001</v>
      </c>
      <c r="O254" s="172">
        <v>6.7243000000000004</v>
      </c>
      <c r="P254" s="172">
        <v>7.9112</v>
      </c>
      <c r="Q254" s="172">
        <v>7.6825999999999999</v>
      </c>
      <c r="R254" s="172">
        <v>7.7173999999999996</v>
      </c>
    </row>
    <row r="255" spans="1:18" x14ac:dyDescent="0.3">
      <c r="A255" s="168" t="s">
        <v>666</v>
      </c>
      <c r="B255" s="168" t="s">
        <v>719</v>
      </c>
      <c r="C255" s="168">
        <v>101545</v>
      </c>
      <c r="D255" s="171">
        <v>44032</v>
      </c>
      <c r="E255" s="172">
        <v>25.985399999999998</v>
      </c>
      <c r="F255" s="172">
        <v>3.2315</v>
      </c>
      <c r="G255" s="172">
        <v>3.2315</v>
      </c>
      <c r="H255" s="172">
        <v>3.0718999999999999</v>
      </c>
      <c r="I255" s="172">
        <v>8.5157000000000007</v>
      </c>
      <c r="J255" s="172">
        <v>9.2567000000000004</v>
      </c>
      <c r="K255" s="172">
        <v>7.3514999999999997</v>
      </c>
      <c r="L255" s="172">
        <v>6.8265000000000002</v>
      </c>
      <c r="M255" s="172">
        <v>6.4950999999999999</v>
      </c>
      <c r="N255" s="172">
        <v>0.59909999999999997</v>
      </c>
      <c r="O255" s="172">
        <v>2.2595000000000001</v>
      </c>
      <c r="P255" s="172">
        <v>4.2251000000000003</v>
      </c>
      <c r="Q255" s="172">
        <v>5.4527999999999999</v>
      </c>
      <c r="R255" s="172">
        <v>0.31119999999999998</v>
      </c>
    </row>
    <row r="256" spans="1:18" x14ac:dyDescent="0.3">
      <c r="A256" s="168" t="s">
        <v>666</v>
      </c>
      <c r="B256" s="168" t="s">
        <v>720</v>
      </c>
      <c r="C256" s="168">
        <v>119632</v>
      </c>
      <c r="D256" s="171">
        <v>44032</v>
      </c>
      <c r="E256" s="172">
        <v>27.3185</v>
      </c>
      <c r="F256" s="172">
        <v>4.0095999999999998</v>
      </c>
      <c r="G256" s="172">
        <v>4.0095999999999998</v>
      </c>
      <c r="H256" s="172">
        <v>3.8201999999999998</v>
      </c>
      <c r="I256" s="172">
        <v>9.2516999999999996</v>
      </c>
      <c r="J256" s="172">
        <v>9.9970999999999997</v>
      </c>
      <c r="K256" s="172">
        <v>8.1036000000000001</v>
      </c>
      <c r="L256" s="172">
        <v>7.5820999999999996</v>
      </c>
      <c r="M256" s="172">
        <v>7.258</v>
      </c>
      <c r="N256" s="172">
        <v>1.3005</v>
      </c>
      <c r="O256" s="172">
        <v>3.0754999999999999</v>
      </c>
      <c r="P256" s="172">
        <v>5.2553999999999998</v>
      </c>
      <c r="Q256" s="172">
        <v>5.5917000000000003</v>
      </c>
      <c r="R256" s="172">
        <v>1.0181</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44032</v>
      </c>
      <c r="E259" s="172">
        <v>0.19800000000000001</v>
      </c>
      <c r="F259" s="172">
        <v>0</v>
      </c>
      <c r="G259" s="172">
        <v>0</v>
      </c>
      <c r="H259" s="172">
        <v>0</v>
      </c>
      <c r="I259" s="172">
        <v>0</v>
      </c>
      <c r="J259" s="172">
        <v>0</v>
      </c>
      <c r="K259" s="172">
        <v>0</v>
      </c>
      <c r="L259" s="172">
        <v>0</v>
      </c>
      <c r="M259" s="172">
        <v>-33.061599999999999</v>
      </c>
      <c r="N259" s="172"/>
      <c r="O259" s="172"/>
      <c r="P259" s="172"/>
      <c r="Q259" s="172">
        <v>-30.654599999999999</v>
      </c>
      <c r="R259" s="172"/>
    </row>
    <row r="260" spans="1:18" x14ac:dyDescent="0.3">
      <c r="A260" s="168" t="s">
        <v>666</v>
      </c>
      <c r="B260" s="168" t="s">
        <v>724</v>
      </c>
      <c r="C260" s="168">
        <v>147650</v>
      </c>
      <c r="D260" s="171">
        <v>44032</v>
      </c>
      <c r="E260" s="172">
        <v>0.18290000000000001</v>
      </c>
      <c r="F260" s="172">
        <v>0</v>
      </c>
      <c r="G260" s="172">
        <v>0</v>
      </c>
      <c r="H260" s="172">
        <v>0</v>
      </c>
      <c r="I260" s="172">
        <v>0</v>
      </c>
      <c r="J260" s="172">
        <v>0</v>
      </c>
      <c r="K260" s="172">
        <v>0</v>
      </c>
      <c r="L260" s="172">
        <v>0</v>
      </c>
      <c r="M260" s="172">
        <v>-33.156399999999998</v>
      </c>
      <c r="N260" s="172"/>
      <c r="O260" s="172"/>
      <c r="P260" s="172"/>
      <c r="Q260" s="172">
        <v>-30.738</v>
      </c>
      <c r="R260" s="172"/>
    </row>
    <row r="261" spans="1:18" x14ac:dyDescent="0.3">
      <c r="A261" s="168" t="s">
        <v>666</v>
      </c>
      <c r="B261" s="168" t="s">
        <v>725</v>
      </c>
      <c r="C261" s="168">
        <v>148147</v>
      </c>
      <c r="D261" s="171">
        <v>44032</v>
      </c>
      <c r="E261" s="172">
        <v>0.77039999999999997</v>
      </c>
      <c r="F261" s="172">
        <v>7.9015000000000004</v>
      </c>
      <c r="G261" s="172">
        <v>7.9015000000000004</v>
      </c>
      <c r="H261" s="172">
        <v>8.8135999999999992</v>
      </c>
      <c r="I261" s="172">
        <v>-1163.7057</v>
      </c>
      <c r="J261" s="172">
        <v>-522.81600000000003</v>
      </c>
      <c r="K261" s="172">
        <v>-200.3279</v>
      </c>
      <c r="L261" s="172"/>
      <c r="M261" s="172"/>
      <c r="N261" s="172"/>
      <c r="O261" s="172"/>
      <c r="P261" s="172"/>
      <c r="Q261" s="172">
        <v>-116.68689999999999</v>
      </c>
      <c r="R261" s="172"/>
    </row>
    <row r="262" spans="1:18" x14ac:dyDescent="0.3">
      <c r="A262" s="168" t="s">
        <v>666</v>
      </c>
      <c r="B262" s="168" t="s">
        <v>726</v>
      </c>
      <c r="C262" s="168">
        <v>148146</v>
      </c>
      <c r="D262" s="171">
        <v>44032</v>
      </c>
      <c r="E262" s="172">
        <v>0.70379999999999998</v>
      </c>
      <c r="F262" s="172">
        <v>8.6496999999999993</v>
      </c>
      <c r="G262" s="172">
        <v>8.6496999999999993</v>
      </c>
      <c r="H262" s="172">
        <v>8.9056999999999995</v>
      </c>
      <c r="I262" s="172">
        <v>-1175.6347000000001</v>
      </c>
      <c r="J262" s="172">
        <v>-528.24760000000003</v>
      </c>
      <c r="K262" s="172">
        <v>-201.9923</v>
      </c>
      <c r="L262" s="172"/>
      <c r="M262" s="172"/>
      <c r="N262" s="172"/>
      <c r="O262" s="172"/>
      <c r="P262" s="172"/>
      <c r="Q262" s="172">
        <v>-117.6842</v>
      </c>
      <c r="R262" s="172"/>
    </row>
    <row r="263" spans="1:18" x14ac:dyDescent="0.3">
      <c r="A263" s="168" t="s">
        <v>666</v>
      </c>
      <c r="B263" s="168" t="s">
        <v>727</v>
      </c>
      <c r="C263" s="168">
        <v>120764</v>
      </c>
      <c r="D263" s="171">
        <v>44032</v>
      </c>
      <c r="E263" s="172">
        <v>11.9521</v>
      </c>
      <c r="F263" s="172">
        <v>-27.726800000000001</v>
      </c>
      <c r="G263" s="172">
        <v>-27.726800000000001</v>
      </c>
      <c r="H263" s="172">
        <v>-8.4932999999999996</v>
      </c>
      <c r="I263" s="172">
        <v>-234.95429999999999</v>
      </c>
      <c r="J263" s="172">
        <v>-99.618200000000002</v>
      </c>
      <c r="K263" s="172">
        <v>-28.684899999999999</v>
      </c>
      <c r="L263" s="172">
        <v>-43.8232</v>
      </c>
      <c r="M263" s="172">
        <v>-38.368499999999997</v>
      </c>
      <c r="N263" s="172">
        <v>-32.4998</v>
      </c>
      <c r="O263" s="172">
        <v>-9.452</v>
      </c>
      <c r="P263" s="172">
        <v>-1.8858999999999999</v>
      </c>
      <c r="Q263" s="172">
        <v>2.2237</v>
      </c>
      <c r="R263" s="172">
        <v>-16.3492</v>
      </c>
    </row>
    <row r="264" spans="1:18" x14ac:dyDescent="0.3">
      <c r="A264" s="168" t="s">
        <v>666</v>
      </c>
      <c r="B264" s="168" t="s">
        <v>728</v>
      </c>
      <c r="C264" s="168">
        <v>117981</v>
      </c>
      <c r="D264" s="171">
        <v>44032</v>
      </c>
      <c r="E264" s="172">
        <v>10.973599999999999</v>
      </c>
      <c r="F264" s="172">
        <v>-28.648299999999999</v>
      </c>
      <c r="G264" s="172">
        <v>-28.648299999999999</v>
      </c>
      <c r="H264" s="172">
        <v>-9.3912999999999993</v>
      </c>
      <c r="I264" s="172">
        <v>-235.76349999999999</v>
      </c>
      <c r="J264" s="172">
        <v>-100.34059999999999</v>
      </c>
      <c r="K264" s="172">
        <v>-29.363199999999999</v>
      </c>
      <c r="L264" s="172">
        <v>-44.430300000000003</v>
      </c>
      <c r="M264" s="172">
        <v>-38.948599999999999</v>
      </c>
      <c r="N264" s="172">
        <v>-33.069000000000003</v>
      </c>
      <c r="O264" s="172">
        <v>-10.342000000000001</v>
      </c>
      <c r="P264" s="172">
        <v>-2.9180000000000001</v>
      </c>
      <c r="Q264" s="172">
        <v>1.2184999999999999</v>
      </c>
      <c r="R264" s="172">
        <v>-17.130800000000001</v>
      </c>
    </row>
    <row r="265" spans="1:18" x14ac:dyDescent="0.3">
      <c r="A265" s="173" t="s">
        <v>27</v>
      </c>
      <c r="B265" s="168"/>
      <c r="C265" s="168"/>
      <c r="D265" s="168"/>
      <c r="E265" s="168"/>
      <c r="F265" s="174">
        <v>-4.3145640000000007</v>
      </c>
      <c r="G265" s="174">
        <v>-4.3145640000000007</v>
      </c>
      <c r="H265" s="174">
        <v>4.3209999999999997</v>
      </c>
      <c r="I265" s="174">
        <v>-43.319947916666671</v>
      </c>
      <c r="J265" s="174">
        <v>-5.9768499999999962</v>
      </c>
      <c r="K265" s="174">
        <v>-11.04206875</v>
      </c>
      <c r="L265" s="174">
        <v>-6.4135363636363651</v>
      </c>
      <c r="M265" s="174">
        <v>-3.4619523809523804</v>
      </c>
      <c r="N265" s="174">
        <v>-0.70843250000000013</v>
      </c>
      <c r="O265" s="174">
        <v>1.5959052631578956</v>
      </c>
      <c r="P265" s="174">
        <v>4.5252138888888895</v>
      </c>
      <c r="Q265" s="174">
        <v>-2.3738039999999994</v>
      </c>
      <c r="R265" s="174">
        <v>-7.3689473684210624E-2</v>
      </c>
    </row>
    <row r="266" spans="1:18" x14ac:dyDescent="0.3">
      <c r="A266" s="173" t="s">
        <v>409</v>
      </c>
      <c r="B266" s="168"/>
      <c r="C266" s="168"/>
      <c r="D266" s="168"/>
      <c r="E266" s="168"/>
      <c r="F266" s="174">
        <v>4.7240000000000002</v>
      </c>
      <c r="G266" s="174">
        <v>4.7240000000000002</v>
      </c>
      <c r="H266" s="174">
        <v>4.0555500000000002</v>
      </c>
      <c r="I266" s="174">
        <v>11.4498</v>
      </c>
      <c r="J266" s="174">
        <v>14.023800000000001</v>
      </c>
      <c r="K266" s="174">
        <v>7.3873499999999996</v>
      </c>
      <c r="L266" s="174">
        <v>3.6690499999999999</v>
      </c>
      <c r="M266" s="174">
        <v>4.4051499999999999</v>
      </c>
      <c r="N266" s="174">
        <v>3.2848999999999999</v>
      </c>
      <c r="O266" s="174">
        <v>3.4359500000000001</v>
      </c>
      <c r="P266" s="174">
        <v>6.0472999999999999</v>
      </c>
      <c r="Q266" s="174">
        <v>6.9939</v>
      </c>
      <c r="R266" s="174">
        <v>1.9039000000000001</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44032</v>
      </c>
      <c r="E269" s="172">
        <v>1080.6357</v>
      </c>
      <c r="F269" s="172">
        <v>9.2843</v>
      </c>
      <c r="G269" s="172">
        <v>9.2843</v>
      </c>
      <c r="H269" s="172">
        <v>9.2401999999999997</v>
      </c>
      <c r="I269" s="172">
        <v>17.276199999999999</v>
      </c>
      <c r="J269" s="172">
        <v>20.821200000000001</v>
      </c>
      <c r="K269" s="172">
        <v>20.055900000000001</v>
      </c>
      <c r="L269" s="172">
        <v>15.5144</v>
      </c>
      <c r="M269" s="172"/>
      <c r="N269" s="172"/>
      <c r="O269" s="172"/>
      <c r="P269" s="172"/>
      <c r="Q269" s="172">
        <v>14.375999999999999</v>
      </c>
      <c r="R269" s="172"/>
    </row>
    <row r="270" spans="1:18" x14ac:dyDescent="0.3">
      <c r="A270" s="168" t="s">
        <v>730</v>
      </c>
      <c r="B270" s="168" t="s">
        <v>732</v>
      </c>
      <c r="C270" s="168">
        <v>147849</v>
      </c>
      <c r="D270" s="171">
        <v>44032</v>
      </c>
      <c r="E270" s="172">
        <v>1107.0324000000001</v>
      </c>
      <c r="F270" s="172">
        <v>9.5295000000000005</v>
      </c>
      <c r="G270" s="172">
        <v>9.5295000000000005</v>
      </c>
      <c r="H270" s="172">
        <v>8.7311999999999994</v>
      </c>
      <c r="I270" s="172">
        <v>41.748399999999997</v>
      </c>
      <c r="J270" s="172">
        <v>34.418500000000002</v>
      </c>
      <c r="K270" s="172">
        <v>26.796700000000001</v>
      </c>
      <c r="L270" s="172">
        <v>21.149799999999999</v>
      </c>
      <c r="M270" s="172"/>
      <c r="N270" s="172"/>
      <c r="O270" s="172"/>
      <c r="P270" s="172"/>
      <c r="Q270" s="172">
        <v>19.118300000000001</v>
      </c>
      <c r="R270" s="172"/>
    </row>
    <row r="271" spans="1:18" x14ac:dyDescent="0.3">
      <c r="A271" s="168" t="s">
        <v>730</v>
      </c>
      <c r="B271" s="168" t="s">
        <v>733</v>
      </c>
      <c r="C271" s="168">
        <v>133307</v>
      </c>
      <c r="D271" s="171">
        <v>44032</v>
      </c>
      <c r="E271" s="172">
        <v>21.670400000000001</v>
      </c>
      <c r="F271" s="172">
        <v>0.28070000000000001</v>
      </c>
      <c r="G271" s="172">
        <v>0.28070000000000001</v>
      </c>
      <c r="H271" s="172">
        <v>1.4681999999999999</v>
      </c>
      <c r="I271" s="172">
        <v>20.382000000000001</v>
      </c>
      <c r="J271" s="172">
        <v>14.5097</v>
      </c>
      <c r="K271" s="172">
        <v>16.286799999999999</v>
      </c>
      <c r="L271" s="172">
        <v>17.934100000000001</v>
      </c>
      <c r="M271" s="172">
        <v>13.1366</v>
      </c>
      <c r="N271" s="172">
        <v>9.1553000000000004</v>
      </c>
      <c r="O271" s="172">
        <v>8.0241000000000007</v>
      </c>
      <c r="P271" s="172">
        <v>9.2408000000000001</v>
      </c>
      <c r="Q271" s="172">
        <v>8.9901999999999997</v>
      </c>
      <c r="R271" s="172">
        <v>13.162699999999999</v>
      </c>
    </row>
    <row r="272" spans="1:18" x14ac:dyDescent="0.3">
      <c r="A272" s="168" t="s">
        <v>730</v>
      </c>
      <c r="B272" s="168" t="s">
        <v>734</v>
      </c>
      <c r="C272" s="168">
        <v>139496</v>
      </c>
      <c r="D272" s="171">
        <v>44032</v>
      </c>
      <c r="E272" s="172">
        <v>21.998200000000001</v>
      </c>
      <c r="F272" s="172">
        <v>0.49780000000000002</v>
      </c>
      <c r="G272" s="172">
        <v>0.49780000000000002</v>
      </c>
      <c r="H272" s="172">
        <v>1.6597999999999999</v>
      </c>
      <c r="I272" s="172">
        <v>20.5093</v>
      </c>
      <c r="J272" s="172">
        <v>14.619899999999999</v>
      </c>
      <c r="K272" s="172">
        <v>16.285</v>
      </c>
      <c r="L272" s="172">
        <v>17.997800000000002</v>
      </c>
      <c r="M272" s="172">
        <v>13.2149</v>
      </c>
      <c r="N272" s="172">
        <v>9.6800999999999995</v>
      </c>
      <c r="O272" s="172">
        <v>8.3427000000000007</v>
      </c>
      <c r="P272" s="172"/>
      <c r="Q272" s="172">
        <v>9.2051999999999996</v>
      </c>
      <c r="R272" s="172">
        <v>13.573600000000001</v>
      </c>
    </row>
    <row r="273" spans="1:18" x14ac:dyDescent="0.3">
      <c r="A273" s="168" t="s">
        <v>730</v>
      </c>
      <c r="B273" s="168" t="s">
        <v>735</v>
      </c>
      <c r="C273" s="168">
        <v>139430</v>
      </c>
      <c r="D273" s="171">
        <v>44032</v>
      </c>
      <c r="E273" s="172">
        <v>200.34700000000001</v>
      </c>
      <c r="F273" s="172">
        <v>12.766299999999999</v>
      </c>
      <c r="G273" s="172">
        <v>12.766299999999999</v>
      </c>
      <c r="H273" s="172">
        <v>-2.1541000000000001</v>
      </c>
      <c r="I273" s="172">
        <v>12.223000000000001</v>
      </c>
      <c r="J273" s="172">
        <v>10.1097</v>
      </c>
      <c r="K273" s="172">
        <v>10.761799999999999</v>
      </c>
      <c r="L273" s="172">
        <v>15.030099999999999</v>
      </c>
      <c r="M273" s="172">
        <v>10.757999999999999</v>
      </c>
      <c r="N273" s="172">
        <v>7.7455999999999996</v>
      </c>
      <c r="O273" s="172">
        <v>6.5624000000000002</v>
      </c>
      <c r="P273" s="172"/>
      <c r="Q273" s="172">
        <v>8.0812000000000008</v>
      </c>
      <c r="R273" s="172">
        <v>11.7493</v>
      </c>
    </row>
    <row r="274" spans="1:18" x14ac:dyDescent="0.3">
      <c r="A274" s="173" t="s">
        <v>27</v>
      </c>
      <c r="B274" s="168"/>
      <c r="C274" s="168"/>
      <c r="D274" s="168"/>
      <c r="E274" s="168"/>
      <c r="F274" s="174">
        <v>6.4717200000000004</v>
      </c>
      <c r="G274" s="174">
        <v>6.4717200000000004</v>
      </c>
      <c r="H274" s="174">
        <v>3.7890600000000001</v>
      </c>
      <c r="I274" s="174">
        <v>22.427779999999998</v>
      </c>
      <c r="J274" s="174">
        <v>18.895800000000001</v>
      </c>
      <c r="K274" s="174">
        <v>18.037240000000001</v>
      </c>
      <c r="L274" s="174">
        <v>17.525240000000004</v>
      </c>
      <c r="M274" s="174">
        <v>12.369833333333332</v>
      </c>
      <c r="N274" s="174">
        <v>8.8603333333333332</v>
      </c>
      <c r="O274" s="174">
        <v>7.6430666666666669</v>
      </c>
      <c r="P274" s="174">
        <v>9.2408000000000001</v>
      </c>
      <c r="Q274" s="174">
        <v>11.954180000000001</v>
      </c>
      <c r="R274" s="174">
        <v>12.828533333333333</v>
      </c>
    </row>
    <row r="275" spans="1:18" x14ac:dyDescent="0.3">
      <c r="A275" s="173" t="s">
        <v>409</v>
      </c>
      <c r="B275" s="168"/>
      <c r="C275" s="168"/>
      <c r="D275" s="168"/>
      <c r="E275" s="168"/>
      <c r="F275" s="174">
        <v>9.2843</v>
      </c>
      <c r="G275" s="174">
        <v>9.2843</v>
      </c>
      <c r="H275" s="174">
        <v>1.6597999999999999</v>
      </c>
      <c r="I275" s="174">
        <v>20.382000000000001</v>
      </c>
      <c r="J275" s="174">
        <v>14.619899999999999</v>
      </c>
      <c r="K275" s="174">
        <v>16.286799999999999</v>
      </c>
      <c r="L275" s="174">
        <v>17.934100000000001</v>
      </c>
      <c r="M275" s="174">
        <v>13.1366</v>
      </c>
      <c r="N275" s="174">
        <v>9.1553000000000004</v>
      </c>
      <c r="O275" s="174">
        <v>8.0241000000000007</v>
      </c>
      <c r="P275" s="174">
        <v>9.2408000000000001</v>
      </c>
      <c r="Q275" s="174">
        <v>9.2051999999999996</v>
      </c>
      <c r="R275" s="174">
        <v>13.162699999999999</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44032</v>
      </c>
      <c r="E278" s="172">
        <v>28.1145</v>
      </c>
      <c r="F278" s="172">
        <v>2.0775999999999999</v>
      </c>
      <c r="G278" s="172">
        <v>2.0775999999999999</v>
      </c>
      <c r="H278" s="172">
        <v>8.6757000000000009</v>
      </c>
      <c r="I278" s="172">
        <v>14.2658</v>
      </c>
      <c r="J278" s="172">
        <v>16.997900000000001</v>
      </c>
      <c r="K278" s="172">
        <v>15.3011</v>
      </c>
      <c r="L278" s="172">
        <v>11.2028</v>
      </c>
      <c r="M278" s="172">
        <v>10.0557</v>
      </c>
      <c r="N278" s="172">
        <v>9.7098999999999993</v>
      </c>
      <c r="O278" s="172">
        <v>6.7184999999999997</v>
      </c>
      <c r="P278" s="172">
        <v>8.1492000000000004</v>
      </c>
      <c r="Q278" s="172">
        <v>7.9153000000000002</v>
      </c>
      <c r="R278" s="172">
        <v>9.0143000000000004</v>
      </c>
    </row>
    <row r="279" spans="1:18" x14ac:dyDescent="0.3">
      <c r="A279" s="168" t="s">
        <v>737</v>
      </c>
      <c r="B279" s="168" t="s">
        <v>739</v>
      </c>
      <c r="C279" s="168">
        <v>131898</v>
      </c>
      <c r="D279" s="171">
        <v>44032</v>
      </c>
      <c r="E279" s="172">
        <v>29.149899999999999</v>
      </c>
      <c r="F279" s="172">
        <v>2.7136</v>
      </c>
      <c r="G279" s="172">
        <v>2.7136</v>
      </c>
      <c r="H279" s="172">
        <v>9.2824000000000009</v>
      </c>
      <c r="I279" s="172">
        <v>14.868600000000001</v>
      </c>
      <c r="J279" s="172">
        <v>17.611899999999999</v>
      </c>
      <c r="K279" s="172">
        <v>15.927199999999999</v>
      </c>
      <c r="L279" s="172">
        <v>11.8345</v>
      </c>
      <c r="M279" s="172">
        <v>10.714499999999999</v>
      </c>
      <c r="N279" s="172">
        <v>10.379899999999999</v>
      </c>
      <c r="O279" s="172">
        <v>7.2961</v>
      </c>
      <c r="P279" s="172">
        <v>8.7171000000000003</v>
      </c>
      <c r="Q279" s="172">
        <v>8.4366000000000003</v>
      </c>
      <c r="R279" s="172">
        <v>9.6262000000000008</v>
      </c>
    </row>
    <row r="280" spans="1:18" x14ac:dyDescent="0.3">
      <c r="A280" s="168" t="s">
        <v>737</v>
      </c>
      <c r="B280" s="168" t="s">
        <v>740</v>
      </c>
      <c r="C280" s="168">
        <v>131864</v>
      </c>
      <c r="D280" s="171">
        <v>44032</v>
      </c>
      <c r="E280" s="172">
        <v>30.685700000000001</v>
      </c>
      <c r="F280" s="172">
        <v>81.305400000000006</v>
      </c>
      <c r="G280" s="172">
        <v>81.305400000000006</v>
      </c>
      <c r="H280" s="172">
        <v>67.141499999999994</v>
      </c>
      <c r="I280" s="172">
        <v>58.790799999999997</v>
      </c>
      <c r="J280" s="172">
        <v>58.561199999999999</v>
      </c>
      <c r="K280" s="172">
        <v>39.923200000000001</v>
      </c>
      <c r="L280" s="172">
        <v>1.0565</v>
      </c>
      <c r="M280" s="172">
        <v>7.5453999999999999</v>
      </c>
      <c r="N280" s="172">
        <v>7.3986000000000001</v>
      </c>
      <c r="O280" s="172">
        <v>3.8687</v>
      </c>
      <c r="P280" s="172">
        <v>7.1007999999999996</v>
      </c>
      <c r="Q280" s="172">
        <v>8.3789999999999996</v>
      </c>
      <c r="R280" s="172">
        <v>4.3529</v>
      </c>
    </row>
    <row r="281" spans="1:18" x14ac:dyDescent="0.3">
      <c r="A281" s="168" t="s">
        <v>737</v>
      </c>
      <c r="B281" s="168" t="s">
        <v>741</v>
      </c>
      <c r="C281" s="168">
        <v>131865</v>
      </c>
      <c r="D281" s="171">
        <v>44032</v>
      </c>
      <c r="E281" s="172">
        <v>15.466699999999999</v>
      </c>
      <c r="F281" s="172">
        <v>82.045100000000005</v>
      </c>
      <c r="G281" s="172">
        <v>82.045100000000005</v>
      </c>
      <c r="H281" s="172">
        <v>62.536999999999999</v>
      </c>
      <c r="I281" s="172">
        <v>50.676000000000002</v>
      </c>
      <c r="J281" s="172">
        <v>55.138199999999998</v>
      </c>
      <c r="K281" s="172">
        <v>39.171700000000001</v>
      </c>
      <c r="L281" s="172">
        <v>1.044</v>
      </c>
      <c r="M281" s="172">
        <v>7.7690000000000001</v>
      </c>
      <c r="N281" s="172">
        <v>7.7409999999999997</v>
      </c>
      <c r="O281" s="172">
        <v>4.1634000000000002</v>
      </c>
      <c r="P281" s="172">
        <v>7.2882999999999996</v>
      </c>
      <c r="Q281" s="172">
        <v>7.9652000000000003</v>
      </c>
      <c r="R281" s="172">
        <v>4.7697000000000003</v>
      </c>
    </row>
    <row r="282" spans="1:18" x14ac:dyDescent="0.3">
      <c r="A282" s="168" t="s">
        <v>737</v>
      </c>
      <c r="B282" s="168" t="s">
        <v>742</v>
      </c>
      <c r="C282" s="168">
        <v>132178</v>
      </c>
      <c r="D282" s="171">
        <v>44032</v>
      </c>
      <c r="E282" s="172">
        <v>19.738700000000001</v>
      </c>
      <c r="F282" s="172">
        <v>44.169800000000002</v>
      </c>
      <c r="G282" s="172">
        <v>44.169800000000002</v>
      </c>
      <c r="H282" s="172">
        <v>29.8355</v>
      </c>
      <c r="I282" s="172">
        <v>28.953600000000002</v>
      </c>
      <c r="J282" s="172">
        <v>37.502600000000001</v>
      </c>
      <c r="K282" s="172">
        <v>26.7453</v>
      </c>
      <c r="L282" s="172">
        <v>5.0838999999999999</v>
      </c>
      <c r="M282" s="172">
        <v>8.0290999999999997</v>
      </c>
      <c r="N282" s="172">
        <v>7.2706999999999997</v>
      </c>
      <c r="O282" s="172">
        <v>5.1680000000000001</v>
      </c>
      <c r="P282" s="172">
        <v>6.5377999999999998</v>
      </c>
      <c r="Q282" s="172">
        <v>7.6665000000000001</v>
      </c>
      <c r="R282" s="172">
        <v>5.4103000000000003</v>
      </c>
    </row>
    <row r="283" spans="1:18" x14ac:dyDescent="0.3">
      <c r="A283" s="168" t="s">
        <v>737</v>
      </c>
      <c r="B283" s="168" t="s">
        <v>743</v>
      </c>
      <c r="C283" s="168">
        <v>132183</v>
      </c>
      <c r="D283" s="171">
        <v>44032</v>
      </c>
      <c r="E283" s="172">
        <v>20.512499999999999</v>
      </c>
      <c r="F283" s="172">
        <v>44.708100000000002</v>
      </c>
      <c r="G283" s="172">
        <v>44.708100000000002</v>
      </c>
      <c r="H283" s="172">
        <v>29.372199999999999</v>
      </c>
      <c r="I283" s="172">
        <v>27.706900000000001</v>
      </c>
      <c r="J283" s="172">
        <v>37.228499999999997</v>
      </c>
      <c r="K283" s="172">
        <v>27.021999999999998</v>
      </c>
      <c r="L283" s="172">
        <v>5.5368000000000004</v>
      </c>
      <c r="M283" s="172">
        <v>8.5116999999999994</v>
      </c>
      <c r="N283" s="172">
        <v>7.7789000000000001</v>
      </c>
      <c r="O283" s="172">
        <v>5.7041000000000004</v>
      </c>
      <c r="P283" s="172">
        <v>7.0918999999999999</v>
      </c>
      <c r="Q283" s="172">
        <v>7.7542</v>
      </c>
      <c r="R283" s="172">
        <v>5.9363999999999999</v>
      </c>
    </row>
    <row r="284" spans="1:18" x14ac:dyDescent="0.3">
      <c r="A284" s="168" t="s">
        <v>737</v>
      </c>
      <c r="B284" s="168" t="s">
        <v>744</v>
      </c>
      <c r="C284" s="168">
        <v>132174</v>
      </c>
      <c r="D284" s="171">
        <v>44032</v>
      </c>
      <c r="E284" s="172">
        <v>21.136399999999998</v>
      </c>
      <c r="F284" s="172">
        <v>68.945599999999999</v>
      </c>
      <c r="G284" s="172">
        <v>68.945599999999999</v>
      </c>
      <c r="H284" s="172">
        <v>40.849899999999998</v>
      </c>
      <c r="I284" s="172">
        <v>32.988500000000002</v>
      </c>
      <c r="J284" s="172">
        <v>48.838200000000001</v>
      </c>
      <c r="K284" s="172">
        <v>33.142800000000001</v>
      </c>
      <c r="L284" s="172">
        <v>9.0200000000000002E-2</v>
      </c>
      <c r="M284" s="172">
        <v>6.2621000000000002</v>
      </c>
      <c r="N284" s="172">
        <v>6.1276999999999999</v>
      </c>
      <c r="O284" s="172">
        <v>4.4865000000000004</v>
      </c>
      <c r="P284" s="172">
        <v>6.5305999999999997</v>
      </c>
      <c r="Q284" s="172">
        <v>8.4696999999999996</v>
      </c>
      <c r="R284" s="172">
        <v>4.4932999999999996</v>
      </c>
    </row>
    <row r="285" spans="1:18" x14ac:dyDescent="0.3">
      <c r="A285" s="168" t="s">
        <v>737</v>
      </c>
      <c r="B285" s="168" t="s">
        <v>745</v>
      </c>
      <c r="C285" s="168">
        <v>132185</v>
      </c>
      <c r="D285" s="171">
        <v>44032</v>
      </c>
      <c r="E285" s="172">
        <v>21.942799999999998</v>
      </c>
      <c r="F285" s="172">
        <v>69.425700000000006</v>
      </c>
      <c r="G285" s="172">
        <v>69.425700000000006</v>
      </c>
      <c r="H285" s="172">
        <v>40.3506</v>
      </c>
      <c r="I285" s="172">
        <v>31.797899999999998</v>
      </c>
      <c r="J285" s="172">
        <v>48.581200000000003</v>
      </c>
      <c r="K285" s="172">
        <v>33.433300000000003</v>
      </c>
      <c r="L285" s="172">
        <v>0.56459999999999999</v>
      </c>
      <c r="M285" s="172">
        <v>6.7892999999999999</v>
      </c>
      <c r="N285" s="172">
        <v>6.6694000000000004</v>
      </c>
      <c r="O285" s="172">
        <v>5.0351999999999997</v>
      </c>
      <c r="P285" s="172">
        <v>7.0926999999999998</v>
      </c>
      <c r="Q285" s="172">
        <v>8.7287999999999997</v>
      </c>
      <c r="R285" s="172">
        <v>5.0372000000000003</v>
      </c>
    </row>
    <row r="286" spans="1:18" x14ac:dyDescent="0.3">
      <c r="A286" s="168" t="s">
        <v>737</v>
      </c>
      <c r="B286" s="168" t="s">
        <v>746</v>
      </c>
      <c r="C286" s="168">
        <v>147889</v>
      </c>
      <c r="D286" s="171">
        <v>44032</v>
      </c>
      <c r="E286" s="172">
        <v>10.6295</v>
      </c>
      <c r="F286" s="172">
        <v>7.7884000000000002</v>
      </c>
      <c r="G286" s="172">
        <v>7.7884000000000002</v>
      </c>
      <c r="H286" s="172">
        <v>6.4832999999999998</v>
      </c>
      <c r="I286" s="172">
        <v>24.560400000000001</v>
      </c>
      <c r="J286" s="172">
        <v>22.325600000000001</v>
      </c>
      <c r="K286" s="172">
        <v>16.832000000000001</v>
      </c>
      <c r="L286" s="172"/>
      <c r="M286" s="172"/>
      <c r="N286" s="172"/>
      <c r="O286" s="172"/>
      <c r="P286" s="172"/>
      <c r="Q286" s="172">
        <v>13.205</v>
      </c>
      <c r="R286" s="172"/>
    </row>
    <row r="287" spans="1:18" x14ac:dyDescent="0.3">
      <c r="A287" s="168" t="s">
        <v>737</v>
      </c>
      <c r="B287" s="168" t="s">
        <v>747</v>
      </c>
      <c r="C287" s="168">
        <v>147890</v>
      </c>
      <c r="D287" s="171">
        <v>44032</v>
      </c>
      <c r="E287" s="172">
        <v>10.6173</v>
      </c>
      <c r="F287" s="172">
        <v>7.4531000000000001</v>
      </c>
      <c r="G287" s="172">
        <v>7.4531000000000001</v>
      </c>
      <c r="H287" s="172">
        <v>6.1954000000000002</v>
      </c>
      <c r="I287" s="172">
        <v>24.2637</v>
      </c>
      <c r="J287" s="172">
        <v>22.029399999999999</v>
      </c>
      <c r="K287" s="172">
        <v>16.638999999999999</v>
      </c>
      <c r="L287" s="172"/>
      <c r="M287" s="172"/>
      <c r="N287" s="172"/>
      <c r="O287" s="172"/>
      <c r="P287" s="172"/>
      <c r="Q287" s="172">
        <v>12.9491</v>
      </c>
      <c r="R287" s="172"/>
    </row>
    <row r="288" spans="1:18" x14ac:dyDescent="0.3">
      <c r="A288" s="168" t="s">
        <v>737</v>
      </c>
      <c r="B288" s="168" t="s">
        <v>748</v>
      </c>
      <c r="C288" s="168">
        <v>147851</v>
      </c>
      <c r="D288" s="171">
        <v>44032</v>
      </c>
      <c r="E288" s="172">
        <v>10.791399999999999</v>
      </c>
      <c r="F288" s="172">
        <v>9.0261999999999993</v>
      </c>
      <c r="G288" s="172">
        <v>9.0261999999999993</v>
      </c>
      <c r="H288" s="172">
        <v>9.0512999999999995</v>
      </c>
      <c r="I288" s="172">
        <v>16.924099999999999</v>
      </c>
      <c r="J288" s="172">
        <v>20.412700000000001</v>
      </c>
      <c r="K288" s="172">
        <v>19.724299999999999</v>
      </c>
      <c r="L288" s="172">
        <v>15.2242</v>
      </c>
      <c r="M288" s="172"/>
      <c r="N288" s="172"/>
      <c r="O288" s="172"/>
      <c r="P288" s="172"/>
      <c r="Q288" s="172">
        <v>14.2296</v>
      </c>
      <c r="R288" s="172"/>
    </row>
    <row r="289" spans="1:18" x14ac:dyDescent="0.3">
      <c r="A289" s="168" t="s">
        <v>737</v>
      </c>
      <c r="B289" s="168" t="s">
        <v>749</v>
      </c>
      <c r="C289" s="168">
        <v>147850</v>
      </c>
      <c r="D289" s="171">
        <v>44032</v>
      </c>
      <c r="E289" s="172">
        <v>10.791399999999999</v>
      </c>
      <c r="F289" s="172">
        <v>9.0261999999999993</v>
      </c>
      <c r="G289" s="172">
        <v>9.0261999999999993</v>
      </c>
      <c r="H289" s="172">
        <v>9.0512999999999995</v>
      </c>
      <c r="I289" s="172">
        <v>16.924099999999999</v>
      </c>
      <c r="J289" s="172">
        <v>20.412700000000001</v>
      </c>
      <c r="K289" s="172">
        <v>19.724299999999999</v>
      </c>
      <c r="L289" s="172">
        <v>15.2242</v>
      </c>
      <c r="M289" s="172"/>
      <c r="N289" s="172"/>
      <c r="O289" s="172"/>
      <c r="P289" s="172"/>
      <c r="Q289" s="172">
        <v>14.2296</v>
      </c>
      <c r="R289" s="172"/>
    </row>
    <row r="290" spans="1:18" x14ac:dyDescent="0.3">
      <c r="A290" s="168" t="s">
        <v>737</v>
      </c>
      <c r="B290" s="168" t="s">
        <v>750</v>
      </c>
      <c r="C290" s="168">
        <v>147857</v>
      </c>
      <c r="D290" s="171">
        <v>44032</v>
      </c>
      <c r="E290" s="172">
        <v>11.059200000000001</v>
      </c>
      <c r="F290" s="172">
        <v>9.3583999999999996</v>
      </c>
      <c r="G290" s="172">
        <v>9.3583999999999996</v>
      </c>
      <c r="H290" s="172">
        <v>8.5952000000000002</v>
      </c>
      <c r="I290" s="172">
        <v>41.310200000000002</v>
      </c>
      <c r="J290" s="172">
        <v>34.147599999999997</v>
      </c>
      <c r="K290" s="172">
        <v>26.517199999999999</v>
      </c>
      <c r="L290" s="172">
        <v>20.927700000000002</v>
      </c>
      <c r="M290" s="172"/>
      <c r="N290" s="172"/>
      <c r="O290" s="172"/>
      <c r="P290" s="172"/>
      <c r="Q290" s="172">
        <v>19.044699999999999</v>
      </c>
      <c r="R290" s="172"/>
    </row>
    <row r="291" spans="1:18" x14ac:dyDescent="0.3">
      <c r="A291" s="168" t="s">
        <v>737</v>
      </c>
      <c r="B291" s="168" t="s">
        <v>751</v>
      </c>
      <c r="C291" s="168">
        <v>147854</v>
      </c>
      <c r="D291" s="171">
        <v>44032</v>
      </c>
      <c r="E291" s="172">
        <v>11.059200000000001</v>
      </c>
      <c r="F291" s="172">
        <v>9.3583999999999996</v>
      </c>
      <c r="G291" s="172">
        <v>9.3583999999999996</v>
      </c>
      <c r="H291" s="172">
        <v>8.5952000000000002</v>
      </c>
      <c r="I291" s="172">
        <v>41.310200000000002</v>
      </c>
      <c r="J291" s="172">
        <v>34.147599999999997</v>
      </c>
      <c r="K291" s="172">
        <v>26.517199999999999</v>
      </c>
      <c r="L291" s="172">
        <v>20.927700000000002</v>
      </c>
      <c r="M291" s="172"/>
      <c r="N291" s="172"/>
      <c r="O291" s="172"/>
      <c r="P291" s="172"/>
      <c r="Q291" s="172">
        <v>19.044699999999999</v>
      </c>
      <c r="R291" s="172"/>
    </row>
    <row r="292" spans="1:18" x14ac:dyDescent="0.3">
      <c r="A292" s="168" t="s">
        <v>737</v>
      </c>
      <c r="B292" s="168" t="s">
        <v>752</v>
      </c>
      <c r="C292" s="168">
        <v>101656</v>
      </c>
      <c r="D292" s="171">
        <v>44032</v>
      </c>
      <c r="E292" s="172">
        <v>69.515500000000003</v>
      </c>
      <c r="F292" s="172">
        <v>64.379000000000005</v>
      </c>
      <c r="G292" s="172">
        <v>64.379000000000005</v>
      </c>
      <c r="H292" s="172">
        <v>51.555900000000001</v>
      </c>
      <c r="I292" s="172">
        <v>30.422000000000001</v>
      </c>
      <c r="J292" s="172">
        <v>46.491199999999999</v>
      </c>
      <c r="K292" s="172">
        <v>-27.945399999999999</v>
      </c>
      <c r="L292" s="172">
        <v>-36.5944</v>
      </c>
      <c r="M292" s="172">
        <v>-23.851299999999998</v>
      </c>
      <c r="N292" s="172">
        <v>-17.149899999999999</v>
      </c>
      <c r="O292" s="172">
        <v>-2.4571999999999998</v>
      </c>
      <c r="P292" s="172">
        <v>1.9601999999999999</v>
      </c>
      <c r="Q292" s="172">
        <v>12.286899999999999</v>
      </c>
      <c r="R292" s="172">
        <v>-5.8346999999999998</v>
      </c>
    </row>
    <row r="293" spans="1:18" x14ac:dyDescent="0.3">
      <c r="A293" s="168" t="s">
        <v>737</v>
      </c>
      <c r="B293" s="168" t="s">
        <v>753</v>
      </c>
      <c r="C293" s="168">
        <v>118543</v>
      </c>
      <c r="D293" s="171">
        <v>44032</v>
      </c>
      <c r="E293" s="172">
        <v>74.909199999999998</v>
      </c>
      <c r="F293" s="172">
        <v>65.365600000000001</v>
      </c>
      <c r="G293" s="172">
        <v>65.365600000000001</v>
      </c>
      <c r="H293" s="172">
        <v>52.535200000000003</v>
      </c>
      <c r="I293" s="172">
        <v>31.412199999999999</v>
      </c>
      <c r="J293" s="172">
        <v>47.501100000000001</v>
      </c>
      <c r="K293" s="172">
        <v>-27.099900000000002</v>
      </c>
      <c r="L293" s="172">
        <v>-35.825899999999997</v>
      </c>
      <c r="M293" s="172">
        <v>-23.0122</v>
      </c>
      <c r="N293" s="172">
        <v>-16.2973</v>
      </c>
      <c r="O293" s="172">
        <v>-1.4196</v>
      </c>
      <c r="P293" s="172">
        <v>3.0510999999999999</v>
      </c>
      <c r="Q293" s="172">
        <v>6.6574999999999998</v>
      </c>
      <c r="R293" s="172">
        <v>-4.8451000000000004</v>
      </c>
    </row>
    <row r="294" spans="1:18" x14ac:dyDescent="0.3">
      <c r="A294" s="168" t="s">
        <v>737</v>
      </c>
      <c r="B294" s="168" t="s">
        <v>754</v>
      </c>
      <c r="C294" s="168">
        <v>102112</v>
      </c>
      <c r="D294" s="171">
        <v>44032</v>
      </c>
      <c r="E294" s="172">
        <v>40.382599999999996</v>
      </c>
      <c r="F294" s="172">
        <v>29.688600000000001</v>
      </c>
      <c r="G294" s="172">
        <v>29.688600000000001</v>
      </c>
      <c r="H294" s="172">
        <v>20.637599999999999</v>
      </c>
      <c r="I294" s="172">
        <v>38.755499999999998</v>
      </c>
      <c r="J294" s="172">
        <v>37.870800000000003</v>
      </c>
      <c r="K294" s="172">
        <v>-45.562600000000003</v>
      </c>
      <c r="L294" s="172">
        <v>-36.345100000000002</v>
      </c>
      <c r="M294" s="172">
        <v>-22.2256</v>
      </c>
      <c r="N294" s="172">
        <v>-15.981999999999999</v>
      </c>
      <c r="O294" s="172">
        <v>-2.9786999999999999</v>
      </c>
      <c r="P294" s="172">
        <v>1.8713</v>
      </c>
      <c r="Q294" s="172">
        <v>8.7466000000000008</v>
      </c>
      <c r="R294" s="172">
        <v>-6.0655000000000001</v>
      </c>
    </row>
    <row r="295" spans="1:18" x14ac:dyDescent="0.3">
      <c r="A295" s="168" t="s">
        <v>737</v>
      </c>
      <c r="B295" s="168" t="s">
        <v>755</v>
      </c>
      <c r="C295" s="168">
        <v>118516</v>
      </c>
      <c r="D295" s="171">
        <v>44032</v>
      </c>
      <c r="E295" s="172">
        <v>42.454700000000003</v>
      </c>
      <c r="F295" s="172">
        <v>30.2807</v>
      </c>
      <c r="G295" s="172">
        <v>30.2807</v>
      </c>
      <c r="H295" s="172">
        <v>21.223400000000002</v>
      </c>
      <c r="I295" s="172">
        <v>39.340699999999998</v>
      </c>
      <c r="J295" s="172">
        <v>38.468800000000002</v>
      </c>
      <c r="K295" s="172">
        <v>-45.041899999999998</v>
      </c>
      <c r="L295" s="172">
        <v>-35.846899999999998</v>
      </c>
      <c r="M295" s="172">
        <v>-21.707899999999999</v>
      </c>
      <c r="N295" s="172">
        <v>-15.4718</v>
      </c>
      <c r="O295" s="172">
        <v>-2.3138999999999998</v>
      </c>
      <c r="P295" s="172">
        <v>2.6486999999999998</v>
      </c>
      <c r="Q295" s="172">
        <v>6.2244000000000002</v>
      </c>
      <c r="R295" s="172">
        <v>-5.4707999999999997</v>
      </c>
    </row>
    <row r="296" spans="1:18" x14ac:dyDescent="0.3">
      <c r="A296" s="168" t="s">
        <v>737</v>
      </c>
      <c r="B296" s="168" t="s">
        <v>756</v>
      </c>
      <c r="C296" s="168">
        <v>102114</v>
      </c>
      <c r="D296" s="171">
        <v>44032</v>
      </c>
      <c r="E296" s="172">
        <v>27.646000000000001</v>
      </c>
      <c r="F296" s="172">
        <v>11.2767</v>
      </c>
      <c r="G296" s="172">
        <v>11.2767</v>
      </c>
      <c r="H296" s="172">
        <v>10.451000000000001</v>
      </c>
      <c r="I296" s="172">
        <v>37.227400000000003</v>
      </c>
      <c r="J296" s="172">
        <v>31.982700000000001</v>
      </c>
      <c r="K296" s="172">
        <v>-83.3934</v>
      </c>
      <c r="L296" s="172">
        <v>-48.904699999999998</v>
      </c>
      <c r="M296" s="172">
        <v>-31.852</v>
      </c>
      <c r="N296" s="172">
        <v>-23.507400000000001</v>
      </c>
      <c r="O296" s="172">
        <v>-5.5457000000000001</v>
      </c>
      <c r="P296" s="172">
        <v>0.17680000000000001</v>
      </c>
      <c r="Q296" s="172">
        <v>6.2991999999999999</v>
      </c>
      <c r="R296" s="172">
        <v>-9.9283999999999999</v>
      </c>
    </row>
    <row r="297" spans="1:18" x14ac:dyDescent="0.3">
      <c r="A297" s="168" t="s">
        <v>737</v>
      </c>
      <c r="B297" s="168" t="s">
        <v>757</v>
      </c>
      <c r="C297" s="168">
        <v>118518</v>
      </c>
      <c r="D297" s="171">
        <v>44032</v>
      </c>
      <c r="E297" s="172">
        <v>29.083100000000002</v>
      </c>
      <c r="F297" s="172">
        <v>11.8087</v>
      </c>
      <c r="G297" s="172">
        <v>11.8087</v>
      </c>
      <c r="H297" s="172">
        <v>10.977600000000001</v>
      </c>
      <c r="I297" s="172">
        <v>37.741100000000003</v>
      </c>
      <c r="J297" s="172">
        <v>32.508099999999999</v>
      </c>
      <c r="K297" s="172">
        <v>-82.957400000000007</v>
      </c>
      <c r="L297" s="172">
        <v>-48.481000000000002</v>
      </c>
      <c r="M297" s="172">
        <v>-31.4099</v>
      </c>
      <c r="N297" s="172">
        <v>-23.058599999999998</v>
      </c>
      <c r="O297" s="172">
        <v>-4.8586999999999998</v>
      </c>
      <c r="P297" s="172">
        <v>0.93259999999999998</v>
      </c>
      <c r="Q297" s="172">
        <v>4.0970000000000004</v>
      </c>
      <c r="R297" s="172">
        <v>-9.3199000000000005</v>
      </c>
    </row>
    <row r="298" spans="1:18" x14ac:dyDescent="0.3">
      <c r="A298" s="168" t="s">
        <v>737</v>
      </c>
      <c r="B298" s="168" t="s">
        <v>758</v>
      </c>
      <c r="C298" s="168">
        <v>102547</v>
      </c>
      <c r="D298" s="171">
        <v>44032</v>
      </c>
      <c r="E298" s="172">
        <v>39.864199999999997</v>
      </c>
      <c r="F298" s="172">
        <v>23.668700000000001</v>
      </c>
      <c r="G298" s="172">
        <v>23.668700000000001</v>
      </c>
      <c r="H298" s="172">
        <v>16.612200000000001</v>
      </c>
      <c r="I298" s="172">
        <v>8.9117999999999995</v>
      </c>
      <c r="J298" s="172">
        <v>15.197800000000001</v>
      </c>
      <c r="K298" s="172">
        <v>16.6953</v>
      </c>
      <c r="L298" s="172">
        <v>1.7974000000000001</v>
      </c>
      <c r="M298" s="172">
        <v>4.0875000000000004</v>
      </c>
      <c r="N298" s="172">
        <v>4.7324000000000002</v>
      </c>
      <c r="O298" s="172">
        <v>5.4401000000000002</v>
      </c>
      <c r="P298" s="172">
        <v>6.6021999999999998</v>
      </c>
      <c r="Q298" s="172">
        <v>9.0035000000000007</v>
      </c>
      <c r="R298" s="172">
        <v>5.5072999999999999</v>
      </c>
    </row>
    <row r="299" spans="1:18" x14ac:dyDescent="0.3">
      <c r="A299" s="168" t="s">
        <v>737</v>
      </c>
      <c r="B299" s="168" t="s">
        <v>759</v>
      </c>
      <c r="C299" s="168">
        <v>118519</v>
      </c>
      <c r="D299" s="171">
        <v>44032</v>
      </c>
      <c r="E299" s="172">
        <v>41.155700000000003</v>
      </c>
      <c r="F299" s="172">
        <v>24.349</v>
      </c>
      <c r="G299" s="172">
        <v>24.349</v>
      </c>
      <c r="H299" s="172">
        <v>17.313400000000001</v>
      </c>
      <c r="I299" s="172">
        <v>9.6135999999999999</v>
      </c>
      <c r="J299" s="172">
        <v>15.9039</v>
      </c>
      <c r="K299" s="172">
        <v>17.411300000000001</v>
      </c>
      <c r="L299" s="172">
        <v>2.4319999999999999</v>
      </c>
      <c r="M299" s="172">
        <v>4.6912000000000003</v>
      </c>
      <c r="N299" s="172">
        <v>5.2953000000000001</v>
      </c>
      <c r="O299" s="172">
        <v>5.8956</v>
      </c>
      <c r="P299" s="172">
        <v>7.0564</v>
      </c>
      <c r="Q299" s="172">
        <v>8.4542000000000002</v>
      </c>
      <c r="R299" s="172">
        <v>5.9847000000000001</v>
      </c>
    </row>
    <row r="300" spans="1:18" x14ac:dyDescent="0.3">
      <c r="A300" s="168" t="s">
        <v>737</v>
      </c>
      <c r="B300" s="168" t="s">
        <v>760</v>
      </c>
      <c r="C300" s="168">
        <v>132987</v>
      </c>
      <c r="D300" s="171">
        <v>44032</v>
      </c>
      <c r="E300" s="172">
        <v>10.2967</v>
      </c>
      <c r="F300" s="172">
        <v>22.492100000000001</v>
      </c>
      <c r="G300" s="172">
        <v>22.492100000000001</v>
      </c>
      <c r="H300" s="172">
        <v>4.5616000000000003</v>
      </c>
      <c r="I300" s="172">
        <v>22.989100000000001</v>
      </c>
      <c r="J300" s="172">
        <v>21.897500000000001</v>
      </c>
      <c r="K300" s="172">
        <v>-75.363799999999998</v>
      </c>
      <c r="L300" s="172">
        <v>-42.309699999999999</v>
      </c>
      <c r="M300" s="172">
        <v>-26.9819</v>
      </c>
      <c r="N300" s="172">
        <v>-18.526700000000002</v>
      </c>
      <c r="O300" s="172">
        <v>-4.4212999999999996</v>
      </c>
      <c r="P300" s="172">
        <v>2.12E-2</v>
      </c>
      <c r="Q300" s="172">
        <v>0.51910000000000001</v>
      </c>
      <c r="R300" s="172">
        <v>-7.3893000000000004</v>
      </c>
    </row>
    <row r="301" spans="1:18" x14ac:dyDescent="0.3">
      <c r="A301" s="168" t="s">
        <v>737</v>
      </c>
      <c r="B301" s="168" t="s">
        <v>761</v>
      </c>
      <c r="C301" s="168">
        <v>132989</v>
      </c>
      <c r="D301" s="171">
        <v>44032</v>
      </c>
      <c r="E301" s="172">
        <v>11.0871</v>
      </c>
      <c r="F301" s="172">
        <v>23.0885</v>
      </c>
      <c r="G301" s="172">
        <v>23.0885</v>
      </c>
      <c r="H301" s="172">
        <v>5.1313000000000004</v>
      </c>
      <c r="I301" s="172">
        <v>23.609400000000001</v>
      </c>
      <c r="J301" s="172">
        <v>22.5334</v>
      </c>
      <c r="K301" s="172">
        <v>-74.824399999999997</v>
      </c>
      <c r="L301" s="172">
        <v>-41.819000000000003</v>
      </c>
      <c r="M301" s="172">
        <v>-26.494499999999999</v>
      </c>
      <c r="N301" s="172">
        <v>-18.0305</v>
      </c>
      <c r="O301" s="172">
        <v>-3.5266999999999999</v>
      </c>
      <c r="P301" s="172">
        <v>1.2909999999999999</v>
      </c>
      <c r="Q301" s="172">
        <v>1.8444</v>
      </c>
      <c r="R301" s="172">
        <v>-6.6971999999999996</v>
      </c>
    </row>
    <row r="302" spans="1:18" x14ac:dyDescent="0.3">
      <c r="A302" s="168" t="s">
        <v>737</v>
      </c>
      <c r="B302" s="168" t="s">
        <v>762</v>
      </c>
      <c r="C302" s="168">
        <v>130543</v>
      </c>
      <c r="D302" s="171">
        <v>44032</v>
      </c>
      <c r="E302" s="172">
        <v>19.855899999999998</v>
      </c>
      <c r="F302" s="172">
        <v>48.847499999999997</v>
      </c>
      <c r="G302" s="172">
        <v>48.847499999999997</v>
      </c>
      <c r="H302" s="172">
        <v>46.8994</v>
      </c>
      <c r="I302" s="172">
        <v>25.563500000000001</v>
      </c>
      <c r="J302" s="172">
        <v>50.312800000000003</v>
      </c>
      <c r="K302" s="172">
        <v>44.624200000000002</v>
      </c>
      <c r="L302" s="172">
        <v>-5.2130000000000001</v>
      </c>
      <c r="M302" s="172">
        <v>1.2397</v>
      </c>
      <c r="N302" s="172">
        <v>0.97819999999999996</v>
      </c>
      <c r="O302" s="172">
        <v>3.1152000000000002</v>
      </c>
      <c r="P302" s="172">
        <v>6.6540999999999997</v>
      </c>
      <c r="Q302" s="172">
        <v>8.2890999999999995</v>
      </c>
      <c r="R302" s="172">
        <v>4.6806000000000001</v>
      </c>
    </row>
    <row r="303" spans="1:18" x14ac:dyDescent="0.3">
      <c r="A303" s="168" t="s">
        <v>737</v>
      </c>
      <c r="B303" s="168" t="s">
        <v>763</v>
      </c>
      <c r="C303" s="168">
        <v>130533</v>
      </c>
      <c r="D303" s="171">
        <v>44032</v>
      </c>
      <c r="E303" s="172">
        <v>18.6737</v>
      </c>
      <c r="F303" s="172">
        <v>48.077399999999997</v>
      </c>
      <c r="G303" s="172">
        <v>48.077399999999997</v>
      </c>
      <c r="H303" s="172">
        <v>46.1145</v>
      </c>
      <c r="I303" s="172">
        <v>24.791899999999998</v>
      </c>
      <c r="J303" s="172">
        <v>49.528100000000002</v>
      </c>
      <c r="K303" s="172">
        <v>43.749400000000001</v>
      </c>
      <c r="L303" s="172">
        <v>-6.0221999999999998</v>
      </c>
      <c r="M303" s="172">
        <v>0.39710000000000001</v>
      </c>
      <c r="N303" s="172">
        <v>0.14130000000000001</v>
      </c>
      <c r="O303" s="172">
        <v>2.2389000000000001</v>
      </c>
      <c r="P303" s="172">
        <v>5.7111999999999998</v>
      </c>
      <c r="Q303" s="172">
        <v>7.6638000000000002</v>
      </c>
      <c r="R303" s="172">
        <v>3.8376999999999999</v>
      </c>
    </row>
    <row r="304" spans="1:18" x14ac:dyDescent="0.3">
      <c r="A304" s="168" t="s">
        <v>737</v>
      </c>
      <c r="B304" s="168" t="s">
        <v>764</v>
      </c>
      <c r="C304" s="168">
        <v>129195</v>
      </c>
      <c r="D304" s="171">
        <v>44029</v>
      </c>
      <c r="E304" s="172">
        <v>16.037700000000001</v>
      </c>
      <c r="F304" s="172">
        <v>61.324199999999998</v>
      </c>
      <c r="G304" s="172">
        <v>44.924399999999999</v>
      </c>
      <c r="H304" s="172">
        <v>6.4128999999999996</v>
      </c>
      <c r="I304" s="172">
        <v>121.1224</v>
      </c>
      <c r="J304" s="172">
        <v>77.087900000000005</v>
      </c>
      <c r="K304" s="172">
        <v>17.866</v>
      </c>
      <c r="L304" s="172">
        <v>8.5040999999999993</v>
      </c>
      <c r="M304" s="172">
        <v>8.4281000000000006</v>
      </c>
      <c r="N304" s="172">
        <v>7.4470999999999998</v>
      </c>
      <c r="O304" s="172">
        <v>5.4470999999999998</v>
      </c>
      <c r="P304" s="172">
        <v>6.6664000000000003</v>
      </c>
      <c r="Q304" s="172">
        <v>7.891</v>
      </c>
      <c r="R304" s="172">
        <v>6.8928000000000003</v>
      </c>
    </row>
    <row r="305" spans="1:18" x14ac:dyDescent="0.3">
      <c r="A305" s="168" t="s">
        <v>737</v>
      </c>
      <c r="B305" s="168" t="s">
        <v>765</v>
      </c>
      <c r="C305" s="168">
        <v>129197</v>
      </c>
      <c r="D305" s="171">
        <v>44029</v>
      </c>
      <c r="E305" s="172">
        <v>16.389399999999998</v>
      </c>
      <c r="F305" s="172">
        <v>62.017200000000003</v>
      </c>
      <c r="G305" s="172">
        <v>45.676900000000003</v>
      </c>
      <c r="H305" s="172">
        <v>7.1681999999999997</v>
      </c>
      <c r="I305" s="172">
        <v>121.92149999999999</v>
      </c>
      <c r="J305" s="172">
        <v>77.897900000000007</v>
      </c>
      <c r="K305" s="172">
        <v>18.6526</v>
      </c>
      <c r="L305" s="172">
        <v>9.3062000000000005</v>
      </c>
      <c r="M305" s="172">
        <v>9.2373999999999992</v>
      </c>
      <c r="N305" s="172">
        <v>8.2504000000000008</v>
      </c>
      <c r="O305" s="172">
        <v>5.9276</v>
      </c>
      <c r="P305" s="172">
        <v>7.0647000000000002</v>
      </c>
      <c r="Q305" s="172">
        <v>8.2680000000000007</v>
      </c>
      <c r="R305" s="172">
        <v>7.4893000000000001</v>
      </c>
    </row>
    <row r="306" spans="1:18" x14ac:dyDescent="0.3">
      <c r="A306" s="168" t="s">
        <v>737</v>
      </c>
      <c r="B306" s="168" t="s">
        <v>766</v>
      </c>
      <c r="C306" s="168">
        <v>102137</v>
      </c>
      <c r="D306" s="171">
        <v>44032</v>
      </c>
      <c r="E306" s="172">
        <v>57.9435</v>
      </c>
      <c r="F306" s="172">
        <v>56.7254</v>
      </c>
      <c r="G306" s="172">
        <v>56.7254</v>
      </c>
      <c r="H306" s="172">
        <v>59.791699999999999</v>
      </c>
      <c r="I306" s="172">
        <v>35.972299999999997</v>
      </c>
      <c r="J306" s="172">
        <v>54.995899999999999</v>
      </c>
      <c r="K306" s="172">
        <v>47.324599999999997</v>
      </c>
      <c r="L306" s="172">
        <v>-4.6847000000000003</v>
      </c>
      <c r="M306" s="172">
        <v>1.2964</v>
      </c>
      <c r="N306" s="172">
        <v>3.1164000000000001</v>
      </c>
      <c r="O306" s="172">
        <v>5.9843000000000002</v>
      </c>
      <c r="P306" s="172">
        <v>8.5324000000000009</v>
      </c>
      <c r="Q306" s="172">
        <v>11.164</v>
      </c>
      <c r="R306" s="172">
        <v>6.3085000000000004</v>
      </c>
    </row>
    <row r="307" spans="1:18" x14ac:dyDescent="0.3">
      <c r="A307" s="168" t="s">
        <v>737</v>
      </c>
      <c r="B307" s="168" t="s">
        <v>767</v>
      </c>
      <c r="C307" s="168">
        <v>120679</v>
      </c>
      <c r="D307" s="171">
        <v>44032</v>
      </c>
      <c r="E307" s="172">
        <v>60.460799999999999</v>
      </c>
      <c r="F307" s="172">
        <v>58.008800000000001</v>
      </c>
      <c r="G307" s="172">
        <v>58.008800000000001</v>
      </c>
      <c r="H307" s="172">
        <v>61.076799999999999</v>
      </c>
      <c r="I307" s="172">
        <v>37.22</v>
      </c>
      <c r="J307" s="172">
        <v>56.259599999999999</v>
      </c>
      <c r="K307" s="172">
        <v>48.628</v>
      </c>
      <c r="L307" s="172">
        <v>-3.5173000000000001</v>
      </c>
      <c r="M307" s="172">
        <v>2.5428000000000002</v>
      </c>
      <c r="N307" s="172">
        <v>4.4223999999999997</v>
      </c>
      <c r="O307" s="172">
        <v>6.7491000000000003</v>
      </c>
      <c r="P307" s="172">
        <v>9.0955999999999992</v>
      </c>
      <c r="Q307" s="172">
        <v>10.122299999999999</v>
      </c>
      <c r="R307" s="172">
        <v>7.3040000000000003</v>
      </c>
    </row>
    <row r="308" spans="1:18" x14ac:dyDescent="0.3">
      <c r="A308" s="168" t="s">
        <v>737</v>
      </c>
      <c r="B308" s="168" t="s">
        <v>768</v>
      </c>
      <c r="C308" s="168">
        <v>102141</v>
      </c>
      <c r="D308" s="171">
        <v>44032</v>
      </c>
      <c r="E308" s="172">
        <v>32.9786</v>
      </c>
      <c r="F308" s="172">
        <v>5.9057000000000004</v>
      </c>
      <c r="G308" s="172">
        <v>5.9057000000000004</v>
      </c>
      <c r="H308" s="172">
        <v>10.281599999999999</v>
      </c>
      <c r="I308" s="172">
        <v>19.9711</v>
      </c>
      <c r="J308" s="172">
        <v>20.453299999999999</v>
      </c>
      <c r="K308" s="172">
        <v>16.226800000000001</v>
      </c>
      <c r="L308" s="172">
        <v>11.186299999999999</v>
      </c>
      <c r="M308" s="172">
        <v>10.247199999999999</v>
      </c>
      <c r="N308" s="172">
        <v>9.8705999999999996</v>
      </c>
      <c r="O308" s="172">
        <v>7.6227999999999998</v>
      </c>
      <c r="P308" s="172">
        <v>8.4295000000000009</v>
      </c>
      <c r="Q308" s="172">
        <v>7.4531000000000001</v>
      </c>
      <c r="R308" s="172">
        <v>8.9301999999999992</v>
      </c>
    </row>
    <row r="309" spans="1:18" x14ac:dyDescent="0.3">
      <c r="A309" s="168" t="s">
        <v>737</v>
      </c>
      <c r="B309" s="168" t="s">
        <v>769</v>
      </c>
      <c r="C309" s="168">
        <v>120702</v>
      </c>
      <c r="D309" s="171">
        <v>44032</v>
      </c>
      <c r="E309" s="172">
        <v>33.915300000000002</v>
      </c>
      <c r="F309" s="172">
        <v>6.2811000000000003</v>
      </c>
      <c r="G309" s="172">
        <v>6.2811000000000003</v>
      </c>
      <c r="H309" s="172">
        <v>10.6454</v>
      </c>
      <c r="I309" s="172">
        <v>20.328499999999998</v>
      </c>
      <c r="J309" s="172">
        <v>20.812999999999999</v>
      </c>
      <c r="K309" s="172">
        <v>16.499400000000001</v>
      </c>
      <c r="L309" s="172">
        <v>11.407999999999999</v>
      </c>
      <c r="M309" s="172">
        <v>10.5009</v>
      </c>
      <c r="N309" s="172">
        <v>10.2151</v>
      </c>
      <c r="O309" s="172">
        <v>8.2108000000000008</v>
      </c>
      <c r="P309" s="172">
        <v>8.9535</v>
      </c>
      <c r="Q309" s="172">
        <v>9.2693999999999992</v>
      </c>
      <c r="R309" s="172">
        <v>9.5177999999999994</v>
      </c>
    </row>
    <row r="310" spans="1:18" x14ac:dyDescent="0.3">
      <c r="A310" s="168" t="s">
        <v>737</v>
      </c>
      <c r="B310" s="168" t="s">
        <v>770</v>
      </c>
      <c r="C310" s="168">
        <v>102139</v>
      </c>
      <c r="D310" s="171">
        <v>44032</v>
      </c>
      <c r="E310" s="172">
        <v>36.194600000000001</v>
      </c>
      <c r="F310" s="172">
        <v>33.606299999999997</v>
      </c>
      <c r="G310" s="172">
        <v>33.606299999999997</v>
      </c>
      <c r="H310" s="172">
        <v>10.2341</v>
      </c>
      <c r="I310" s="172">
        <v>30.623100000000001</v>
      </c>
      <c r="J310" s="172">
        <v>35.833199999999998</v>
      </c>
      <c r="K310" s="172">
        <v>25.633700000000001</v>
      </c>
      <c r="L310" s="172">
        <v>-1.7352000000000001</v>
      </c>
      <c r="M310" s="172">
        <v>1.7721</v>
      </c>
      <c r="N310" s="172">
        <v>3.4439000000000002</v>
      </c>
      <c r="O310" s="172">
        <v>5.3197000000000001</v>
      </c>
      <c r="P310" s="172">
        <v>5.8239999999999998</v>
      </c>
      <c r="Q310" s="172">
        <v>8.0571000000000002</v>
      </c>
      <c r="R310" s="172">
        <v>5.5610999999999997</v>
      </c>
    </row>
    <row r="311" spans="1:18" x14ac:dyDescent="0.3">
      <c r="A311" s="168" t="s">
        <v>737</v>
      </c>
      <c r="B311" s="168" t="s">
        <v>771</v>
      </c>
      <c r="C311" s="168">
        <v>120313</v>
      </c>
      <c r="D311" s="171">
        <v>44032</v>
      </c>
      <c r="E311" s="172">
        <v>37.668199999999999</v>
      </c>
      <c r="F311" s="172">
        <v>34.1068</v>
      </c>
      <c r="G311" s="172">
        <v>34.1068</v>
      </c>
      <c r="H311" s="172">
        <v>10.708500000000001</v>
      </c>
      <c r="I311" s="172">
        <v>31.097300000000001</v>
      </c>
      <c r="J311" s="172">
        <v>36.3703</v>
      </c>
      <c r="K311" s="172">
        <v>26.5031</v>
      </c>
      <c r="L311" s="172">
        <v>-0.96750000000000003</v>
      </c>
      <c r="M311" s="172">
        <v>2.4699</v>
      </c>
      <c r="N311" s="172">
        <v>4.0960999999999999</v>
      </c>
      <c r="O311" s="172">
        <v>5.8665000000000003</v>
      </c>
      <c r="P311" s="172">
        <v>6.3449</v>
      </c>
      <c r="Q311" s="172">
        <v>8.1875999999999998</v>
      </c>
      <c r="R311" s="172">
        <v>6.1527000000000003</v>
      </c>
    </row>
    <row r="312" spans="1:18" x14ac:dyDescent="0.3">
      <c r="A312" s="168" t="s">
        <v>737</v>
      </c>
      <c r="B312" s="168" t="s">
        <v>772</v>
      </c>
      <c r="C312" s="168">
        <v>118410</v>
      </c>
      <c r="D312" s="171">
        <v>44032</v>
      </c>
      <c r="E312" s="172">
        <v>34.470100000000002</v>
      </c>
      <c r="F312" s="172">
        <v>4.4843000000000002</v>
      </c>
      <c r="G312" s="172">
        <v>4.4843000000000002</v>
      </c>
      <c r="H312" s="172">
        <v>9.3956</v>
      </c>
      <c r="I312" s="172">
        <v>14.802099999999999</v>
      </c>
      <c r="J312" s="172">
        <v>17.0243</v>
      </c>
      <c r="K312" s="172">
        <v>19.0396</v>
      </c>
      <c r="L312" s="172">
        <v>15.153600000000001</v>
      </c>
      <c r="M312" s="172">
        <v>12.872</v>
      </c>
      <c r="N312" s="172">
        <v>12.5181</v>
      </c>
      <c r="O312" s="172">
        <v>9.0398999999999994</v>
      </c>
      <c r="P312" s="172">
        <v>9.0462000000000007</v>
      </c>
      <c r="Q312" s="172">
        <v>9.2204999999999995</v>
      </c>
      <c r="R312" s="172">
        <v>11.457599999999999</v>
      </c>
    </row>
    <row r="313" spans="1:18" x14ac:dyDescent="0.3">
      <c r="A313" s="168" t="s">
        <v>737</v>
      </c>
      <c r="B313" s="168" t="s">
        <v>773</v>
      </c>
      <c r="C313" s="168">
        <v>108545</v>
      </c>
      <c r="D313" s="171">
        <v>44032</v>
      </c>
      <c r="E313" s="172">
        <v>33.380600000000001</v>
      </c>
      <c r="F313" s="172">
        <v>4.1200999999999999</v>
      </c>
      <c r="G313" s="172">
        <v>4.1200999999999999</v>
      </c>
      <c r="H313" s="172">
        <v>9.0288000000000004</v>
      </c>
      <c r="I313" s="172">
        <v>14.427</v>
      </c>
      <c r="J313" s="172">
        <v>16.633500000000002</v>
      </c>
      <c r="K313" s="172">
        <v>18.634899999999998</v>
      </c>
      <c r="L313" s="172">
        <v>14.7342</v>
      </c>
      <c r="M313" s="172">
        <v>12.444599999999999</v>
      </c>
      <c r="N313" s="172">
        <v>12.079800000000001</v>
      </c>
      <c r="O313" s="172">
        <v>8.6031999999999993</v>
      </c>
      <c r="P313" s="172">
        <v>8.5927000000000007</v>
      </c>
      <c r="Q313" s="172">
        <v>7.8963000000000001</v>
      </c>
      <c r="R313" s="172">
        <v>11.0344</v>
      </c>
    </row>
    <row r="314" spans="1:18" x14ac:dyDescent="0.3">
      <c r="A314" s="168" t="s">
        <v>737</v>
      </c>
      <c r="B314" s="168" t="s">
        <v>774</v>
      </c>
      <c r="C314" s="168">
        <v>118486</v>
      </c>
      <c r="D314" s="171">
        <v>44032</v>
      </c>
      <c r="E314" s="172">
        <v>23.600200000000001</v>
      </c>
      <c r="F314" s="172">
        <v>31.0626</v>
      </c>
      <c r="G314" s="172">
        <v>31.0626</v>
      </c>
      <c r="H314" s="172">
        <v>37.429299999999998</v>
      </c>
      <c r="I314" s="172">
        <v>23.4072</v>
      </c>
      <c r="J314" s="172">
        <v>25.901800000000001</v>
      </c>
      <c r="K314" s="172">
        <v>21.428799999999999</v>
      </c>
      <c r="L314" s="172">
        <v>2.9350000000000001</v>
      </c>
      <c r="M314" s="172">
        <v>5.3838999999999997</v>
      </c>
      <c r="N314" s="172">
        <v>6.8388</v>
      </c>
      <c r="O314" s="172">
        <v>6.1025</v>
      </c>
      <c r="P314" s="172">
        <v>7.5213000000000001</v>
      </c>
      <c r="Q314" s="172">
        <v>8.7957999999999998</v>
      </c>
      <c r="R314" s="172">
        <v>6.4234999999999998</v>
      </c>
    </row>
    <row r="315" spans="1:18" x14ac:dyDescent="0.3">
      <c r="A315" s="168" t="s">
        <v>737</v>
      </c>
      <c r="B315" s="168" t="s">
        <v>775</v>
      </c>
      <c r="C315" s="168">
        <v>112327</v>
      </c>
      <c r="D315" s="171">
        <v>44032</v>
      </c>
      <c r="E315" s="172">
        <v>22.6891</v>
      </c>
      <c r="F315" s="172">
        <v>30.4267</v>
      </c>
      <c r="G315" s="172">
        <v>30.4267</v>
      </c>
      <c r="H315" s="172">
        <v>36.798400000000001</v>
      </c>
      <c r="I315" s="172">
        <v>22.7532</v>
      </c>
      <c r="J315" s="172">
        <v>25.2361</v>
      </c>
      <c r="K315" s="172">
        <v>20.7454</v>
      </c>
      <c r="L315" s="172">
        <v>2.2534000000000001</v>
      </c>
      <c r="M315" s="172">
        <v>4.6657000000000002</v>
      </c>
      <c r="N315" s="172">
        <v>6.0926</v>
      </c>
      <c r="O315" s="172">
        <v>5.3205999999999998</v>
      </c>
      <c r="P315" s="172">
        <v>6.8234000000000004</v>
      </c>
      <c r="Q315" s="172">
        <v>8.1607000000000003</v>
      </c>
      <c r="R315" s="172">
        <v>5.6094999999999997</v>
      </c>
    </row>
    <row r="316" spans="1:18" x14ac:dyDescent="0.3">
      <c r="A316" s="168" t="s">
        <v>737</v>
      </c>
      <c r="B316" s="168" t="s">
        <v>776</v>
      </c>
      <c r="C316" s="168">
        <v>118489</v>
      </c>
      <c r="D316" s="171">
        <v>44032</v>
      </c>
      <c r="E316" s="172">
        <v>23.857199999999999</v>
      </c>
      <c r="F316" s="172">
        <v>54.968000000000004</v>
      </c>
      <c r="G316" s="172">
        <v>54.968000000000004</v>
      </c>
      <c r="H316" s="172">
        <v>60.1569</v>
      </c>
      <c r="I316" s="172">
        <v>34.962699999999998</v>
      </c>
      <c r="J316" s="172">
        <v>39.822699999999998</v>
      </c>
      <c r="K316" s="172">
        <v>31.500399999999999</v>
      </c>
      <c r="L316" s="172">
        <v>-5.5125000000000002</v>
      </c>
      <c r="M316" s="172">
        <v>0.97670000000000001</v>
      </c>
      <c r="N316" s="172">
        <v>3.5003000000000002</v>
      </c>
      <c r="O316" s="172">
        <v>3.9201999999999999</v>
      </c>
      <c r="P316" s="172">
        <v>6.3147000000000002</v>
      </c>
      <c r="Q316" s="172">
        <v>8.2680000000000007</v>
      </c>
      <c r="R316" s="172">
        <v>3.3010999999999999</v>
      </c>
    </row>
    <row r="317" spans="1:18" x14ac:dyDescent="0.3">
      <c r="A317" s="168" t="s">
        <v>737</v>
      </c>
      <c r="B317" s="168" t="s">
        <v>777</v>
      </c>
      <c r="C317" s="168">
        <v>112329</v>
      </c>
      <c r="D317" s="171">
        <v>44032</v>
      </c>
      <c r="E317" s="172">
        <v>23.0029</v>
      </c>
      <c r="F317" s="172">
        <v>54.243400000000001</v>
      </c>
      <c r="G317" s="172">
        <v>54.243400000000001</v>
      </c>
      <c r="H317" s="172">
        <v>59.448099999999997</v>
      </c>
      <c r="I317" s="172">
        <v>34.253399999999999</v>
      </c>
      <c r="J317" s="172">
        <v>39.109099999999998</v>
      </c>
      <c r="K317" s="172">
        <v>30.753399999999999</v>
      </c>
      <c r="L317" s="172">
        <v>-6.1843000000000004</v>
      </c>
      <c r="M317" s="172">
        <v>0.28170000000000001</v>
      </c>
      <c r="N317" s="172">
        <v>2.7887</v>
      </c>
      <c r="O317" s="172">
        <v>3.2330999999999999</v>
      </c>
      <c r="P317" s="172">
        <v>5.6779999999999999</v>
      </c>
      <c r="Q317" s="172">
        <v>8.3031000000000006</v>
      </c>
      <c r="R317" s="172">
        <v>2.5804999999999998</v>
      </c>
    </row>
    <row r="318" spans="1:18" x14ac:dyDescent="0.3">
      <c r="A318" s="168" t="s">
        <v>737</v>
      </c>
      <c r="B318" s="168" t="s">
        <v>778</v>
      </c>
      <c r="C318" s="168">
        <v>102574</v>
      </c>
      <c r="D318" s="171">
        <v>44032</v>
      </c>
      <c r="E318" s="172">
        <v>92.171000000000006</v>
      </c>
      <c r="F318" s="172">
        <v>94.3142</v>
      </c>
      <c r="G318" s="172">
        <v>94.3142</v>
      </c>
      <c r="H318" s="172">
        <v>77.5655</v>
      </c>
      <c r="I318" s="172">
        <v>33.229900000000001</v>
      </c>
      <c r="J318" s="172">
        <v>63.534799999999997</v>
      </c>
      <c r="K318" s="172">
        <v>56.0959</v>
      </c>
      <c r="L318" s="172">
        <v>8.9343000000000004</v>
      </c>
      <c r="M318" s="172">
        <v>11.5053</v>
      </c>
      <c r="N318" s="172">
        <v>11.7745</v>
      </c>
      <c r="O318" s="172">
        <v>7.5011000000000001</v>
      </c>
      <c r="P318" s="172">
        <v>9.0139999999999993</v>
      </c>
      <c r="Q318" s="172">
        <v>14.9351</v>
      </c>
      <c r="R318" s="172">
        <v>9.5288000000000004</v>
      </c>
    </row>
    <row r="319" spans="1:18" x14ac:dyDescent="0.3">
      <c r="A319" s="168" t="s">
        <v>737</v>
      </c>
      <c r="B319" s="168" t="s">
        <v>779</v>
      </c>
      <c r="C319" s="168">
        <v>119777</v>
      </c>
      <c r="D319" s="171">
        <v>44032</v>
      </c>
      <c r="E319" s="172">
        <v>95.611000000000004</v>
      </c>
      <c r="F319" s="172">
        <v>94.771600000000007</v>
      </c>
      <c r="G319" s="172">
        <v>94.771600000000007</v>
      </c>
      <c r="H319" s="172">
        <v>77.991200000000006</v>
      </c>
      <c r="I319" s="172">
        <v>33.641300000000001</v>
      </c>
      <c r="J319" s="172">
        <v>63.970999999999997</v>
      </c>
      <c r="K319" s="172">
        <v>56.5702</v>
      </c>
      <c r="L319" s="172">
        <v>9.3591999999999995</v>
      </c>
      <c r="M319" s="172">
        <v>11.9458</v>
      </c>
      <c r="N319" s="172">
        <v>12.223699999999999</v>
      </c>
      <c r="O319" s="172">
        <v>8.3252000000000006</v>
      </c>
      <c r="P319" s="172">
        <v>9.7674000000000003</v>
      </c>
      <c r="Q319" s="172">
        <v>12.5533</v>
      </c>
      <c r="R319" s="172">
        <v>10.232799999999999</v>
      </c>
    </row>
    <row r="320" spans="1:18" x14ac:dyDescent="0.3">
      <c r="A320" s="168" t="s">
        <v>737</v>
      </c>
      <c r="B320" s="168" t="s">
        <v>780</v>
      </c>
      <c r="C320" s="168">
        <v>117608</v>
      </c>
      <c r="D320" s="171">
        <v>44029</v>
      </c>
      <c r="E320" s="172">
        <v>19.921800000000001</v>
      </c>
      <c r="F320" s="172">
        <v>112.6583</v>
      </c>
      <c r="G320" s="172">
        <v>142.48159999999999</v>
      </c>
      <c r="H320" s="172">
        <v>26.0943</v>
      </c>
      <c r="I320" s="172">
        <v>28.0426</v>
      </c>
      <c r="J320" s="172">
        <v>42.433900000000001</v>
      </c>
      <c r="K320" s="172">
        <v>25.2376</v>
      </c>
      <c r="L320" s="172">
        <v>5.0401999999999996</v>
      </c>
      <c r="M320" s="172">
        <v>7.3090000000000002</v>
      </c>
      <c r="N320" s="172">
        <v>6.4568000000000003</v>
      </c>
      <c r="O320" s="172">
        <v>6.5213000000000001</v>
      </c>
      <c r="P320" s="172">
        <v>7.6429</v>
      </c>
      <c r="Q320" s="172">
        <v>8.9717000000000002</v>
      </c>
      <c r="R320" s="172">
        <v>6.9192</v>
      </c>
    </row>
    <row r="321" spans="1:18" x14ac:dyDescent="0.3">
      <c r="A321" s="168" t="s">
        <v>737</v>
      </c>
      <c r="B321" s="168" t="s">
        <v>1702</v>
      </c>
      <c r="C321" s="168">
        <v>141072</v>
      </c>
      <c r="D321" s="171">
        <v>44029</v>
      </c>
      <c r="E321" s="172">
        <v>19.821000000000002</v>
      </c>
      <c r="F321" s="172">
        <v>112.4918</v>
      </c>
      <c r="G321" s="172">
        <v>142.20939999999999</v>
      </c>
      <c r="H321" s="172">
        <v>25.882300000000001</v>
      </c>
      <c r="I321" s="172">
        <v>27.7971</v>
      </c>
      <c r="J321" s="172">
        <v>42.183999999999997</v>
      </c>
      <c r="K321" s="172">
        <v>25.0015</v>
      </c>
      <c r="L321" s="172">
        <v>4.7967000000000004</v>
      </c>
      <c r="M321" s="172">
        <v>7.0570000000000004</v>
      </c>
      <c r="N321" s="172">
        <v>6.2042999999999999</v>
      </c>
      <c r="O321" s="172">
        <v>6.3529</v>
      </c>
      <c r="P321" s="172">
        <v>7.4972000000000003</v>
      </c>
      <c r="Q321" s="172">
        <v>8.8388000000000009</v>
      </c>
      <c r="R321" s="172">
        <v>6.7022000000000004</v>
      </c>
    </row>
    <row r="322" spans="1:18" x14ac:dyDescent="0.3">
      <c r="A322" s="173" t="s">
        <v>27</v>
      </c>
      <c r="B322" s="168"/>
      <c r="C322" s="168"/>
      <c r="D322" s="168"/>
      <c r="E322" s="168"/>
      <c r="F322" s="174">
        <v>40.050922727272741</v>
      </c>
      <c r="G322" s="174">
        <v>40.660031818181828</v>
      </c>
      <c r="H322" s="174">
        <v>28.094072727272724</v>
      </c>
      <c r="I322" s="174">
        <v>32.756629545454558</v>
      </c>
      <c r="J322" s="174">
        <v>37.265768181818181</v>
      </c>
      <c r="K322" s="174">
        <v>12.255770454545456</v>
      </c>
      <c r="L322" s="174">
        <v>-3.4144214285714285</v>
      </c>
      <c r="M322" s="174">
        <v>-0.27648684210526281</v>
      </c>
      <c r="N322" s="174">
        <v>1.514176315789473</v>
      </c>
      <c r="O322" s="174">
        <v>3.8856947368421051</v>
      </c>
      <c r="P322" s="174">
        <v>6.1919473684210518</v>
      </c>
      <c r="Q322" s="174">
        <v>9.1922613636363639</v>
      </c>
      <c r="R322" s="174">
        <v>3.8169921052631581</v>
      </c>
    </row>
    <row r="323" spans="1:18" x14ac:dyDescent="0.3">
      <c r="A323" s="173" t="s">
        <v>409</v>
      </c>
      <c r="B323" s="168"/>
      <c r="C323" s="168"/>
      <c r="D323" s="168"/>
      <c r="E323" s="168"/>
      <c r="F323" s="174">
        <v>32.334449999999997</v>
      </c>
      <c r="G323" s="174">
        <v>32.334449999999997</v>
      </c>
      <c r="H323" s="174">
        <v>18.9755</v>
      </c>
      <c r="I323" s="174">
        <v>29.687800000000003</v>
      </c>
      <c r="J323" s="174">
        <v>36.799399999999999</v>
      </c>
      <c r="K323" s="174">
        <v>20.234850000000002</v>
      </c>
      <c r="L323" s="174">
        <v>2.0254000000000003</v>
      </c>
      <c r="M323" s="174">
        <v>5.0375499999999995</v>
      </c>
      <c r="N323" s="174">
        <v>6.11015</v>
      </c>
      <c r="O323" s="174">
        <v>5.38035</v>
      </c>
      <c r="P323" s="174">
        <v>6.9398999999999997</v>
      </c>
      <c r="Q323" s="174">
        <v>8.4077999999999999</v>
      </c>
      <c r="R323" s="174">
        <v>5.5853000000000002</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44032</v>
      </c>
      <c r="E326" s="172">
        <v>154.69</v>
      </c>
      <c r="F326" s="172">
        <v>0.84750000000000003</v>
      </c>
      <c r="G326" s="172">
        <v>0.84750000000000003</v>
      </c>
      <c r="H326" s="172">
        <v>2.9756</v>
      </c>
      <c r="I326" s="172">
        <v>3.2988</v>
      </c>
      <c r="J326" s="172">
        <v>8.7758000000000003</v>
      </c>
      <c r="K326" s="172">
        <v>16.439599999999999</v>
      </c>
      <c r="L326" s="172">
        <v>-8.4783000000000008</v>
      </c>
      <c r="M326" s="172">
        <v>-9.0399999999999994E-2</v>
      </c>
      <c r="N326" s="172">
        <v>2.1798000000000002</v>
      </c>
      <c r="O326" s="172">
        <v>-3.5621999999999998</v>
      </c>
      <c r="P326" s="172">
        <v>1.6092</v>
      </c>
      <c r="Q326" s="172">
        <v>16.992000000000001</v>
      </c>
      <c r="R326" s="172">
        <v>-2.8523000000000001</v>
      </c>
    </row>
    <row r="327" spans="1:18" x14ac:dyDescent="0.3">
      <c r="A327" s="168" t="s">
        <v>782</v>
      </c>
      <c r="B327" s="168" t="s">
        <v>784</v>
      </c>
      <c r="C327" s="168">
        <v>119507</v>
      </c>
      <c r="D327" s="171">
        <v>44032</v>
      </c>
      <c r="E327" s="172">
        <v>163.68</v>
      </c>
      <c r="F327" s="172">
        <v>0.85029999999999994</v>
      </c>
      <c r="G327" s="172">
        <v>0.85029999999999994</v>
      </c>
      <c r="H327" s="172">
        <v>2.9887000000000001</v>
      </c>
      <c r="I327" s="172">
        <v>3.3203</v>
      </c>
      <c r="J327" s="172">
        <v>8.8369999999999997</v>
      </c>
      <c r="K327" s="172">
        <v>16.655999999999999</v>
      </c>
      <c r="L327" s="172">
        <v>-8.1172000000000004</v>
      </c>
      <c r="M327" s="172">
        <v>0.42330000000000001</v>
      </c>
      <c r="N327" s="172">
        <v>2.8334000000000001</v>
      </c>
      <c r="O327" s="172">
        <v>-2.8797000000000001</v>
      </c>
      <c r="P327" s="172">
        <v>2.3730000000000002</v>
      </c>
      <c r="Q327" s="172">
        <v>7.3979999999999997</v>
      </c>
      <c r="R327" s="172">
        <v>-2.2065000000000001</v>
      </c>
    </row>
    <row r="328" spans="1:18" x14ac:dyDescent="0.3">
      <c r="A328" s="168" t="s">
        <v>782</v>
      </c>
      <c r="B328" s="168" t="s">
        <v>785</v>
      </c>
      <c r="C328" s="168">
        <v>129310</v>
      </c>
      <c r="D328" s="171">
        <v>44032</v>
      </c>
      <c r="E328" s="172">
        <v>14.55</v>
      </c>
      <c r="F328" s="172">
        <v>0.55289999999999995</v>
      </c>
      <c r="G328" s="172">
        <v>0.55289999999999995</v>
      </c>
      <c r="H328" s="172">
        <v>2.8996</v>
      </c>
      <c r="I328" s="172">
        <v>3.4851000000000001</v>
      </c>
      <c r="J328" s="172">
        <v>9.7285000000000004</v>
      </c>
      <c r="K328" s="172">
        <v>17.909199999999998</v>
      </c>
      <c r="L328" s="172">
        <v>-10.6814</v>
      </c>
      <c r="M328" s="172">
        <v>-7.2065999999999999</v>
      </c>
      <c r="N328" s="172">
        <v>-8.7202000000000002</v>
      </c>
      <c r="O328" s="172">
        <v>-5.4381000000000004</v>
      </c>
      <c r="P328" s="172">
        <v>3.1629999999999998</v>
      </c>
      <c r="Q328" s="172">
        <v>6.2522000000000002</v>
      </c>
      <c r="R328" s="172">
        <v>-6.5941999999999998</v>
      </c>
    </row>
    <row r="329" spans="1:18" x14ac:dyDescent="0.3">
      <c r="A329" s="168" t="s">
        <v>782</v>
      </c>
      <c r="B329" s="168" t="s">
        <v>786</v>
      </c>
      <c r="C329" s="168">
        <v>129312</v>
      </c>
      <c r="D329" s="171">
        <v>44032</v>
      </c>
      <c r="E329" s="172">
        <v>15.22</v>
      </c>
      <c r="F329" s="172">
        <v>0.52839999999999998</v>
      </c>
      <c r="G329" s="172">
        <v>0.52839999999999998</v>
      </c>
      <c r="H329" s="172">
        <v>2.8378000000000001</v>
      </c>
      <c r="I329" s="172">
        <v>3.4670000000000001</v>
      </c>
      <c r="J329" s="172">
        <v>9.8124000000000002</v>
      </c>
      <c r="K329" s="172">
        <v>18.1677</v>
      </c>
      <c r="L329" s="172">
        <v>-10.3651</v>
      </c>
      <c r="M329" s="172">
        <v>-6.6829999999999998</v>
      </c>
      <c r="N329" s="172">
        <v>-8.0363000000000007</v>
      </c>
      <c r="O329" s="172">
        <v>-4.6872999999999996</v>
      </c>
      <c r="P329" s="172">
        <v>3.9121999999999999</v>
      </c>
      <c r="Q329" s="172">
        <v>7.0286</v>
      </c>
      <c r="R329" s="172">
        <v>-5.8692000000000002</v>
      </c>
    </row>
    <row r="330" spans="1:18" x14ac:dyDescent="0.3">
      <c r="A330" s="168" t="s">
        <v>782</v>
      </c>
      <c r="B330" s="168" t="s">
        <v>787</v>
      </c>
      <c r="C330" s="168">
        <v>145750</v>
      </c>
      <c r="D330" s="171">
        <v>44032</v>
      </c>
      <c r="E330" s="172">
        <v>11.03</v>
      </c>
      <c r="F330" s="172">
        <v>1.0073000000000001</v>
      </c>
      <c r="G330" s="172">
        <v>1.0073000000000001</v>
      </c>
      <c r="H330" s="172">
        <v>2.4140999999999999</v>
      </c>
      <c r="I330" s="172">
        <v>2.5093000000000001</v>
      </c>
      <c r="J330" s="172">
        <v>6.7763999999999998</v>
      </c>
      <c r="K330" s="172">
        <v>14.3005</v>
      </c>
      <c r="L330" s="172">
        <v>-3.4996</v>
      </c>
      <c r="M330" s="172">
        <v>2.3191000000000002</v>
      </c>
      <c r="N330" s="172">
        <v>9.5333000000000006</v>
      </c>
      <c r="O330" s="172"/>
      <c r="P330" s="172"/>
      <c r="Q330" s="172">
        <v>6.3978000000000002</v>
      </c>
      <c r="R330" s="172"/>
    </row>
    <row r="331" spans="1:18" x14ac:dyDescent="0.3">
      <c r="A331" s="168" t="s">
        <v>782</v>
      </c>
      <c r="B331" s="168" t="s">
        <v>788</v>
      </c>
      <c r="C331" s="168">
        <v>145747</v>
      </c>
      <c r="D331" s="171">
        <v>44032</v>
      </c>
      <c r="E331" s="172">
        <v>10.75</v>
      </c>
      <c r="F331" s="172">
        <v>1.1289</v>
      </c>
      <c r="G331" s="172">
        <v>1.1289</v>
      </c>
      <c r="H331" s="172">
        <v>2.3809999999999998</v>
      </c>
      <c r="I331" s="172">
        <v>2.5762999999999998</v>
      </c>
      <c r="J331" s="172">
        <v>6.7526999999999999</v>
      </c>
      <c r="K331" s="172">
        <v>13.9979</v>
      </c>
      <c r="L331" s="172">
        <v>-4.1035000000000004</v>
      </c>
      <c r="M331" s="172">
        <v>1.3194999999999999</v>
      </c>
      <c r="N331" s="172">
        <v>7.9317000000000002</v>
      </c>
      <c r="O331" s="172"/>
      <c r="P331" s="172"/>
      <c r="Q331" s="172">
        <v>4.6810999999999998</v>
      </c>
      <c r="R331" s="172"/>
    </row>
    <row r="332" spans="1:18" x14ac:dyDescent="0.3">
      <c r="A332" s="168" t="s">
        <v>782</v>
      </c>
      <c r="B332" s="168" t="s">
        <v>789</v>
      </c>
      <c r="C332" s="168">
        <v>102807</v>
      </c>
      <c r="D332" s="171">
        <v>44032</v>
      </c>
      <c r="E332" s="172">
        <v>52.82</v>
      </c>
      <c r="F332" s="172">
        <v>0.91710000000000003</v>
      </c>
      <c r="G332" s="172">
        <v>0.91710000000000003</v>
      </c>
      <c r="H332" s="172">
        <v>2.0085000000000002</v>
      </c>
      <c r="I332" s="172">
        <v>2.2454999999999998</v>
      </c>
      <c r="J332" s="172">
        <v>7.2487000000000004</v>
      </c>
      <c r="K332" s="172">
        <v>14.951000000000001</v>
      </c>
      <c r="L332" s="172">
        <v>-5.4252000000000002</v>
      </c>
      <c r="M332" s="172">
        <v>-0.2455</v>
      </c>
      <c r="N332" s="172">
        <v>5.1981999999999999</v>
      </c>
      <c r="O332" s="172">
        <v>3.9497</v>
      </c>
      <c r="P332" s="172">
        <v>7.6276000000000002</v>
      </c>
      <c r="Q332" s="172">
        <v>11.1287</v>
      </c>
      <c r="R332" s="172">
        <v>0.96870000000000001</v>
      </c>
    </row>
    <row r="333" spans="1:18" x14ac:dyDescent="0.3">
      <c r="A333" s="168" t="s">
        <v>782</v>
      </c>
      <c r="B333" s="168" t="s">
        <v>790</v>
      </c>
      <c r="C333" s="168">
        <v>119438</v>
      </c>
      <c r="D333" s="171">
        <v>44032</v>
      </c>
      <c r="E333" s="172">
        <v>54.95</v>
      </c>
      <c r="F333" s="172">
        <v>0.91830000000000001</v>
      </c>
      <c r="G333" s="172">
        <v>0.91830000000000001</v>
      </c>
      <c r="H333" s="172">
        <v>2.0047999999999999</v>
      </c>
      <c r="I333" s="172">
        <v>2.2515999999999998</v>
      </c>
      <c r="J333" s="172">
        <v>7.2614000000000001</v>
      </c>
      <c r="K333" s="172">
        <v>15.0785</v>
      </c>
      <c r="L333" s="172">
        <v>-5.1932</v>
      </c>
      <c r="M333" s="172">
        <v>0.14580000000000001</v>
      </c>
      <c r="N333" s="172">
        <v>5.7544000000000004</v>
      </c>
      <c r="O333" s="172">
        <v>4.5555000000000003</v>
      </c>
      <c r="P333" s="172">
        <v>8.1694999999999993</v>
      </c>
      <c r="Q333" s="172">
        <v>10.1584</v>
      </c>
      <c r="R333" s="172">
        <v>1.6483000000000001</v>
      </c>
    </row>
    <row r="334" spans="1:18" x14ac:dyDescent="0.3">
      <c r="A334" s="168" t="s">
        <v>782</v>
      </c>
      <c r="B334" s="168" t="s">
        <v>791</v>
      </c>
      <c r="C334" s="168">
        <v>103678</v>
      </c>
      <c r="D334" s="171">
        <v>44032</v>
      </c>
      <c r="E334" s="172">
        <v>42.587699999999998</v>
      </c>
      <c r="F334" s="172">
        <v>0.9355</v>
      </c>
      <c r="G334" s="172">
        <v>0.9355</v>
      </c>
      <c r="H334" s="172">
        <v>1.3129</v>
      </c>
      <c r="I334" s="172">
        <v>0.58599999999999997</v>
      </c>
      <c r="J334" s="172">
        <v>5.4481999999999999</v>
      </c>
      <c r="K334" s="172">
        <v>14.860099999999999</v>
      </c>
      <c r="L334" s="172">
        <v>-11.0542</v>
      </c>
      <c r="M334" s="172">
        <v>-7.2591999999999999</v>
      </c>
      <c r="N334" s="172">
        <v>-6.2754000000000003</v>
      </c>
      <c r="O334" s="172">
        <v>-0.91590000000000005</v>
      </c>
      <c r="P334" s="172">
        <v>4.4089999999999998</v>
      </c>
      <c r="Q334" s="172">
        <v>10.756</v>
      </c>
      <c r="R334" s="172">
        <v>-5.1464999999999996</v>
      </c>
    </row>
    <row r="335" spans="1:18" x14ac:dyDescent="0.3">
      <c r="A335" s="168" t="s">
        <v>782</v>
      </c>
      <c r="B335" s="168" t="s">
        <v>792</v>
      </c>
      <c r="C335" s="168">
        <v>118527</v>
      </c>
      <c r="D335" s="171">
        <v>44032</v>
      </c>
      <c r="E335" s="172">
        <v>44.774900000000002</v>
      </c>
      <c r="F335" s="172">
        <v>0.94510000000000005</v>
      </c>
      <c r="G335" s="172">
        <v>0.94510000000000005</v>
      </c>
      <c r="H335" s="172">
        <v>1.3358000000000001</v>
      </c>
      <c r="I335" s="172">
        <v>0.63149999999999995</v>
      </c>
      <c r="J335" s="172">
        <v>5.5580999999999996</v>
      </c>
      <c r="K335" s="172">
        <v>15.214499999999999</v>
      </c>
      <c r="L335" s="172">
        <v>-10.514099999999999</v>
      </c>
      <c r="M335" s="172">
        <v>-6.4850000000000003</v>
      </c>
      <c r="N335" s="172">
        <v>-5.3350999999999997</v>
      </c>
      <c r="O335" s="172">
        <v>-0.14699999999999999</v>
      </c>
      <c r="P335" s="172">
        <v>5.1734999999999998</v>
      </c>
      <c r="Q335" s="172">
        <v>8.9864999999999995</v>
      </c>
      <c r="R335" s="172">
        <v>-4.3845000000000001</v>
      </c>
    </row>
    <row r="336" spans="1:18" x14ac:dyDescent="0.3">
      <c r="A336" s="168" t="s">
        <v>782</v>
      </c>
      <c r="B336" s="168" t="s">
        <v>793</v>
      </c>
      <c r="C336" s="168">
        <v>120749</v>
      </c>
      <c r="D336" s="171">
        <v>44032</v>
      </c>
      <c r="E336" s="172">
        <v>67.499499999999998</v>
      </c>
      <c r="F336" s="172">
        <v>0.87260000000000004</v>
      </c>
      <c r="G336" s="172">
        <v>0.87260000000000004</v>
      </c>
      <c r="H336" s="172">
        <v>3.9367999999999999</v>
      </c>
      <c r="I336" s="172">
        <v>3.8603999999999998</v>
      </c>
      <c r="J336" s="172">
        <v>9.6661000000000001</v>
      </c>
      <c r="K336" s="172">
        <v>16.7987</v>
      </c>
      <c r="L336" s="172">
        <v>-3.7582</v>
      </c>
      <c r="M336" s="172">
        <v>-1.3159000000000001</v>
      </c>
      <c r="N336" s="172">
        <v>3.7513999999999998</v>
      </c>
      <c r="O336" s="172">
        <v>4.0563000000000002</v>
      </c>
      <c r="P336" s="172">
        <v>6.3098000000000001</v>
      </c>
      <c r="Q336" s="172">
        <v>9.1669999999999998</v>
      </c>
      <c r="R336" s="172">
        <v>2.536</v>
      </c>
    </row>
    <row r="337" spans="1:18" x14ac:dyDescent="0.3">
      <c r="A337" s="168" t="s">
        <v>782</v>
      </c>
      <c r="B337" s="168" t="s">
        <v>794</v>
      </c>
      <c r="C337" s="168">
        <v>103026</v>
      </c>
      <c r="D337" s="171">
        <v>44032</v>
      </c>
      <c r="E337" s="172">
        <v>64.439300000000003</v>
      </c>
      <c r="F337" s="172">
        <v>0.86799999999999999</v>
      </c>
      <c r="G337" s="172">
        <v>0.86799999999999999</v>
      </c>
      <c r="H337" s="172">
        <v>3.9253</v>
      </c>
      <c r="I337" s="172">
        <v>3.8374000000000001</v>
      </c>
      <c r="J337" s="172">
        <v>9.6146999999999991</v>
      </c>
      <c r="K337" s="172">
        <v>16.641500000000001</v>
      </c>
      <c r="L337" s="172">
        <v>-4.0183</v>
      </c>
      <c r="M337" s="172">
        <v>-1.7174</v>
      </c>
      <c r="N337" s="172">
        <v>3.1871</v>
      </c>
      <c r="O337" s="172">
        <v>3.43</v>
      </c>
      <c r="P337" s="172">
        <v>5.6574</v>
      </c>
      <c r="Q337" s="172">
        <v>13.017899999999999</v>
      </c>
      <c r="R337" s="172">
        <v>1.9340999999999999</v>
      </c>
    </row>
    <row r="338" spans="1:18" x14ac:dyDescent="0.3">
      <c r="A338" s="173" t="s">
        <v>27</v>
      </c>
      <c r="B338" s="168"/>
      <c r="C338" s="168"/>
      <c r="D338" s="168"/>
      <c r="E338" s="168"/>
      <c r="F338" s="174">
        <v>0.86432500000000001</v>
      </c>
      <c r="G338" s="174">
        <v>0.86432500000000001</v>
      </c>
      <c r="H338" s="174">
        <v>2.5850749999999998</v>
      </c>
      <c r="I338" s="174">
        <v>2.6724333333333328</v>
      </c>
      <c r="J338" s="174">
        <v>7.9566666666666661</v>
      </c>
      <c r="K338" s="174">
        <v>15.917933333333332</v>
      </c>
      <c r="L338" s="174">
        <v>-7.1006916666666671</v>
      </c>
      <c r="M338" s="174">
        <v>-2.2329416666666666</v>
      </c>
      <c r="N338" s="174">
        <v>1.0001916666666666</v>
      </c>
      <c r="O338" s="174">
        <v>-0.16386999999999996</v>
      </c>
      <c r="P338" s="174">
        <v>4.8404199999999999</v>
      </c>
      <c r="Q338" s="174">
        <v>9.330350000000001</v>
      </c>
      <c r="R338" s="174">
        <v>-1.9966099999999993</v>
      </c>
    </row>
    <row r="339" spans="1:18" x14ac:dyDescent="0.3">
      <c r="A339" s="173" t="s">
        <v>409</v>
      </c>
      <c r="B339" s="168"/>
      <c r="C339" s="168"/>
      <c r="D339" s="168"/>
      <c r="E339" s="168"/>
      <c r="F339" s="174">
        <v>0.89485000000000003</v>
      </c>
      <c r="G339" s="174">
        <v>0.89485000000000003</v>
      </c>
      <c r="H339" s="174">
        <v>2.62595</v>
      </c>
      <c r="I339" s="174">
        <v>2.9375499999999999</v>
      </c>
      <c r="J339" s="174">
        <v>8.0185999999999993</v>
      </c>
      <c r="K339" s="174">
        <v>15.82705</v>
      </c>
      <c r="L339" s="174">
        <v>-6.7712000000000003</v>
      </c>
      <c r="M339" s="174">
        <v>-0.78070000000000006</v>
      </c>
      <c r="N339" s="174">
        <v>3.0102500000000001</v>
      </c>
      <c r="O339" s="174">
        <v>-0.53144999999999998</v>
      </c>
      <c r="P339" s="174">
        <v>4.7912499999999998</v>
      </c>
      <c r="Q339" s="174">
        <v>9.0767500000000005</v>
      </c>
      <c r="R339" s="174">
        <v>-2.5293999999999999</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44032</v>
      </c>
      <c r="E342" s="172">
        <v>34.6556</v>
      </c>
      <c r="F342" s="172">
        <v>-6.0004</v>
      </c>
      <c r="G342" s="172">
        <v>-6.0004</v>
      </c>
      <c r="H342" s="172">
        <v>8.2583000000000002</v>
      </c>
      <c r="I342" s="172">
        <v>23.179500000000001</v>
      </c>
      <c r="J342" s="172">
        <v>33.095999999999997</v>
      </c>
      <c r="K342" s="172">
        <v>16.5703</v>
      </c>
      <c r="L342" s="172">
        <v>12.633900000000001</v>
      </c>
      <c r="M342" s="172">
        <v>3.1373000000000002</v>
      </c>
      <c r="N342" s="172">
        <v>1.4488000000000001</v>
      </c>
      <c r="O342" s="172">
        <v>3.7343000000000002</v>
      </c>
      <c r="P342" s="172">
        <v>6.7279</v>
      </c>
      <c r="Q342" s="172">
        <v>7.9600999999999997</v>
      </c>
      <c r="R342" s="172">
        <v>5.6585999999999999</v>
      </c>
    </row>
    <row r="343" spans="1:18" x14ac:dyDescent="0.3">
      <c r="A343" s="168" t="s">
        <v>358</v>
      </c>
      <c r="B343" s="168" t="s">
        <v>82</v>
      </c>
      <c r="C343" s="168">
        <v>111848</v>
      </c>
      <c r="D343" s="171">
        <v>44032</v>
      </c>
      <c r="E343" s="172">
        <v>22.998799999999999</v>
      </c>
      <c r="F343" s="172">
        <v>-6.5561999999999996</v>
      </c>
      <c r="G343" s="172">
        <v>-6.5561999999999996</v>
      </c>
      <c r="H343" s="172">
        <v>7.6971999999999996</v>
      </c>
      <c r="I343" s="172">
        <v>22.628599999999999</v>
      </c>
      <c r="J343" s="172">
        <v>32.517400000000002</v>
      </c>
      <c r="K343" s="172">
        <v>15.989800000000001</v>
      </c>
      <c r="L343" s="172">
        <v>12.0436</v>
      </c>
      <c r="M343" s="172">
        <v>2.5579000000000001</v>
      </c>
      <c r="N343" s="172">
        <v>0.87250000000000005</v>
      </c>
      <c r="O343" s="172">
        <v>3.1711</v>
      </c>
      <c r="P343" s="172">
        <v>6.0894000000000004</v>
      </c>
      <c r="Q343" s="172">
        <v>7.6555999999999997</v>
      </c>
      <c r="R343" s="172">
        <v>5.0594000000000001</v>
      </c>
    </row>
    <row r="344" spans="1:18" x14ac:dyDescent="0.3">
      <c r="A344" s="168" t="s">
        <v>358</v>
      </c>
      <c r="B344" s="168" t="s">
        <v>83</v>
      </c>
      <c r="C344" s="168">
        <v>102767</v>
      </c>
      <c r="D344" s="171">
        <v>44032</v>
      </c>
      <c r="E344" s="172">
        <v>33.249299999999998</v>
      </c>
      <c r="F344" s="172">
        <v>-6.5465</v>
      </c>
      <c r="G344" s="172">
        <v>-6.5465</v>
      </c>
      <c r="H344" s="172">
        <v>7.6957000000000004</v>
      </c>
      <c r="I344" s="172">
        <v>22.628399999999999</v>
      </c>
      <c r="J344" s="172">
        <v>32.521700000000003</v>
      </c>
      <c r="K344" s="172">
        <v>15.992800000000001</v>
      </c>
      <c r="L344" s="172">
        <v>12.053699999999999</v>
      </c>
      <c r="M344" s="172">
        <v>2.5649000000000002</v>
      </c>
      <c r="N344" s="172">
        <v>0.87690000000000001</v>
      </c>
      <c r="O344" s="172">
        <v>3.1730999999999998</v>
      </c>
      <c r="P344" s="172">
        <v>6.0903999999999998</v>
      </c>
      <c r="Q344" s="172">
        <v>7.8893000000000004</v>
      </c>
      <c r="R344" s="172">
        <v>5.0624000000000002</v>
      </c>
    </row>
    <row r="345" spans="1:18" x14ac:dyDescent="0.3">
      <c r="A345" s="168" t="s">
        <v>358</v>
      </c>
      <c r="B345" s="168" t="s">
        <v>54</v>
      </c>
      <c r="C345" s="168">
        <v>147808</v>
      </c>
      <c r="D345" s="171">
        <v>44032</v>
      </c>
      <c r="E345" s="172">
        <v>1.4522999999999999</v>
      </c>
      <c r="F345" s="172">
        <v>0</v>
      </c>
      <c r="G345" s="172">
        <v>0</v>
      </c>
      <c r="H345" s="172">
        <v>0</v>
      </c>
      <c r="I345" s="172">
        <v>0</v>
      </c>
      <c r="J345" s="172">
        <v>0</v>
      </c>
      <c r="K345" s="172">
        <v>0</v>
      </c>
      <c r="L345" s="172">
        <v>-50.168399999999998</v>
      </c>
      <c r="M345" s="172"/>
      <c r="N345" s="172"/>
      <c r="O345" s="172"/>
      <c r="P345" s="172"/>
      <c r="Q345" s="172">
        <v>-36.713900000000002</v>
      </c>
      <c r="R345" s="172"/>
    </row>
    <row r="346" spans="1:18" x14ac:dyDescent="0.3">
      <c r="A346" s="168" t="s">
        <v>358</v>
      </c>
      <c r="B346" s="168" t="s">
        <v>84</v>
      </c>
      <c r="C346" s="168">
        <v>147807</v>
      </c>
      <c r="D346" s="171">
        <v>44032</v>
      </c>
      <c r="E346" s="172">
        <v>0.96740000000000004</v>
      </c>
      <c r="F346" s="172">
        <v>0</v>
      </c>
      <c r="G346" s="172">
        <v>0</v>
      </c>
      <c r="H346" s="172">
        <v>0</v>
      </c>
      <c r="I346" s="172">
        <v>0</v>
      </c>
      <c r="J346" s="172">
        <v>0</v>
      </c>
      <c r="K346" s="172">
        <v>0</v>
      </c>
      <c r="L346" s="172">
        <v>-50.1646</v>
      </c>
      <c r="M346" s="172"/>
      <c r="N346" s="172"/>
      <c r="O346" s="172"/>
      <c r="P346" s="172"/>
      <c r="Q346" s="172">
        <v>-36.706400000000002</v>
      </c>
      <c r="R346" s="172"/>
    </row>
    <row r="347" spans="1:18" x14ac:dyDescent="0.3">
      <c r="A347" s="168" t="s">
        <v>358</v>
      </c>
      <c r="B347" s="168" t="s">
        <v>85</v>
      </c>
      <c r="C347" s="168">
        <v>147804</v>
      </c>
      <c r="D347" s="171">
        <v>44032</v>
      </c>
      <c r="E347" s="172">
        <v>1.3985000000000001</v>
      </c>
      <c r="F347" s="172">
        <v>0</v>
      </c>
      <c r="G347" s="172">
        <v>0</v>
      </c>
      <c r="H347" s="172">
        <v>0</v>
      </c>
      <c r="I347" s="172">
        <v>0</v>
      </c>
      <c r="J347" s="172">
        <v>0</v>
      </c>
      <c r="K347" s="172">
        <v>0</v>
      </c>
      <c r="L347" s="172">
        <v>-50.156199999999998</v>
      </c>
      <c r="M347" s="172"/>
      <c r="N347" s="172"/>
      <c r="O347" s="172"/>
      <c r="P347" s="172"/>
      <c r="Q347" s="172">
        <v>-36.709600000000002</v>
      </c>
      <c r="R347" s="172"/>
    </row>
    <row r="348" spans="1:18" x14ac:dyDescent="0.3">
      <c r="A348" s="168" t="s">
        <v>358</v>
      </c>
      <c r="B348" s="168" t="s">
        <v>55</v>
      </c>
      <c r="C348" s="168">
        <v>120451</v>
      </c>
      <c r="D348" s="171">
        <v>44032</v>
      </c>
      <c r="E348" s="172">
        <v>24.374600000000001</v>
      </c>
      <c r="F348" s="172">
        <v>12.041499999999999</v>
      </c>
      <c r="G348" s="172">
        <v>12.041499999999999</v>
      </c>
      <c r="H348" s="172">
        <v>3.3393000000000002</v>
      </c>
      <c r="I348" s="172">
        <v>39.039299999999997</v>
      </c>
      <c r="J348" s="172">
        <v>30.486799999999999</v>
      </c>
      <c r="K348" s="172">
        <v>24.376899999999999</v>
      </c>
      <c r="L348" s="172">
        <v>20.065200000000001</v>
      </c>
      <c r="M348" s="172">
        <v>16.980599999999999</v>
      </c>
      <c r="N348" s="172">
        <v>13.946099999999999</v>
      </c>
      <c r="O348" s="172">
        <v>9.8125999999999998</v>
      </c>
      <c r="P348" s="172">
        <v>10.4693</v>
      </c>
      <c r="Q348" s="172">
        <v>10.2621</v>
      </c>
      <c r="R348" s="172">
        <v>13.7197</v>
      </c>
    </row>
    <row r="349" spans="1:18" x14ac:dyDescent="0.3">
      <c r="A349" s="168" t="s">
        <v>358</v>
      </c>
      <c r="B349" s="168" t="s">
        <v>86</v>
      </c>
      <c r="C349" s="168">
        <v>115068</v>
      </c>
      <c r="D349" s="171">
        <v>44032</v>
      </c>
      <c r="E349" s="172">
        <v>22.5962</v>
      </c>
      <c r="F349" s="172">
        <v>11.641400000000001</v>
      </c>
      <c r="G349" s="172">
        <v>11.641400000000001</v>
      </c>
      <c r="H349" s="172">
        <v>2.9323000000000001</v>
      </c>
      <c r="I349" s="172">
        <v>38.627699999999997</v>
      </c>
      <c r="J349" s="172">
        <v>30.0749</v>
      </c>
      <c r="K349" s="172">
        <v>23.935700000000001</v>
      </c>
      <c r="L349" s="172">
        <v>19.605899999999998</v>
      </c>
      <c r="M349" s="172">
        <v>16.449400000000001</v>
      </c>
      <c r="N349" s="172">
        <v>13.324199999999999</v>
      </c>
      <c r="O349" s="172">
        <v>8.9963999999999995</v>
      </c>
      <c r="P349" s="172">
        <v>9.5343</v>
      </c>
      <c r="Q349" s="172">
        <v>9.2250999999999994</v>
      </c>
      <c r="R349" s="172">
        <v>12.9551</v>
      </c>
    </row>
    <row r="350" spans="1:18" x14ac:dyDescent="0.3">
      <c r="A350" s="168" t="s">
        <v>358</v>
      </c>
      <c r="B350" s="168" t="s">
        <v>87</v>
      </c>
      <c r="C350" s="168">
        <v>117631</v>
      </c>
      <c r="D350" s="171">
        <v>44032</v>
      </c>
      <c r="E350" s="172">
        <v>17.5898</v>
      </c>
      <c r="F350" s="172">
        <v>-2.8353000000000002</v>
      </c>
      <c r="G350" s="172">
        <v>-2.8353000000000002</v>
      </c>
      <c r="H350" s="172">
        <v>0.97840000000000005</v>
      </c>
      <c r="I350" s="172">
        <v>18.284199999999998</v>
      </c>
      <c r="J350" s="172">
        <v>14.967700000000001</v>
      </c>
      <c r="K350" s="172">
        <v>6.7920999999999996</v>
      </c>
      <c r="L350" s="172">
        <v>11.0632</v>
      </c>
      <c r="M350" s="172">
        <v>8.7722999999999995</v>
      </c>
      <c r="N350" s="172">
        <v>6.6486000000000001</v>
      </c>
      <c r="O350" s="172">
        <v>3.2035999999999998</v>
      </c>
      <c r="P350" s="172">
        <v>6.0373000000000001</v>
      </c>
      <c r="Q350" s="172">
        <v>7.2576999999999998</v>
      </c>
      <c r="R350" s="172">
        <v>3.4298999999999999</v>
      </c>
    </row>
    <row r="351" spans="1:18" x14ac:dyDescent="0.3">
      <c r="A351" s="168" t="s">
        <v>358</v>
      </c>
      <c r="B351" s="168" t="s">
        <v>56</v>
      </c>
      <c r="C351" s="168">
        <v>119337</v>
      </c>
      <c r="D351" s="171">
        <v>44032</v>
      </c>
      <c r="E351" s="172">
        <v>18.5411</v>
      </c>
      <c r="F351" s="172">
        <v>-2.5586000000000002</v>
      </c>
      <c r="G351" s="172">
        <v>-2.5586000000000002</v>
      </c>
      <c r="H351" s="172">
        <v>1.2658</v>
      </c>
      <c r="I351" s="172">
        <v>18.608599999999999</v>
      </c>
      <c r="J351" s="172">
        <v>15.2842</v>
      </c>
      <c r="K351" s="172">
        <v>7.1405000000000003</v>
      </c>
      <c r="L351" s="172">
        <v>11.4259</v>
      </c>
      <c r="M351" s="172">
        <v>9.1677</v>
      </c>
      <c r="N351" s="172">
        <v>7.0652999999999997</v>
      </c>
      <c r="O351" s="172">
        <v>3.6819000000000002</v>
      </c>
      <c r="P351" s="172">
        <v>6.6073000000000004</v>
      </c>
      <c r="Q351" s="172">
        <v>7.7771999999999997</v>
      </c>
      <c r="R351" s="172">
        <v>3.8757999999999999</v>
      </c>
    </row>
    <row r="352" spans="1:18" x14ac:dyDescent="0.3">
      <c r="A352" s="168" t="s">
        <v>358</v>
      </c>
      <c r="B352" s="168" t="s">
        <v>88</v>
      </c>
      <c r="C352" s="168">
        <v>117957</v>
      </c>
      <c r="D352" s="171">
        <v>44032</v>
      </c>
      <c r="E352" s="172">
        <v>35.624499999999998</v>
      </c>
      <c r="F352" s="172">
        <v>1.8445</v>
      </c>
      <c r="G352" s="172">
        <v>1.8445</v>
      </c>
      <c r="H352" s="172">
        <v>-3.7004999999999999</v>
      </c>
      <c r="I352" s="172">
        <v>12.9</v>
      </c>
      <c r="J352" s="172">
        <v>10.978400000000001</v>
      </c>
      <c r="K352" s="172">
        <v>11.7226</v>
      </c>
      <c r="L352" s="172">
        <v>14.3795</v>
      </c>
      <c r="M352" s="172">
        <v>11.3728</v>
      </c>
      <c r="N352" s="172">
        <v>8.7124000000000006</v>
      </c>
      <c r="O352" s="172">
        <v>6.4909999999999997</v>
      </c>
      <c r="P352" s="172">
        <v>8.0843000000000007</v>
      </c>
      <c r="Q352" s="172">
        <v>8.3547999999999991</v>
      </c>
      <c r="R352" s="172">
        <v>9.3963999999999999</v>
      </c>
    </row>
    <row r="353" spans="1:18" x14ac:dyDescent="0.3">
      <c r="A353" s="168" t="s">
        <v>358</v>
      </c>
      <c r="B353" s="168" t="s">
        <v>57</v>
      </c>
      <c r="C353" s="168">
        <v>119992</v>
      </c>
      <c r="D353" s="171">
        <v>44032</v>
      </c>
      <c r="E353" s="172">
        <v>37.643500000000003</v>
      </c>
      <c r="F353" s="172">
        <v>2.8449</v>
      </c>
      <c r="G353" s="172">
        <v>2.8449</v>
      </c>
      <c r="H353" s="172">
        <v>-2.6997</v>
      </c>
      <c r="I353" s="172">
        <v>13.9117</v>
      </c>
      <c r="J353" s="172">
        <v>11.9909</v>
      </c>
      <c r="K353" s="172">
        <v>12.7201</v>
      </c>
      <c r="L353" s="172">
        <v>15.1922</v>
      </c>
      <c r="M353" s="172">
        <v>12.154400000000001</v>
      </c>
      <c r="N353" s="172">
        <v>9.6203000000000003</v>
      </c>
      <c r="O353" s="172">
        <v>7.4903000000000004</v>
      </c>
      <c r="P353" s="172">
        <v>9.0282999999999998</v>
      </c>
      <c r="Q353" s="172">
        <v>9.3321000000000005</v>
      </c>
      <c r="R353" s="172">
        <v>10.4254</v>
      </c>
    </row>
    <row r="354" spans="1:18" x14ac:dyDescent="0.3">
      <c r="A354" s="168" t="s">
        <v>358</v>
      </c>
      <c r="B354" s="168" t="s">
        <v>404</v>
      </c>
      <c r="C354" s="168">
        <v>113526</v>
      </c>
      <c r="D354" s="171">
        <v>44032</v>
      </c>
      <c r="E354" s="172">
        <v>24.759599999999999</v>
      </c>
      <c r="F354" s="172">
        <v>2.2608000000000001</v>
      </c>
      <c r="G354" s="172">
        <v>2.2608000000000001</v>
      </c>
      <c r="H354" s="172">
        <v>-3.2622</v>
      </c>
      <c r="I354" s="172">
        <v>13.3461</v>
      </c>
      <c r="J354" s="172">
        <v>11.4229</v>
      </c>
      <c r="K354" s="172">
        <v>12.1404</v>
      </c>
      <c r="L354" s="172">
        <v>14.5974</v>
      </c>
      <c r="M354" s="172">
        <v>11.589600000000001</v>
      </c>
      <c r="N354" s="172">
        <v>9.0882000000000005</v>
      </c>
      <c r="O354" s="172">
        <v>7.0335000000000001</v>
      </c>
      <c r="P354" s="172">
        <v>8.6010000000000009</v>
      </c>
      <c r="Q354" s="172">
        <v>8.2487999999999992</v>
      </c>
      <c r="R354" s="172">
        <v>9.9276999999999997</v>
      </c>
    </row>
    <row r="355" spans="1:18" x14ac:dyDescent="0.3">
      <c r="A355" s="168" t="s">
        <v>358</v>
      </c>
      <c r="B355" s="168" t="s">
        <v>58</v>
      </c>
      <c r="C355" s="168">
        <v>118284</v>
      </c>
      <c r="D355" s="171">
        <v>44032</v>
      </c>
      <c r="E355" s="172">
        <v>24.776399999999999</v>
      </c>
      <c r="F355" s="172">
        <v>3.1926999999999999</v>
      </c>
      <c r="G355" s="172">
        <v>3.1926999999999999</v>
      </c>
      <c r="H355" s="172">
        <v>2.5266999999999999</v>
      </c>
      <c r="I355" s="172">
        <v>17.7775</v>
      </c>
      <c r="J355" s="172">
        <v>14.874599999999999</v>
      </c>
      <c r="K355" s="172">
        <v>16.894200000000001</v>
      </c>
      <c r="L355" s="172">
        <v>16.393999999999998</v>
      </c>
      <c r="M355" s="172">
        <v>12.516400000000001</v>
      </c>
      <c r="N355" s="172">
        <v>9.5664999999999996</v>
      </c>
      <c r="O355" s="172">
        <v>7.3726000000000003</v>
      </c>
      <c r="P355" s="172">
        <v>9.1417000000000002</v>
      </c>
      <c r="Q355" s="172">
        <v>9.4056999999999995</v>
      </c>
      <c r="R355" s="172">
        <v>11.0244</v>
      </c>
    </row>
    <row r="356" spans="1:18" x14ac:dyDescent="0.3">
      <c r="A356" s="168" t="s">
        <v>358</v>
      </c>
      <c r="B356" s="168" t="s">
        <v>89</v>
      </c>
      <c r="C356" s="168">
        <v>111962</v>
      </c>
      <c r="D356" s="171">
        <v>44032</v>
      </c>
      <c r="E356" s="172">
        <v>23.675000000000001</v>
      </c>
      <c r="F356" s="172">
        <v>2.2616000000000001</v>
      </c>
      <c r="G356" s="172">
        <v>2.2616000000000001</v>
      </c>
      <c r="H356" s="172">
        <v>1.6303000000000001</v>
      </c>
      <c r="I356" s="172">
        <v>16.924800000000001</v>
      </c>
      <c r="J356" s="172">
        <v>14.0154</v>
      </c>
      <c r="K356" s="172">
        <v>16.0151</v>
      </c>
      <c r="L356" s="172">
        <v>15.5343</v>
      </c>
      <c r="M356" s="172">
        <v>11.6272</v>
      </c>
      <c r="N356" s="172">
        <v>8.6751000000000005</v>
      </c>
      <c r="O356" s="172">
        <v>6.5514000000000001</v>
      </c>
      <c r="P356" s="172">
        <v>8.3721999999999994</v>
      </c>
      <c r="Q356" s="172">
        <v>8.0355000000000008</v>
      </c>
      <c r="R356" s="172">
        <v>10.0959</v>
      </c>
    </row>
    <row r="357" spans="1:18" x14ac:dyDescent="0.3">
      <c r="A357" s="168" t="s">
        <v>358</v>
      </c>
      <c r="B357" s="168" t="s">
        <v>59</v>
      </c>
      <c r="C357" s="168">
        <v>119239</v>
      </c>
      <c r="D357" s="171">
        <v>44032</v>
      </c>
      <c r="E357" s="172">
        <v>2665.9521</v>
      </c>
      <c r="F357" s="172">
        <v>-1.1002000000000001</v>
      </c>
      <c r="G357" s="172">
        <v>-1.1002000000000001</v>
      </c>
      <c r="H357" s="172">
        <v>1.6855</v>
      </c>
      <c r="I357" s="172">
        <v>24.135400000000001</v>
      </c>
      <c r="J357" s="172">
        <v>18.453099999999999</v>
      </c>
      <c r="K357" s="172">
        <v>18.8262</v>
      </c>
      <c r="L357" s="172">
        <v>21.508900000000001</v>
      </c>
      <c r="M357" s="172">
        <v>16.1111</v>
      </c>
      <c r="N357" s="172">
        <v>15.2056</v>
      </c>
      <c r="O357" s="172">
        <v>9.0915999999999997</v>
      </c>
      <c r="P357" s="172">
        <v>9.5837000000000003</v>
      </c>
      <c r="Q357" s="172">
        <v>9.5969999999999995</v>
      </c>
      <c r="R357" s="172">
        <v>13.8911</v>
      </c>
    </row>
    <row r="358" spans="1:18" x14ac:dyDescent="0.3">
      <c r="A358" s="168" t="s">
        <v>358</v>
      </c>
      <c r="B358" s="168" t="s">
        <v>90</v>
      </c>
      <c r="C358" s="168">
        <v>105669</v>
      </c>
      <c r="D358" s="171">
        <v>44032</v>
      </c>
      <c r="E358" s="172">
        <v>2583.1025</v>
      </c>
      <c r="F358" s="172">
        <v>-1.71</v>
      </c>
      <c r="G358" s="172">
        <v>-1.71</v>
      </c>
      <c r="H358" s="172">
        <v>1.0752999999999999</v>
      </c>
      <c r="I358" s="172">
        <v>23.5197</v>
      </c>
      <c r="J358" s="172">
        <v>17.833600000000001</v>
      </c>
      <c r="K358" s="172">
        <v>18.187999999999999</v>
      </c>
      <c r="L358" s="172">
        <v>20.801300000000001</v>
      </c>
      <c r="M358" s="172">
        <v>15.3895</v>
      </c>
      <c r="N358" s="172">
        <v>14.475</v>
      </c>
      <c r="O358" s="172">
        <v>8.5371000000000006</v>
      </c>
      <c r="P358" s="172">
        <v>9.0965000000000007</v>
      </c>
      <c r="Q358" s="172">
        <v>7.4493</v>
      </c>
      <c r="R358" s="172">
        <v>13.222</v>
      </c>
    </row>
    <row r="359" spans="1:18" x14ac:dyDescent="0.3">
      <c r="A359" s="168" t="s">
        <v>358</v>
      </c>
      <c r="B359" s="168" t="s">
        <v>60</v>
      </c>
      <c r="C359" s="168">
        <v>140237</v>
      </c>
      <c r="D359" s="171">
        <v>44032</v>
      </c>
      <c r="E359" s="172">
        <v>23.784500000000001</v>
      </c>
      <c r="F359" s="172">
        <v>-10.988099999999999</v>
      </c>
      <c r="G359" s="172">
        <v>-10.988099999999999</v>
      </c>
      <c r="H359" s="172">
        <v>-1.4683999999999999</v>
      </c>
      <c r="I359" s="172">
        <v>2.2271000000000001</v>
      </c>
      <c r="J359" s="172">
        <v>5.0461999999999998</v>
      </c>
      <c r="K359" s="172">
        <v>7.2853000000000003</v>
      </c>
      <c r="L359" s="172">
        <v>10.816000000000001</v>
      </c>
      <c r="M359" s="172">
        <v>9.3126999999999995</v>
      </c>
      <c r="N359" s="172">
        <v>7.7237</v>
      </c>
      <c r="O359" s="172">
        <v>8.3466000000000005</v>
      </c>
      <c r="P359" s="172">
        <v>8.6274999999999995</v>
      </c>
      <c r="Q359" s="172">
        <v>8.6679999999999993</v>
      </c>
      <c r="R359" s="172">
        <v>12.208500000000001</v>
      </c>
    </row>
    <row r="360" spans="1:18" x14ac:dyDescent="0.3">
      <c r="A360" s="168" t="s">
        <v>358</v>
      </c>
      <c r="B360" s="168" t="s">
        <v>405</v>
      </c>
      <c r="C360" s="168">
        <v>140230</v>
      </c>
      <c r="D360" s="171">
        <v>44032</v>
      </c>
      <c r="E360" s="172">
        <v>19.1374</v>
      </c>
      <c r="F360" s="172">
        <v>-11.6866</v>
      </c>
      <c r="G360" s="172">
        <v>-11.6866</v>
      </c>
      <c r="H360" s="172">
        <v>-2.206</v>
      </c>
      <c r="I360" s="172">
        <v>1.4858</v>
      </c>
      <c r="J360" s="172">
        <v>4.2976999999999999</v>
      </c>
      <c r="K360" s="172">
        <v>6.5240999999999998</v>
      </c>
      <c r="L360" s="172">
        <v>10.032</v>
      </c>
      <c r="M360" s="172">
        <v>8.5137</v>
      </c>
      <c r="N360" s="172">
        <v>6.8804999999999996</v>
      </c>
      <c r="O360" s="172">
        <v>7.7451999999999996</v>
      </c>
      <c r="P360" s="172">
        <v>8.2553999999999998</v>
      </c>
      <c r="Q360" s="172">
        <v>5.5214999999999996</v>
      </c>
      <c r="R360" s="172">
        <v>11.391500000000001</v>
      </c>
    </row>
    <row r="361" spans="1:18" x14ac:dyDescent="0.3">
      <c r="A361" s="168" t="s">
        <v>358</v>
      </c>
      <c r="B361" s="168" t="s">
        <v>91</v>
      </c>
      <c r="C361" s="168">
        <v>140229</v>
      </c>
      <c r="D361" s="171">
        <v>44032</v>
      </c>
      <c r="E361" s="172">
        <v>22.360600000000002</v>
      </c>
      <c r="F361" s="172">
        <v>-11.7415</v>
      </c>
      <c r="G361" s="172">
        <v>-11.7415</v>
      </c>
      <c r="H361" s="172">
        <v>-2.2143999999999999</v>
      </c>
      <c r="I361" s="172">
        <v>1.4699</v>
      </c>
      <c r="J361" s="172">
        <v>4.2911999999999999</v>
      </c>
      <c r="K361" s="172">
        <v>6.5206</v>
      </c>
      <c r="L361" s="172">
        <v>10.031499999999999</v>
      </c>
      <c r="M361" s="172">
        <v>8.5139999999999993</v>
      </c>
      <c r="N361" s="172">
        <v>6.8802000000000003</v>
      </c>
      <c r="O361" s="172">
        <v>7.6414999999999997</v>
      </c>
      <c r="P361" s="172">
        <v>7.8263999999999996</v>
      </c>
      <c r="Q361" s="172">
        <v>6.8936000000000002</v>
      </c>
      <c r="R361" s="172">
        <v>11.3912</v>
      </c>
    </row>
    <row r="362" spans="1:18" x14ac:dyDescent="0.3">
      <c r="A362" s="168" t="s">
        <v>358</v>
      </c>
      <c r="B362" s="168" t="s">
        <v>92</v>
      </c>
      <c r="C362" s="168">
        <v>100499</v>
      </c>
      <c r="D362" s="171">
        <v>44032</v>
      </c>
      <c r="E362" s="172">
        <v>66.482399999999998</v>
      </c>
      <c r="F362" s="172">
        <v>-50.046700000000001</v>
      </c>
      <c r="G362" s="172">
        <v>-50.046700000000001</v>
      </c>
      <c r="H362" s="172">
        <v>-11.0822</v>
      </c>
      <c r="I362" s="172">
        <v>-3.3915999999999999</v>
      </c>
      <c r="J362" s="172">
        <v>2.6394000000000002</v>
      </c>
      <c r="K362" s="172">
        <v>-3.4767000000000001</v>
      </c>
      <c r="L362" s="172">
        <v>-0.80759999999999998</v>
      </c>
      <c r="M362" s="172">
        <v>-3.9982000000000002</v>
      </c>
      <c r="N362" s="172">
        <v>-2.1520999999999999</v>
      </c>
      <c r="O362" s="172">
        <v>4.2805</v>
      </c>
      <c r="P362" s="172">
        <v>6.6295999999999999</v>
      </c>
      <c r="Q362" s="172">
        <v>8.4352999999999998</v>
      </c>
      <c r="R362" s="172">
        <v>3.3816000000000002</v>
      </c>
    </row>
    <row r="363" spans="1:18" x14ac:dyDescent="0.3">
      <c r="A363" s="168" t="s">
        <v>358</v>
      </c>
      <c r="B363" s="168" t="s">
        <v>61</v>
      </c>
      <c r="C363" s="168">
        <v>118495</v>
      </c>
      <c r="D363" s="171">
        <v>44032</v>
      </c>
      <c r="E363" s="172">
        <v>70.703199999999995</v>
      </c>
      <c r="F363" s="172">
        <v>-49.255800000000001</v>
      </c>
      <c r="G363" s="172">
        <v>-49.255800000000001</v>
      </c>
      <c r="H363" s="172">
        <v>-10.2898</v>
      </c>
      <c r="I363" s="172">
        <v>-2.5933999999999999</v>
      </c>
      <c r="J363" s="172">
        <v>3.4405000000000001</v>
      </c>
      <c r="K363" s="172">
        <v>-2.6783999999999999</v>
      </c>
      <c r="L363" s="172">
        <v>1.1900000000000001E-2</v>
      </c>
      <c r="M363" s="172">
        <v>-3.1709000000000001</v>
      </c>
      <c r="N363" s="172">
        <v>-1.3152999999999999</v>
      </c>
      <c r="O363" s="172">
        <v>5.2206000000000001</v>
      </c>
      <c r="P363" s="172">
        <v>7.5880000000000001</v>
      </c>
      <c r="Q363" s="172">
        <v>8.2033000000000005</v>
      </c>
      <c r="R363" s="172">
        <v>4.3037999999999998</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44032</v>
      </c>
      <c r="E370" s="172">
        <v>66.436599999999999</v>
      </c>
      <c r="F370" s="172">
        <v>5.3498000000000001</v>
      </c>
      <c r="G370" s="172">
        <v>5.3498000000000001</v>
      </c>
      <c r="H370" s="172">
        <v>9.7346000000000004</v>
      </c>
      <c r="I370" s="172">
        <v>25.779699999999998</v>
      </c>
      <c r="J370" s="172">
        <v>21.178599999999999</v>
      </c>
      <c r="K370" s="172">
        <v>16.380800000000001</v>
      </c>
      <c r="L370" s="172">
        <v>11.8599</v>
      </c>
      <c r="M370" s="172">
        <v>10.3879</v>
      </c>
      <c r="N370" s="172">
        <v>9.1760999999999999</v>
      </c>
      <c r="O370" s="172">
        <v>4.2545999999999999</v>
      </c>
      <c r="P370" s="172">
        <v>6.7409999999999997</v>
      </c>
      <c r="Q370" s="172">
        <v>8.4879999999999995</v>
      </c>
      <c r="R370" s="172">
        <v>6.4511000000000003</v>
      </c>
    </row>
    <row r="371" spans="1:18" x14ac:dyDescent="0.3">
      <c r="A371" s="168" t="s">
        <v>358</v>
      </c>
      <c r="B371" s="168" t="s">
        <v>62</v>
      </c>
      <c r="C371" s="168">
        <v>119075</v>
      </c>
      <c r="D371" s="171">
        <v>44032</v>
      </c>
      <c r="E371" s="172">
        <v>70.259200000000007</v>
      </c>
      <c r="F371" s="172">
        <v>5.9599000000000002</v>
      </c>
      <c r="G371" s="172">
        <v>5.9599000000000002</v>
      </c>
      <c r="H371" s="172">
        <v>10.3512</v>
      </c>
      <c r="I371" s="172">
        <v>26.365400000000001</v>
      </c>
      <c r="J371" s="172">
        <v>21.753</v>
      </c>
      <c r="K371" s="172">
        <v>17.011399999999998</v>
      </c>
      <c r="L371" s="172">
        <v>12.7301</v>
      </c>
      <c r="M371" s="172">
        <v>11.28</v>
      </c>
      <c r="N371" s="172">
        <v>10.019500000000001</v>
      </c>
      <c r="O371" s="172">
        <v>4.9424000000000001</v>
      </c>
      <c r="P371" s="172">
        <v>7.4885999999999999</v>
      </c>
      <c r="Q371" s="172">
        <v>8.3000000000000007</v>
      </c>
      <c r="R371" s="172">
        <v>7.1722000000000001</v>
      </c>
    </row>
    <row r="372" spans="1:18" x14ac:dyDescent="0.3">
      <c r="A372" s="168" t="s">
        <v>358</v>
      </c>
      <c r="B372" s="168" t="s">
        <v>94</v>
      </c>
      <c r="C372" s="168"/>
      <c r="D372" s="171">
        <v>44032</v>
      </c>
      <c r="E372" s="172">
        <v>66.436599999999999</v>
      </c>
      <c r="F372" s="172">
        <v>5.3498000000000001</v>
      </c>
      <c r="G372" s="172">
        <v>5.3498000000000001</v>
      </c>
      <c r="H372" s="172">
        <v>9.7346000000000004</v>
      </c>
      <c r="I372" s="172">
        <v>25.779699999999998</v>
      </c>
      <c r="J372" s="172">
        <v>21.178599999999999</v>
      </c>
      <c r="K372" s="172">
        <v>16.380800000000001</v>
      </c>
      <c r="L372" s="172">
        <v>11.8599</v>
      </c>
      <c r="M372" s="172">
        <v>10.3879</v>
      </c>
      <c r="N372" s="172">
        <v>9.1760999999999999</v>
      </c>
      <c r="O372" s="172">
        <v>4.2545999999999999</v>
      </c>
      <c r="P372" s="172">
        <v>6.7409999999999997</v>
      </c>
      <c r="Q372" s="172">
        <v>8.4879999999999995</v>
      </c>
      <c r="R372" s="172">
        <v>6.4511000000000003</v>
      </c>
    </row>
    <row r="373" spans="1:18" x14ac:dyDescent="0.3">
      <c r="A373" s="168" t="s">
        <v>358</v>
      </c>
      <c r="B373" s="168" t="s">
        <v>95</v>
      </c>
      <c r="C373" s="168"/>
      <c r="D373" s="171">
        <v>44032</v>
      </c>
      <c r="E373" s="172">
        <v>66.436599999999999</v>
      </c>
      <c r="F373" s="172">
        <v>5.3498000000000001</v>
      </c>
      <c r="G373" s="172">
        <v>5.3498000000000001</v>
      </c>
      <c r="H373" s="172">
        <v>9.7346000000000004</v>
      </c>
      <c r="I373" s="172">
        <v>25.779699999999998</v>
      </c>
      <c r="J373" s="172">
        <v>21.178599999999999</v>
      </c>
      <c r="K373" s="172">
        <v>16.380800000000001</v>
      </c>
      <c r="L373" s="172">
        <v>11.8599</v>
      </c>
      <c r="M373" s="172">
        <v>10.3879</v>
      </c>
      <c r="N373" s="172">
        <v>9.1760999999999999</v>
      </c>
      <c r="O373" s="172">
        <v>4.2545999999999999</v>
      </c>
      <c r="P373" s="172">
        <v>6.7409999999999997</v>
      </c>
      <c r="Q373" s="172">
        <v>8.4879999999999995</v>
      </c>
      <c r="R373" s="172">
        <v>6.4511000000000003</v>
      </c>
    </row>
    <row r="374" spans="1:18" x14ac:dyDescent="0.3">
      <c r="A374" s="168" t="s">
        <v>358</v>
      </c>
      <c r="B374" s="168" t="s">
        <v>96</v>
      </c>
      <c r="C374" s="168">
        <v>106737</v>
      </c>
      <c r="D374" s="171">
        <v>44032</v>
      </c>
      <c r="E374" s="172">
        <v>27.910399999999999</v>
      </c>
      <c r="F374" s="172">
        <v>-0.65380000000000005</v>
      </c>
      <c r="G374" s="172">
        <v>-0.65380000000000005</v>
      </c>
      <c r="H374" s="172">
        <v>-1.9609000000000001</v>
      </c>
      <c r="I374" s="172">
        <v>14.210100000000001</v>
      </c>
      <c r="J374" s="172">
        <v>16.043700000000001</v>
      </c>
      <c r="K374" s="172">
        <v>15.315</v>
      </c>
      <c r="L374" s="172">
        <v>13.658899999999999</v>
      </c>
      <c r="M374" s="172">
        <v>10.677899999999999</v>
      </c>
      <c r="N374" s="172">
        <v>8.4154</v>
      </c>
      <c r="O374" s="172">
        <v>6.8009000000000004</v>
      </c>
      <c r="P374" s="172">
        <v>7.7153999999999998</v>
      </c>
      <c r="Q374" s="172">
        <v>8.3491</v>
      </c>
      <c r="R374" s="172">
        <v>10.911799999999999</v>
      </c>
    </row>
    <row r="375" spans="1:18" x14ac:dyDescent="0.3">
      <c r="A375" s="168" t="s">
        <v>358</v>
      </c>
      <c r="B375" s="168" t="s">
        <v>63</v>
      </c>
      <c r="C375" s="168">
        <v>120048</v>
      </c>
      <c r="D375" s="171">
        <v>44032</v>
      </c>
      <c r="E375" s="172">
        <v>29.5671</v>
      </c>
      <c r="F375" s="172">
        <v>0.1234</v>
      </c>
      <c r="G375" s="172">
        <v>0.1234</v>
      </c>
      <c r="H375" s="172">
        <v>-1.1813</v>
      </c>
      <c r="I375" s="172">
        <v>14.9876</v>
      </c>
      <c r="J375" s="172">
        <v>16.835100000000001</v>
      </c>
      <c r="K375" s="172">
        <v>16.1218</v>
      </c>
      <c r="L375" s="172">
        <v>14.4976</v>
      </c>
      <c r="M375" s="172">
        <v>11.5236</v>
      </c>
      <c r="N375" s="172">
        <v>9.2622999999999998</v>
      </c>
      <c r="O375" s="172">
        <v>7.6144999999999996</v>
      </c>
      <c r="P375" s="172">
        <v>8.5294000000000008</v>
      </c>
      <c r="Q375" s="172">
        <v>8.4093</v>
      </c>
      <c r="R375" s="172">
        <v>11.761799999999999</v>
      </c>
    </row>
    <row r="376" spans="1:18" x14ac:dyDescent="0.3">
      <c r="A376" s="168" t="s">
        <v>358</v>
      </c>
      <c r="B376" s="168" t="s">
        <v>408</v>
      </c>
      <c r="C376" s="168">
        <v>106736</v>
      </c>
      <c r="D376" s="171">
        <v>44032</v>
      </c>
      <c r="E376" s="172">
        <v>26.898700000000002</v>
      </c>
      <c r="F376" s="172">
        <v>-0.85929999999999995</v>
      </c>
      <c r="G376" s="172">
        <v>-0.85929999999999995</v>
      </c>
      <c r="H376" s="172">
        <v>-2.1896</v>
      </c>
      <c r="I376" s="172">
        <v>13.963699999999999</v>
      </c>
      <c r="J376" s="172">
        <v>15.801</v>
      </c>
      <c r="K376" s="172">
        <v>15.059799999999999</v>
      </c>
      <c r="L376" s="172">
        <v>13.406700000000001</v>
      </c>
      <c r="M376" s="172">
        <v>10.4216</v>
      </c>
      <c r="N376" s="172">
        <v>8.1572999999999993</v>
      </c>
      <c r="O376" s="172">
        <v>6.5385</v>
      </c>
      <c r="P376" s="172">
        <v>7.4470000000000001</v>
      </c>
      <c r="Q376" s="172">
        <v>8.0371000000000006</v>
      </c>
      <c r="R376" s="172">
        <v>10.6408</v>
      </c>
    </row>
    <row r="377" spans="1:18" x14ac:dyDescent="0.3">
      <c r="A377" s="168" t="s">
        <v>358</v>
      </c>
      <c r="B377" s="168" t="s">
        <v>97</v>
      </c>
      <c r="C377" s="168">
        <v>112096</v>
      </c>
      <c r="D377" s="171">
        <v>44032</v>
      </c>
      <c r="E377" s="172">
        <v>26.9742</v>
      </c>
      <c r="F377" s="172">
        <v>1.4885999999999999</v>
      </c>
      <c r="G377" s="172">
        <v>1.4885999999999999</v>
      </c>
      <c r="H377" s="172">
        <v>6.3482000000000003</v>
      </c>
      <c r="I377" s="172">
        <v>23.178699999999999</v>
      </c>
      <c r="J377" s="172">
        <v>21.1234</v>
      </c>
      <c r="K377" s="172">
        <v>18.892800000000001</v>
      </c>
      <c r="L377" s="172">
        <v>16.165500000000002</v>
      </c>
      <c r="M377" s="172">
        <v>14.436500000000001</v>
      </c>
      <c r="N377" s="172">
        <v>11.859299999999999</v>
      </c>
      <c r="O377" s="172">
        <v>8.1572999999999993</v>
      </c>
      <c r="P377" s="172">
        <v>9.9865999999999993</v>
      </c>
      <c r="Q377" s="172">
        <v>9.9072999999999993</v>
      </c>
      <c r="R377" s="172">
        <v>11.145899999999999</v>
      </c>
    </row>
    <row r="378" spans="1:18" x14ac:dyDescent="0.3">
      <c r="A378" s="168" t="s">
        <v>358</v>
      </c>
      <c r="B378" s="168" t="s">
        <v>64</v>
      </c>
      <c r="C378" s="168">
        <v>120603</v>
      </c>
      <c r="D378" s="171">
        <v>44032</v>
      </c>
      <c r="E378" s="172">
        <v>28.093599999999999</v>
      </c>
      <c r="F378" s="172">
        <v>2.2524000000000002</v>
      </c>
      <c r="G378" s="172">
        <v>2.2524000000000002</v>
      </c>
      <c r="H378" s="172">
        <v>7.0811000000000002</v>
      </c>
      <c r="I378" s="172">
        <v>23.909600000000001</v>
      </c>
      <c r="J378" s="172">
        <v>21.847899999999999</v>
      </c>
      <c r="K378" s="172">
        <v>19.5441</v>
      </c>
      <c r="L378" s="172">
        <v>16.841999999999999</v>
      </c>
      <c r="M378" s="172">
        <v>15.1478</v>
      </c>
      <c r="N378" s="172">
        <v>12.5853</v>
      </c>
      <c r="O378" s="172">
        <v>8.9093</v>
      </c>
      <c r="P378" s="172">
        <v>10.7447</v>
      </c>
      <c r="Q378" s="172">
        <v>11.289099999999999</v>
      </c>
      <c r="R378" s="172">
        <v>11.8965</v>
      </c>
    </row>
    <row r="379" spans="1:18" x14ac:dyDescent="0.3">
      <c r="A379" s="168" t="s">
        <v>358</v>
      </c>
      <c r="B379" s="168" t="s">
        <v>98</v>
      </c>
      <c r="C379" s="168">
        <v>116583</v>
      </c>
      <c r="D379" s="171">
        <v>44032</v>
      </c>
      <c r="E379" s="172">
        <v>16.715800000000002</v>
      </c>
      <c r="F379" s="172">
        <v>5.3884999999999996</v>
      </c>
      <c r="G379" s="172">
        <v>5.3884999999999996</v>
      </c>
      <c r="H379" s="172">
        <v>19.663599999999999</v>
      </c>
      <c r="I379" s="172">
        <v>29.544</v>
      </c>
      <c r="J379" s="172">
        <v>21.6416</v>
      </c>
      <c r="K379" s="172">
        <v>16.938300000000002</v>
      </c>
      <c r="L379" s="172">
        <v>13.132199999999999</v>
      </c>
      <c r="M379" s="172">
        <v>11.865500000000001</v>
      </c>
      <c r="N379" s="172">
        <v>8.6562999999999999</v>
      </c>
      <c r="O379" s="172">
        <v>4.9964000000000004</v>
      </c>
      <c r="P379" s="172">
        <v>5.9764999999999997</v>
      </c>
      <c r="Q379" s="172">
        <v>6.2945000000000002</v>
      </c>
      <c r="R379" s="172">
        <v>8.1773000000000007</v>
      </c>
    </row>
    <row r="380" spans="1:18" x14ac:dyDescent="0.3">
      <c r="A380" s="168" t="s">
        <v>358</v>
      </c>
      <c r="B380" s="168" t="s">
        <v>65</v>
      </c>
      <c r="C380" s="168">
        <v>116811</v>
      </c>
      <c r="D380" s="171">
        <v>44032</v>
      </c>
      <c r="E380" s="172">
        <v>17.778700000000001</v>
      </c>
      <c r="F380" s="172">
        <v>6.1622000000000003</v>
      </c>
      <c r="G380" s="172">
        <v>6.1622000000000003</v>
      </c>
      <c r="H380" s="172">
        <v>20.434000000000001</v>
      </c>
      <c r="I380" s="172">
        <v>30.322700000000001</v>
      </c>
      <c r="J380" s="172">
        <v>22.4331</v>
      </c>
      <c r="K380" s="172">
        <v>17.749300000000002</v>
      </c>
      <c r="L380" s="172">
        <v>13.962400000000001</v>
      </c>
      <c r="M380" s="172">
        <v>12.7148</v>
      </c>
      <c r="N380" s="172">
        <v>9.5097000000000005</v>
      </c>
      <c r="O380" s="172">
        <v>6.1730999999999998</v>
      </c>
      <c r="P380" s="172">
        <v>7.0730000000000004</v>
      </c>
      <c r="Q380" s="172">
        <v>6.7685000000000004</v>
      </c>
      <c r="R380" s="172">
        <v>9.2078000000000007</v>
      </c>
    </row>
    <row r="381" spans="1:18" x14ac:dyDescent="0.3">
      <c r="A381" s="168" t="s">
        <v>358</v>
      </c>
      <c r="B381" s="168" t="s">
        <v>66</v>
      </c>
      <c r="C381" s="168">
        <v>118416</v>
      </c>
      <c r="D381" s="171">
        <v>44032</v>
      </c>
      <c r="E381" s="172">
        <v>28.525600000000001</v>
      </c>
      <c r="F381" s="172">
        <v>-1.6206</v>
      </c>
      <c r="G381" s="172">
        <v>-1.6206</v>
      </c>
      <c r="H381" s="172">
        <v>2.8531</v>
      </c>
      <c r="I381" s="172">
        <v>25.630400000000002</v>
      </c>
      <c r="J381" s="172">
        <v>20.3095</v>
      </c>
      <c r="K381" s="172">
        <v>21.154399999999999</v>
      </c>
      <c r="L381" s="172">
        <v>22.073799999999999</v>
      </c>
      <c r="M381" s="172">
        <v>16.436299999999999</v>
      </c>
      <c r="N381" s="172">
        <v>13.4933</v>
      </c>
      <c r="O381" s="172">
        <v>9.6891999999999996</v>
      </c>
      <c r="P381" s="172">
        <v>10.548</v>
      </c>
      <c r="Q381" s="172">
        <v>10.245100000000001</v>
      </c>
      <c r="R381" s="172">
        <v>14.526</v>
      </c>
    </row>
    <row r="382" spans="1:18" x14ac:dyDescent="0.3">
      <c r="A382" s="168" t="s">
        <v>358</v>
      </c>
      <c r="B382" s="168" t="s">
        <v>99</v>
      </c>
      <c r="C382" s="168">
        <v>111524</v>
      </c>
      <c r="D382" s="171">
        <v>44032</v>
      </c>
      <c r="E382" s="172">
        <v>26.787600000000001</v>
      </c>
      <c r="F382" s="172">
        <v>-2.3613</v>
      </c>
      <c r="G382" s="172">
        <v>-2.3613</v>
      </c>
      <c r="H382" s="172">
        <v>2.0836000000000001</v>
      </c>
      <c r="I382" s="172">
        <v>24.8385</v>
      </c>
      <c r="J382" s="172">
        <v>19.517299999999999</v>
      </c>
      <c r="K382" s="172">
        <v>20.345700000000001</v>
      </c>
      <c r="L382" s="172">
        <v>21.202000000000002</v>
      </c>
      <c r="M382" s="172">
        <v>15.5618</v>
      </c>
      <c r="N382" s="172">
        <v>12.6225</v>
      </c>
      <c r="O382" s="172">
        <v>8.8864000000000001</v>
      </c>
      <c r="P382" s="172">
        <v>9.6729000000000003</v>
      </c>
      <c r="Q382" s="172">
        <v>8.8330000000000002</v>
      </c>
      <c r="R382" s="172">
        <v>13.6913</v>
      </c>
    </row>
    <row r="383" spans="1:18" x14ac:dyDescent="0.3">
      <c r="A383" s="168" t="s">
        <v>358</v>
      </c>
      <c r="B383" s="168" t="s">
        <v>67</v>
      </c>
      <c r="C383" s="168">
        <v>122715</v>
      </c>
      <c r="D383" s="171">
        <v>44032</v>
      </c>
      <c r="E383" s="172">
        <v>16.912099999999999</v>
      </c>
      <c r="F383" s="172">
        <v>6.6942000000000004</v>
      </c>
      <c r="G383" s="172">
        <v>6.6942000000000004</v>
      </c>
      <c r="H383" s="172">
        <v>8.5853000000000002</v>
      </c>
      <c r="I383" s="172">
        <v>19.194299999999998</v>
      </c>
      <c r="J383" s="172">
        <v>22.527200000000001</v>
      </c>
      <c r="K383" s="172">
        <v>9.2940000000000005</v>
      </c>
      <c r="L383" s="172">
        <v>9.2129999999999992</v>
      </c>
      <c r="M383" s="172">
        <v>8.6510999999999996</v>
      </c>
      <c r="N383" s="172">
        <v>8.4978999999999996</v>
      </c>
      <c r="O383" s="172">
        <v>7.1768000000000001</v>
      </c>
      <c r="P383" s="172">
        <v>8.0609000000000002</v>
      </c>
      <c r="Q383" s="172">
        <v>7.7076000000000002</v>
      </c>
      <c r="R383" s="172">
        <v>8.3545999999999996</v>
      </c>
    </row>
    <row r="384" spans="1:18" x14ac:dyDescent="0.3">
      <c r="A384" s="168" t="s">
        <v>358</v>
      </c>
      <c r="B384" s="168" t="s">
        <v>100</v>
      </c>
      <c r="C384" s="168">
        <v>122612</v>
      </c>
      <c r="D384" s="171">
        <v>44032</v>
      </c>
      <c r="E384" s="172">
        <v>16.257300000000001</v>
      </c>
      <c r="F384" s="172">
        <v>6.0648999999999997</v>
      </c>
      <c r="G384" s="172">
        <v>6.0648999999999997</v>
      </c>
      <c r="H384" s="172">
        <v>7.9341999999999997</v>
      </c>
      <c r="I384" s="172">
        <v>18.5411</v>
      </c>
      <c r="J384" s="172">
        <v>21.865100000000002</v>
      </c>
      <c r="K384" s="172">
        <v>8.6294000000000004</v>
      </c>
      <c r="L384" s="172">
        <v>8.5358999999999998</v>
      </c>
      <c r="M384" s="172">
        <v>7.9619999999999997</v>
      </c>
      <c r="N384" s="172">
        <v>7.7965</v>
      </c>
      <c r="O384" s="172">
        <v>6.4983000000000004</v>
      </c>
      <c r="P384" s="172">
        <v>7.4344000000000001</v>
      </c>
      <c r="Q384" s="172">
        <v>7.1082999999999998</v>
      </c>
      <c r="R384" s="172">
        <v>7.6536999999999997</v>
      </c>
    </row>
    <row r="385" spans="1:18" x14ac:dyDescent="0.3">
      <c r="A385" s="168" t="s">
        <v>358</v>
      </c>
      <c r="B385" s="168" t="s">
        <v>68</v>
      </c>
      <c r="C385" s="168">
        <v>145589</v>
      </c>
      <c r="D385" s="171">
        <v>44032</v>
      </c>
      <c r="E385" s="172">
        <v>1160.8751</v>
      </c>
      <c r="F385" s="172">
        <v>18.991099999999999</v>
      </c>
      <c r="G385" s="172">
        <v>18.991099999999999</v>
      </c>
      <c r="H385" s="172">
        <v>9.3834</v>
      </c>
      <c r="I385" s="172">
        <v>21.5716</v>
      </c>
      <c r="J385" s="172">
        <v>14.2491</v>
      </c>
      <c r="K385" s="172">
        <v>9.8643000000000001</v>
      </c>
      <c r="L385" s="172">
        <v>8.8594000000000008</v>
      </c>
      <c r="M385" s="172">
        <v>7.8617999999999997</v>
      </c>
      <c r="N385" s="172">
        <v>7.7778999999999998</v>
      </c>
      <c r="O385" s="172"/>
      <c r="P385" s="172"/>
      <c r="Q385" s="172">
        <v>9.5997000000000003</v>
      </c>
      <c r="R385" s="172"/>
    </row>
    <row r="386" spans="1:18" x14ac:dyDescent="0.3">
      <c r="A386" s="168" t="s">
        <v>358</v>
      </c>
      <c r="B386" s="168" t="s">
        <v>101</v>
      </c>
      <c r="C386" s="168">
        <v>145590</v>
      </c>
      <c r="D386" s="171">
        <v>44032</v>
      </c>
      <c r="E386" s="172">
        <v>1151.17</v>
      </c>
      <c r="F386" s="172">
        <v>18.465499999999999</v>
      </c>
      <c r="G386" s="172">
        <v>18.465499999999999</v>
      </c>
      <c r="H386" s="172">
        <v>8.8621999999999996</v>
      </c>
      <c r="I386" s="172">
        <v>21.0441</v>
      </c>
      <c r="J386" s="172">
        <v>13.7196</v>
      </c>
      <c r="K386" s="172">
        <v>9.3283000000000005</v>
      </c>
      <c r="L386" s="172">
        <v>8.3132999999999999</v>
      </c>
      <c r="M386" s="172">
        <v>7.3091999999999997</v>
      </c>
      <c r="N386" s="172">
        <v>7.2163000000000004</v>
      </c>
      <c r="O386" s="172"/>
      <c r="P386" s="172"/>
      <c r="Q386" s="172">
        <v>9.0357000000000003</v>
      </c>
      <c r="R386" s="172"/>
    </row>
    <row r="387" spans="1:18" x14ac:dyDescent="0.3">
      <c r="A387" s="168" t="s">
        <v>358</v>
      </c>
      <c r="B387" s="168" t="s">
        <v>69</v>
      </c>
      <c r="C387" s="168">
        <v>120435</v>
      </c>
      <c r="D387" s="171">
        <v>44032</v>
      </c>
      <c r="E387" s="172">
        <v>33.0349</v>
      </c>
      <c r="F387" s="172">
        <v>3.6472000000000002</v>
      </c>
      <c r="G387" s="172">
        <v>3.6472000000000002</v>
      </c>
      <c r="H387" s="172">
        <v>7.3815999999999997</v>
      </c>
      <c r="I387" s="172">
        <v>16.128</v>
      </c>
      <c r="J387" s="172">
        <v>19.868500000000001</v>
      </c>
      <c r="K387" s="172">
        <v>15.995699999999999</v>
      </c>
      <c r="L387" s="172">
        <v>11.4079</v>
      </c>
      <c r="M387" s="172">
        <v>9.3010000000000002</v>
      </c>
      <c r="N387" s="172">
        <v>8.5764999999999993</v>
      </c>
      <c r="O387" s="172">
        <v>8.0540000000000003</v>
      </c>
      <c r="P387" s="172">
        <v>8.4291999999999998</v>
      </c>
      <c r="Q387" s="172">
        <v>8.6614000000000004</v>
      </c>
      <c r="R387" s="172">
        <v>8.1854999999999993</v>
      </c>
    </row>
    <row r="388" spans="1:18" x14ac:dyDescent="0.3">
      <c r="A388" s="168" t="s">
        <v>358</v>
      </c>
      <c r="B388" s="168" t="s">
        <v>102</v>
      </c>
      <c r="C388" s="168">
        <v>101806</v>
      </c>
      <c r="D388" s="171">
        <v>44032</v>
      </c>
      <c r="E388" s="172">
        <v>31.7271</v>
      </c>
      <c r="F388" s="172">
        <v>2.9150999999999998</v>
      </c>
      <c r="G388" s="172">
        <v>2.9150999999999998</v>
      </c>
      <c r="H388" s="172">
        <v>6.6481000000000003</v>
      </c>
      <c r="I388" s="172">
        <v>15.3911</v>
      </c>
      <c r="J388" s="172">
        <v>19.124600000000001</v>
      </c>
      <c r="K388" s="172">
        <v>15.2378</v>
      </c>
      <c r="L388" s="172">
        <v>10.6698</v>
      </c>
      <c r="M388" s="172">
        <v>8.6267999999999994</v>
      </c>
      <c r="N388" s="172">
        <v>7.9283999999999999</v>
      </c>
      <c r="O388" s="172">
        <v>7.4797000000000002</v>
      </c>
      <c r="P388" s="172">
        <v>7.8071999999999999</v>
      </c>
      <c r="Q388" s="172">
        <v>6.9927000000000001</v>
      </c>
      <c r="R388" s="172">
        <v>7.5929000000000002</v>
      </c>
    </row>
    <row r="389" spans="1:18" x14ac:dyDescent="0.3">
      <c r="A389" s="168" t="s">
        <v>358</v>
      </c>
      <c r="B389" s="168" t="s">
        <v>70</v>
      </c>
      <c r="C389" s="168">
        <v>119755</v>
      </c>
      <c r="D389" s="171">
        <v>44032</v>
      </c>
      <c r="E389" s="172">
        <v>29.68</v>
      </c>
      <c r="F389" s="172">
        <v>-0.45090000000000002</v>
      </c>
      <c r="G389" s="172">
        <v>-0.45090000000000002</v>
      </c>
      <c r="H389" s="172">
        <v>-5.1775000000000002</v>
      </c>
      <c r="I389" s="172">
        <v>25.268699999999999</v>
      </c>
      <c r="J389" s="172">
        <v>23.826599999999999</v>
      </c>
      <c r="K389" s="172">
        <v>22.7882</v>
      </c>
      <c r="L389" s="172">
        <v>16.4908</v>
      </c>
      <c r="M389" s="172">
        <v>13.849600000000001</v>
      </c>
      <c r="N389" s="172">
        <v>11.6424</v>
      </c>
      <c r="O389" s="172">
        <v>9.9448000000000008</v>
      </c>
      <c r="P389" s="172">
        <v>10.708600000000001</v>
      </c>
      <c r="Q389" s="172">
        <v>10.2582</v>
      </c>
      <c r="R389" s="172">
        <v>13.005599999999999</v>
      </c>
    </row>
    <row r="390" spans="1:18" x14ac:dyDescent="0.3">
      <c r="A390" s="168" t="s">
        <v>358</v>
      </c>
      <c r="B390" s="168" t="s">
        <v>103</v>
      </c>
      <c r="C390" s="168">
        <v>108511</v>
      </c>
      <c r="D390" s="171">
        <v>44032</v>
      </c>
      <c r="E390" s="172">
        <v>28.3339</v>
      </c>
      <c r="F390" s="172">
        <v>-1.0305</v>
      </c>
      <c r="G390" s="172">
        <v>-1.0305</v>
      </c>
      <c r="H390" s="172">
        <v>-5.7904999999999998</v>
      </c>
      <c r="I390" s="172">
        <v>24.632899999999999</v>
      </c>
      <c r="J390" s="172">
        <v>23.186800000000002</v>
      </c>
      <c r="K390" s="172">
        <v>22.116800000000001</v>
      </c>
      <c r="L390" s="172">
        <v>15.7965</v>
      </c>
      <c r="M390" s="172">
        <v>13.138199999999999</v>
      </c>
      <c r="N390" s="172">
        <v>10.917299999999999</v>
      </c>
      <c r="O390" s="172">
        <v>9.2760999999999996</v>
      </c>
      <c r="P390" s="172">
        <v>10.027799999999999</v>
      </c>
      <c r="Q390" s="172">
        <v>8.9451000000000001</v>
      </c>
      <c r="R390" s="172">
        <v>12.284700000000001</v>
      </c>
    </row>
    <row r="391" spans="1:18" x14ac:dyDescent="0.3">
      <c r="A391" s="168" t="s">
        <v>358</v>
      </c>
      <c r="B391" s="168" t="s">
        <v>71</v>
      </c>
      <c r="C391" s="168">
        <v>119428</v>
      </c>
      <c r="D391" s="171">
        <v>44032</v>
      </c>
      <c r="E391" s="172">
        <v>24.270800000000001</v>
      </c>
      <c r="F391" s="172">
        <v>1.4539</v>
      </c>
      <c r="G391" s="172">
        <v>1.4539</v>
      </c>
      <c r="H391" s="172">
        <v>1.3323</v>
      </c>
      <c r="I391" s="172">
        <v>24.143699999999999</v>
      </c>
      <c r="J391" s="172">
        <v>18.637599999999999</v>
      </c>
      <c r="K391" s="172">
        <v>17.936599999999999</v>
      </c>
      <c r="L391" s="172">
        <v>16.571100000000001</v>
      </c>
      <c r="M391" s="172">
        <v>13.2706</v>
      </c>
      <c r="N391" s="172">
        <v>11.2605</v>
      </c>
      <c r="O391" s="172">
        <v>8.9933999999999994</v>
      </c>
      <c r="P391" s="172">
        <v>9.9267000000000003</v>
      </c>
      <c r="Q391" s="172">
        <v>9.6923999999999992</v>
      </c>
      <c r="R391" s="172">
        <v>12.0435</v>
      </c>
    </row>
    <row r="392" spans="1:18" x14ac:dyDescent="0.3">
      <c r="A392" s="168" t="s">
        <v>358</v>
      </c>
      <c r="B392" s="168" t="s">
        <v>104</v>
      </c>
      <c r="C392" s="168">
        <v>118053</v>
      </c>
      <c r="D392" s="171">
        <v>44032</v>
      </c>
      <c r="E392" s="172">
        <v>23.105</v>
      </c>
      <c r="F392" s="172">
        <v>0.84260000000000002</v>
      </c>
      <c r="G392" s="172">
        <v>0.84260000000000002</v>
      </c>
      <c r="H392" s="172">
        <v>0.67710000000000004</v>
      </c>
      <c r="I392" s="172">
        <v>23.476900000000001</v>
      </c>
      <c r="J392" s="172">
        <v>17.968299999999999</v>
      </c>
      <c r="K392" s="172">
        <v>17.248100000000001</v>
      </c>
      <c r="L392" s="172">
        <v>15.858000000000001</v>
      </c>
      <c r="M392" s="172">
        <v>12.5501</v>
      </c>
      <c r="N392" s="172">
        <v>10.5054</v>
      </c>
      <c r="O392" s="172">
        <v>8.1471999999999998</v>
      </c>
      <c r="P392" s="172">
        <v>9.0733999999999995</v>
      </c>
      <c r="Q392" s="172">
        <v>6.2107999999999999</v>
      </c>
      <c r="R392" s="172">
        <v>11.232699999999999</v>
      </c>
    </row>
    <row r="393" spans="1:18" x14ac:dyDescent="0.3">
      <c r="A393" s="168" t="s">
        <v>358</v>
      </c>
      <c r="B393" s="168" t="s">
        <v>72</v>
      </c>
      <c r="C393" s="168">
        <v>140769</v>
      </c>
      <c r="D393" s="171">
        <v>44032</v>
      </c>
      <c r="E393" s="172">
        <v>13.6111</v>
      </c>
      <c r="F393" s="172">
        <v>6.9762000000000004</v>
      </c>
      <c r="G393" s="172">
        <v>6.9762000000000004</v>
      </c>
      <c r="H393" s="172">
        <v>-1.5319</v>
      </c>
      <c r="I393" s="172">
        <v>14.5036</v>
      </c>
      <c r="J393" s="172">
        <v>13.3591</v>
      </c>
      <c r="K393" s="172">
        <v>13.9413</v>
      </c>
      <c r="L393" s="172">
        <v>18.314900000000002</v>
      </c>
      <c r="M393" s="172">
        <v>14.0585</v>
      </c>
      <c r="N393" s="172">
        <v>11.261100000000001</v>
      </c>
      <c r="O393" s="172">
        <v>9.5799000000000003</v>
      </c>
      <c r="P393" s="172"/>
      <c r="Q393" s="172">
        <v>9.7125000000000004</v>
      </c>
      <c r="R393" s="172">
        <v>13.2226</v>
      </c>
    </row>
    <row r="394" spans="1:18" x14ac:dyDescent="0.3">
      <c r="A394" s="168" t="s">
        <v>358</v>
      </c>
      <c r="B394" s="168" t="s">
        <v>105</v>
      </c>
      <c r="C394" s="168">
        <v>140771</v>
      </c>
      <c r="D394" s="171">
        <v>44032</v>
      </c>
      <c r="E394" s="172">
        <v>13.033099999999999</v>
      </c>
      <c r="F394" s="172">
        <v>6.0709</v>
      </c>
      <c r="G394" s="172">
        <v>6.0709</v>
      </c>
      <c r="H394" s="172">
        <v>-2.4392999999999998</v>
      </c>
      <c r="I394" s="172">
        <v>13.5932</v>
      </c>
      <c r="J394" s="172">
        <v>12.4251</v>
      </c>
      <c r="K394" s="172">
        <v>12.985099999999999</v>
      </c>
      <c r="L394" s="172">
        <v>17.365500000000001</v>
      </c>
      <c r="M394" s="172">
        <v>13.004899999999999</v>
      </c>
      <c r="N394" s="172">
        <v>10.133900000000001</v>
      </c>
      <c r="O394" s="172">
        <v>8.1481999999999992</v>
      </c>
      <c r="P394" s="172"/>
      <c r="Q394" s="172">
        <v>8.2904</v>
      </c>
      <c r="R394" s="172">
        <v>11.896100000000001</v>
      </c>
    </row>
    <row r="395" spans="1:18" x14ac:dyDescent="0.3">
      <c r="A395" s="168" t="s">
        <v>358</v>
      </c>
      <c r="B395" s="168" t="s">
        <v>106</v>
      </c>
      <c r="C395" s="168">
        <v>102849</v>
      </c>
      <c r="D395" s="171">
        <v>44032</v>
      </c>
      <c r="E395" s="172">
        <v>28.4314</v>
      </c>
      <c r="F395" s="172">
        <v>18.0855</v>
      </c>
      <c r="G395" s="172">
        <v>18.0855</v>
      </c>
      <c r="H395" s="172">
        <v>4.2031999999999998</v>
      </c>
      <c r="I395" s="172">
        <v>18.507000000000001</v>
      </c>
      <c r="J395" s="172">
        <v>18.478100000000001</v>
      </c>
      <c r="K395" s="172">
        <v>15.879</v>
      </c>
      <c r="L395" s="172">
        <v>18.204999999999998</v>
      </c>
      <c r="M395" s="172">
        <v>12.4038</v>
      </c>
      <c r="N395" s="172">
        <v>9.6000999999999994</v>
      </c>
      <c r="O395" s="172">
        <v>6.992</v>
      </c>
      <c r="P395" s="172">
        <v>8.5007000000000001</v>
      </c>
      <c r="Q395" s="172">
        <v>6.8875000000000002</v>
      </c>
      <c r="R395" s="172">
        <v>10.897</v>
      </c>
    </row>
    <row r="396" spans="1:18" x14ac:dyDescent="0.3">
      <c r="A396" s="168" t="s">
        <v>358</v>
      </c>
      <c r="B396" s="168" t="s">
        <v>73</v>
      </c>
      <c r="C396" s="168">
        <v>118747</v>
      </c>
      <c r="D396" s="171">
        <v>44032</v>
      </c>
      <c r="E396" s="172">
        <v>29.893699999999999</v>
      </c>
      <c r="F396" s="172">
        <v>18.505800000000001</v>
      </c>
      <c r="G396" s="172">
        <v>18.505800000000001</v>
      </c>
      <c r="H396" s="172">
        <v>4.6264000000000003</v>
      </c>
      <c r="I396" s="172">
        <v>18.931000000000001</v>
      </c>
      <c r="J396" s="172">
        <v>18.9132</v>
      </c>
      <c r="K396" s="172">
        <v>16.353899999999999</v>
      </c>
      <c r="L396" s="172">
        <v>18.8142</v>
      </c>
      <c r="M396" s="172">
        <v>13.0679</v>
      </c>
      <c r="N396" s="172">
        <v>10.291600000000001</v>
      </c>
      <c r="O396" s="172">
        <v>7.7084000000000001</v>
      </c>
      <c r="P396" s="172">
        <v>9.2199000000000009</v>
      </c>
      <c r="Q396" s="172">
        <v>9.1864000000000008</v>
      </c>
      <c r="R396" s="172">
        <v>11.65</v>
      </c>
    </row>
    <row r="397" spans="1:18" x14ac:dyDescent="0.3">
      <c r="A397" s="168" t="s">
        <v>358</v>
      </c>
      <c r="B397" s="168" t="s">
        <v>107</v>
      </c>
      <c r="C397" s="168">
        <v>116485</v>
      </c>
      <c r="D397" s="171">
        <v>44032</v>
      </c>
      <c r="E397" s="172">
        <v>2046.9556</v>
      </c>
      <c r="F397" s="172">
        <v>3.5156000000000001</v>
      </c>
      <c r="G397" s="172">
        <v>3.5156000000000001</v>
      </c>
      <c r="H397" s="172">
        <v>2.8000000000000001E-2</v>
      </c>
      <c r="I397" s="172">
        <v>16.478899999999999</v>
      </c>
      <c r="J397" s="172">
        <v>13.939500000000001</v>
      </c>
      <c r="K397" s="172">
        <v>15.1639</v>
      </c>
      <c r="L397" s="172">
        <v>12.9011</v>
      </c>
      <c r="M397" s="172">
        <v>10.6912</v>
      </c>
      <c r="N397" s="172">
        <v>9.2347000000000001</v>
      </c>
      <c r="O397" s="172">
        <v>7.7255000000000003</v>
      </c>
      <c r="P397" s="172">
        <v>8.9877000000000002</v>
      </c>
      <c r="Q397" s="172">
        <v>8.7650000000000006</v>
      </c>
      <c r="R397" s="172">
        <v>11.2348</v>
      </c>
    </row>
    <row r="398" spans="1:18" x14ac:dyDescent="0.3">
      <c r="A398" s="168" t="s">
        <v>358</v>
      </c>
      <c r="B398" s="168" t="s">
        <v>74</v>
      </c>
      <c r="C398" s="168">
        <v>120084</v>
      </c>
      <c r="D398" s="171">
        <v>44032</v>
      </c>
      <c r="E398" s="172">
        <v>2189.2532000000001</v>
      </c>
      <c r="F398" s="172">
        <v>4.3719000000000001</v>
      </c>
      <c r="G398" s="172">
        <v>4.3719000000000001</v>
      </c>
      <c r="H398" s="172">
        <v>0.88449999999999995</v>
      </c>
      <c r="I398" s="172">
        <v>17.338000000000001</v>
      </c>
      <c r="J398" s="172">
        <v>14.8398</v>
      </c>
      <c r="K398" s="172">
        <v>16.128</v>
      </c>
      <c r="L398" s="172">
        <v>13.9024</v>
      </c>
      <c r="M398" s="172">
        <v>11.7334</v>
      </c>
      <c r="N398" s="172">
        <v>10.088100000000001</v>
      </c>
      <c r="O398" s="172">
        <v>8.7017000000000007</v>
      </c>
      <c r="P398" s="172">
        <v>10.1279</v>
      </c>
      <c r="Q398" s="172">
        <v>9.6140000000000008</v>
      </c>
      <c r="R398" s="172">
        <v>12.107799999999999</v>
      </c>
    </row>
    <row r="399" spans="1:18" x14ac:dyDescent="0.3">
      <c r="A399" s="168" t="s">
        <v>358</v>
      </c>
      <c r="B399" s="168" t="s">
        <v>108</v>
      </c>
      <c r="C399" s="168">
        <v>100963</v>
      </c>
      <c r="D399" s="171">
        <v>44032</v>
      </c>
      <c r="E399" s="172">
        <v>32.005200000000002</v>
      </c>
      <c r="F399" s="172">
        <v>0.57020000000000004</v>
      </c>
      <c r="G399" s="172">
        <v>0.57020000000000004</v>
      </c>
      <c r="H399" s="172">
        <v>-0.37469999999999998</v>
      </c>
      <c r="I399" s="172">
        <v>117.74720000000001</v>
      </c>
      <c r="J399" s="172">
        <v>61.649099999999997</v>
      </c>
      <c r="K399" s="172">
        <v>11.6107</v>
      </c>
      <c r="L399" s="172">
        <v>13.0281</v>
      </c>
      <c r="M399" s="172">
        <v>10.2563</v>
      </c>
      <c r="N399" s="172">
        <v>8.3150999999999993</v>
      </c>
      <c r="O399" s="172">
        <v>3.2025999999999999</v>
      </c>
      <c r="P399" s="172">
        <v>5.8750999999999998</v>
      </c>
      <c r="Q399" s="172">
        <v>6.9801000000000002</v>
      </c>
      <c r="R399" s="172">
        <v>4.3357999999999999</v>
      </c>
    </row>
    <row r="400" spans="1:18" x14ac:dyDescent="0.3">
      <c r="A400" s="168" t="s">
        <v>358</v>
      </c>
      <c r="B400" s="168" t="s">
        <v>75</v>
      </c>
      <c r="C400" s="168">
        <v>119461</v>
      </c>
      <c r="D400" s="171">
        <v>44032</v>
      </c>
      <c r="E400" s="172">
        <v>33.722900000000003</v>
      </c>
      <c r="F400" s="172">
        <v>0.97419999999999995</v>
      </c>
      <c r="G400" s="172">
        <v>0.97419999999999995</v>
      </c>
      <c r="H400" s="172">
        <v>3.09E-2</v>
      </c>
      <c r="I400" s="172">
        <v>118.15900000000001</v>
      </c>
      <c r="J400" s="172">
        <v>62.060600000000001</v>
      </c>
      <c r="K400" s="172">
        <v>12.012499999999999</v>
      </c>
      <c r="L400" s="172">
        <v>13.418100000000001</v>
      </c>
      <c r="M400" s="172">
        <v>10.5884</v>
      </c>
      <c r="N400" s="172">
        <v>8.6677</v>
      </c>
      <c r="O400" s="172">
        <v>3.8369</v>
      </c>
      <c r="P400" s="172">
        <v>6.5781999999999998</v>
      </c>
      <c r="Q400" s="172">
        <v>7.2906000000000004</v>
      </c>
      <c r="R400" s="172">
        <v>4.8680000000000003</v>
      </c>
    </row>
    <row r="401" spans="1:18" x14ac:dyDescent="0.3">
      <c r="A401" s="168" t="s">
        <v>358</v>
      </c>
      <c r="B401" s="168" t="s">
        <v>109</v>
      </c>
      <c r="C401" s="168">
        <v>100172</v>
      </c>
      <c r="D401" s="171">
        <v>44032</v>
      </c>
      <c r="E401" s="172">
        <v>63.393799999999999</v>
      </c>
      <c r="F401" s="172">
        <v>2.5531000000000001</v>
      </c>
      <c r="G401" s="172">
        <v>2.5531000000000001</v>
      </c>
      <c r="H401" s="172">
        <v>4.0416999999999996</v>
      </c>
      <c r="I401" s="172">
        <v>5.0601000000000003</v>
      </c>
      <c r="J401" s="172">
        <v>5.2028999999999996</v>
      </c>
      <c r="K401" s="172">
        <v>5.5583999999999998</v>
      </c>
      <c r="L401" s="172">
        <v>6.1238999999999999</v>
      </c>
      <c r="M401" s="172">
        <v>6.0270000000000001</v>
      </c>
      <c r="N401" s="172">
        <v>5.9044999999999996</v>
      </c>
      <c r="O401" s="172">
        <v>4.0331999999999999</v>
      </c>
      <c r="P401" s="172">
        <v>5.8278999999999996</v>
      </c>
      <c r="Q401" s="172">
        <v>8.6836000000000002</v>
      </c>
      <c r="R401" s="172">
        <v>6.9198000000000004</v>
      </c>
    </row>
    <row r="402" spans="1:18" x14ac:dyDescent="0.3">
      <c r="A402" s="168" t="s">
        <v>358</v>
      </c>
      <c r="B402" s="168" t="s">
        <v>76</v>
      </c>
      <c r="C402" s="168">
        <v>120830</v>
      </c>
      <c r="D402" s="171">
        <v>44032</v>
      </c>
      <c r="E402" s="172">
        <v>64.296999999999997</v>
      </c>
      <c r="F402" s="172">
        <v>2.6497000000000002</v>
      </c>
      <c r="G402" s="172">
        <v>2.6497000000000002</v>
      </c>
      <c r="H402" s="172">
        <v>4.1391999999999998</v>
      </c>
      <c r="I402" s="172">
        <v>5.1597999999999997</v>
      </c>
      <c r="J402" s="172">
        <v>5.3216999999999999</v>
      </c>
      <c r="K402" s="172">
        <v>5.6658999999999997</v>
      </c>
      <c r="L402" s="172">
        <v>6.23</v>
      </c>
      <c r="M402" s="172">
        <v>6.1428000000000003</v>
      </c>
      <c r="N402" s="172">
        <v>6.0185000000000004</v>
      </c>
      <c r="O402" s="172">
        <v>4.2214999999999998</v>
      </c>
      <c r="P402" s="172">
        <v>5.9470999999999998</v>
      </c>
      <c r="Q402" s="172">
        <v>7.2294999999999998</v>
      </c>
      <c r="R402" s="172">
        <v>7.0605000000000002</v>
      </c>
    </row>
    <row r="403" spans="1:18" x14ac:dyDescent="0.3">
      <c r="A403" s="168" t="s">
        <v>358</v>
      </c>
      <c r="B403" s="168" t="s">
        <v>77</v>
      </c>
      <c r="C403" s="168">
        <v>134494</v>
      </c>
      <c r="D403" s="171">
        <v>44032</v>
      </c>
      <c r="E403" s="172">
        <v>15.901199999999999</v>
      </c>
      <c r="F403" s="172">
        <v>-1.3006</v>
      </c>
      <c r="G403" s="172">
        <v>-1.3006</v>
      </c>
      <c r="H403" s="172">
        <v>-1.508</v>
      </c>
      <c r="I403" s="172">
        <v>4.2370000000000001</v>
      </c>
      <c r="J403" s="172">
        <v>6.5598000000000001</v>
      </c>
      <c r="K403" s="172">
        <v>7.9882</v>
      </c>
      <c r="L403" s="172">
        <v>12.802899999999999</v>
      </c>
      <c r="M403" s="172">
        <v>11.667899999999999</v>
      </c>
      <c r="N403" s="172">
        <v>9.58</v>
      </c>
      <c r="O403" s="172">
        <v>7.2267000000000001</v>
      </c>
      <c r="P403" s="172">
        <v>9.3474000000000004</v>
      </c>
      <c r="Q403" s="172">
        <v>9.3757999999999999</v>
      </c>
      <c r="R403" s="172">
        <v>10.779299999999999</v>
      </c>
    </row>
    <row r="404" spans="1:18" x14ac:dyDescent="0.3">
      <c r="A404" s="168" t="s">
        <v>358</v>
      </c>
      <c r="B404" s="168" t="s">
        <v>110</v>
      </c>
      <c r="C404" s="168">
        <v>141061</v>
      </c>
      <c r="D404" s="171">
        <v>44032</v>
      </c>
      <c r="E404" s="172">
        <v>15.8437</v>
      </c>
      <c r="F404" s="172">
        <v>-1.4589000000000001</v>
      </c>
      <c r="G404" s="172">
        <v>-1.4589000000000001</v>
      </c>
      <c r="H404" s="172">
        <v>-1.645</v>
      </c>
      <c r="I404" s="172">
        <v>4.1203000000000003</v>
      </c>
      <c r="J404" s="172">
        <v>6.4409999999999998</v>
      </c>
      <c r="K404" s="172">
        <v>7.8650000000000002</v>
      </c>
      <c r="L404" s="172">
        <v>12.6533</v>
      </c>
      <c r="M404" s="172">
        <v>11.523400000000001</v>
      </c>
      <c r="N404" s="172">
        <v>9.4387000000000008</v>
      </c>
      <c r="O404" s="172">
        <v>7.1063000000000001</v>
      </c>
      <c r="P404" s="172">
        <v>9.2310999999999996</v>
      </c>
      <c r="Q404" s="172">
        <v>9.2598000000000003</v>
      </c>
      <c r="R404" s="172">
        <v>10.646599999999999</v>
      </c>
    </row>
    <row r="405" spans="1:18" x14ac:dyDescent="0.3">
      <c r="A405" s="168" t="s">
        <v>358</v>
      </c>
      <c r="B405" s="168" t="s">
        <v>78</v>
      </c>
      <c r="C405" s="168">
        <v>119671</v>
      </c>
      <c r="D405" s="171">
        <v>44032</v>
      </c>
      <c r="E405" s="172">
        <v>28.683299999999999</v>
      </c>
      <c r="F405" s="172">
        <v>4.7949999999999999</v>
      </c>
      <c r="G405" s="172">
        <v>4.7949999999999999</v>
      </c>
      <c r="H405" s="172">
        <v>-0.1091</v>
      </c>
      <c r="I405" s="172">
        <v>17.569299999999998</v>
      </c>
      <c r="J405" s="172">
        <v>15.2097</v>
      </c>
      <c r="K405" s="172">
        <v>16.560300000000002</v>
      </c>
      <c r="L405" s="172">
        <v>17.0123</v>
      </c>
      <c r="M405" s="172">
        <v>14.5619</v>
      </c>
      <c r="N405" s="172">
        <v>11.7028</v>
      </c>
      <c r="O405" s="172">
        <v>9.2043999999999997</v>
      </c>
      <c r="P405" s="172">
        <v>10.5395</v>
      </c>
      <c r="Q405" s="172">
        <v>9.5867000000000004</v>
      </c>
      <c r="R405" s="172">
        <v>13.512</v>
      </c>
    </row>
    <row r="406" spans="1:18" x14ac:dyDescent="0.3">
      <c r="A406" s="168" t="s">
        <v>358</v>
      </c>
      <c r="B406" s="168" t="s">
        <v>111</v>
      </c>
      <c r="C406" s="168">
        <v>102205</v>
      </c>
      <c r="D406" s="171">
        <v>44032</v>
      </c>
      <c r="E406" s="172">
        <v>27.259799999999998</v>
      </c>
      <c r="F406" s="172">
        <v>4.0629</v>
      </c>
      <c r="G406" s="172">
        <v>4.0629</v>
      </c>
      <c r="H406" s="172">
        <v>-0.86060000000000003</v>
      </c>
      <c r="I406" s="172">
        <v>16.825900000000001</v>
      </c>
      <c r="J406" s="172">
        <v>14.5167</v>
      </c>
      <c r="K406" s="172">
        <v>15.893599999999999</v>
      </c>
      <c r="L406" s="172">
        <v>16.341799999999999</v>
      </c>
      <c r="M406" s="172">
        <v>13.8871</v>
      </c>
      <c r="N406" s="172">
        <v>11.027200000000001</v>
      </c>
      <c r="O406" s="172">
        <v>8.4065999999999992</v>
      </c>
      <c r="P406" s="172">
        <v>9.7726000000000006</v>
      </c>
      <c r="Q406" s="172">
        <v>6.2549999999999999</v>
      </c>
      <c r="R406" s="172">
        <v>12.747999999999999</v>
      </c>
    </row>
    <row r="407" spans="1:18" x14ac:dyDescent="0.3">
      <c r="A407" s="168" t="s">
        <v>358</v>
      </c>
      <c r="B407" s="168" t="s">
        <v>79</v>
      </c>
      <c r="C407" s="168">
        <v>119097</v>
      </c>
      <c r="D407" s="171">
        <v>44032</v>
      </c>
      <c r="E407" s="172">
        <v>34.043599999999998</v>
      </c>
      <c r="F407" s="172">
        <v>14.813700000000001</v>
      </c>
      <c r="G407" s="172">
        <v>14.813700000000001</v>
      </c>
      <c r="H407" s="172">
        <v>3.0497999999999998</v>
      </c>
      <c r="I407" s="172">
        <v>18.968599999999999</v>
      </c>
      <c r="J407" s="172">
        <v>18.5489</v>
      </c>
      <c r="K407" s="172">
        <v>18.121600000000001</v>
      </c>
      <c r="L407" s="172">
        <v>15.617100000000001</v>
      </c>
      <c r="M407" s="172">
        <v>12.5306</v>
      </c>
      <c r="N407" s="172">
        <v>10.418799999999999</v>
      </c>
      <c r="O407" s="172">
        <v>7.2439999999999998</v>
      </c>
      <c r="P407" s="172">
        <v>8.8778000000000006</v>
      </c>
      <c r="Q407" s="172">
        <v>9.7324000000000002</v>
      </c>
      <c r="R407" s="172">
        <v>10.2279</v>
      </c>
    </row>
    <row r="408" spans="1:18" x14ac:dyDescent="0.3">
      <c r="A408" s="168" t="s">
        <v>358</v>
      </c>
      <c r="B408" s="168" t="s">
        <v>112</v>
      </c>
      <c r="C408" s="168">
        <v>101909</v>
      </c>
      <c r="D408" s="171">
        <v>44032</v>
      </c>
      <c r="E408" s="172">
        <v>31.515899999999998</v>
      </c>
      <c r="F408" s="172">
        <v>13.488</v>
      </c>
      <c r="G408" s="172">
        <v>13.488</v>
      </c>
      <c r="H408" s="172">
        <v>1.7708999999999999</v>
      </c>
      <c r="I408" s="172">
        <v>17.689900000000002</v>
      </c>
      <c r="J408" s="172">
        <v>17.2437</v>
      </c>
      <c r="K408" s="172">
        <v>16.797599999999999</v>
      </c>
      <c r="L408" s="172">
        <v>14.3713</v>
      </c>
      <c r="M408" s="172">
        <v>11.319100000000001</v>
      </c>
      <c r="N408" s="172">
        <v>9.1996000000000002</v>
      </c>
      <c r="O408" s="172">
        <v>6.1165000000000003</v>
      </c>
      <c r="P408" s="172">
        <v>7.7346000000000004</v>
      </c>
      <c r="Q408" s="172">
        <v>7.0324999999999998</v>
      </c>
      <c r="R408" s="172">
        <v>9.0646000000000004</v>
      </c>
    </row>
    <row r="409" spans="1:18" x14ac:dyDescent="0.3">
      <c r="A409" s="168" t="s">
        <v>358</v>
      </c>
      <c r="B409" s="168" t="s">
        <v>113</v>
      </c>
      <c r="C409" s="168">
        <v>116555</v>
      </c>
      <c r="D409" s="171">
        <v>44032</v>
      </c>
      <c r="E409" s="172">
        <v>18.618200000000002</v>
      </c>
      <c r="F409" s="172">
        <v>3.7913999999999999</v>
      </c>
      <c r="G409" s="172">
        <v>3.7913999999999999</v>
      </c>
      <c r="H409" s="172">
        <v>2.2134</v>
      </c>
      <c r="I409" s="172">
        <v>26.265899999999998</v>
      </c>
      <c r="J409" s="172">
        <v>21.7835</v>
      </c>
      <c r="K409" s="172">
        <v>18.510100000000001</v>
      </c>
      <c r="L409" s="172">
        <v>17.242599999999999</v>
      </c>
      <c r="M409" s="172">
        <v>13.519500000000001</v>
      </c>
      <c r="N409" s="172">
        <v>10.6601</v>
      </c>
      <c r="O409" s="172">
        <v>7.5053999999999998</v>
      </c>
      <c r="P409" s="172">
        <v>7.7515999999999998</v>
      </c>
      <c r="Q409" s="172">
        <v>7.6439000000000004</v>
      </c>
      <c r="R409" s="172">
        <v>11.369199999999999</v>
      </c>
    </row>
    <row r="410" spans="1:18" x14ac:dyDescent="0.3">
      <c r="A410" s="168" t="s">
        <v>358</v>
      </c>
      <c r="B410" s="168" t="s">
        <v>80</v>
      </c>
      <c r="C410" s="168">
        <v>119311</v>
      </c>
      <c r="D410" s="171">
        <v>44032</v>
      </c>
      <c r="E410" s="172">
        <v>19.424299999999999</v>
      </c>
      <c r="F410" s="172">
        <v>3.8847</v>
      </c>
      <c r="G410" s="172">
        <v>3.8847</v>
      </c>
      <c r="H410" s="172">
        <v>2.3096000000000001</v>
      </c>
      <c r="I410" s="172">
        <v>26.383700000000001</v>
      </c>
      <c r="J410" s="172">
        <v>21.906600000000001</v>
      </c>
      <c r="K410" s="172">
        <v>18.805</v>
      </c>
      <c r="L410" s="172">
        <v>17.475100000000001</v>
      </c>
      <c r="M410" s="172">
        <v>13.8406</v>
      </c>
      <c r="N410" s="172">
        <v>10.963800000000001</v>
      </c>
      <c r="O410" s="172">
        <v>7.8236999999999997</v>
      </c>
      <c r="P410" s="172">
        <v>8.3262</v>
      </c>
      <c r="Q410" s="172">
        <v>8.0427</v>
      </c>
      <c r="R410" s="172">
        <v>11.6341</v>
      </c>
    </row>
    <row r="411" spans="1:18" x14ac:dyDescent="0.3">
      <c r="A411" s="168" t="s">
        <v>358</v>
      </c>
      <c r="B411" s="168" t="s">
        <v>363</v>
      </c>
      <c r="C411" s="168">
        <v>148118</v>
      </c>
      <c r="D411" s="171">
        <v>44032</v>
      </c>
      <c r="E411" s="172">
        <v>0.38750000000000001</v>
      </c>
      <c r="F411" s="172">
        <v>6.2827999999999999</v>
      </c>
      <c r="G411" s="172">
        <v>6.2827999999999999</v>
      </c>
      <c r="H411" s="172">
        <v>8.0862999999999996</v>
      </c>
      <c r="I411" s="172">
        <v>8.0988000000000007</v>
      </c>
      <c r="J411" s="172">
        <v>8.5696999999999992</v>
      </c>
      <c r="K411" s="172">
        <v>8.6713000000000005</v>
      </c>
      <c r="L411" s="172"/>
      <c r="M411" s="172"/>
      <c r="N411" s="172"/>
      <c r="O411" s="172"/>
      <c r="P411" s="172"/>
      <c r="Q411" s="172">
        <v>8.8181999999999992</v>
      </c>
      <c r="R411" s="172"/>
    </row>
    <row r="412" spans="1:18" x14ac:dyDescent="0.3">
      <c r="A412" s="168" t="s">
        <v>358</v>
      </c>
      <c r="B412" s="168" t="s">
        <v>367</v>
      </c>
      <c r="C412" s="168">
        <v>148117</v>
      </c>
      <c r="D412" s="171">
        <v>44032</v>
      </c>
      <c r="E412" s="172">
        <v>0.37030000000000002</v>
      </c>
      <c r="F412" s="172">
        <v>6.5747999999999998</v>
      </c>
      <c r="G412" s="172">
        <v>6.5747999999999998</v>
      </c>
      <c r="H412" s="172">
        <v>8.4625000000000004</v>
      </c>
      <c r="I412" s="172">
        <v>8.4762000000000004</v>
      </c>
      <c r="J412" s="172">
        <v>8.6480999999999995</v>
      </c>
      <c r="K412" s="172">
        <v>8.7436000000000007</v>
      </c>
      <c r="L412" s="172"/>
      <c r="M412" s="172"/>
      <c r="N412" s="172"/>
      <c r="O412" s="172"/>
      <c r="P412" s="172"/>
      <c r="Q412" s="172">
        <v>8.8299000000000003</v>
      </c>
      <c r="R412" s="172"/>
    </row>
    <row r="413" spans="1:18" x14ac:dyDescent="0.3">
      <c r="A413" s="168" t="s">
        <v>358</v>
      </c>
      <c r="B413" s="168" t="s">
        <v>81</v>
      </c>
      <c r="C413" s="168">
        <v>120762</v>
      </c>
      <c r="D413" s="171">
        <v>44032</v>
      </c>
      <c r="E413" s="172">
        <v>21.912099999999999</v>
      </c>
      <c r="F413" s="172">
        <v>-2.3315999999999999</v>
      </c>
      <c r="G413" s="172">
        <v>-2.3315999999999999</v>
      </c>
      <c r="H413" s="172">
        <v>-6.5358000000000001</v>
      </c>
      <c r="I413" s="172">
        <v>20.348800000000001</v>
      </c>
      <c r="J413" s="172">
        <v>19.156500000000001</v>
      </c>
      <c r="K413" s="172">
        <v>18.574200000000001</v>
      </c>
      <c r="L413" s="172">
        <v>14.0625</v>
      </c>
      <c r="M413" s="172">
        <v>8.2978000000000005</v>
      </c>
      <c r="N413" s="172">
        <v>5.6311999999999998</v>
      </c>
      <c r="O413" s="172">
        <v>2.3761000000000001</v>
      </c>
      <c r="P413" s="172">
        <v>6.3890000000000002</v>
      </c>
      <c r="Q413" s="172">
        <v>7.6818</v>
      </c>
      <c r="R413" s="172">
        <v>2.5087000000000002</v>
      </c>
    </row>
    <row r="414" spans="1:18" x14ac:dyDescent="0.3">
      <c r="A414" s="168" t="s">
        <v>358</v>
      </c>
      <c r="B414" s="168" t="s">
        <v>114</v>
      </c>
      <c r="C414" s="168">
        <v>113077</v>
      </c>
      <c r="D414" s="171">
        <v>44032</v>
      </c>
      <c r="E414" s="172">
        <v>20.885400000000001</v>
      </c>
      <c r="F414" s="172">
        <v>-2.9119999999999999</v>
      </c>
      <c r="G414" s="172">
        <v>-2.9119999999999999</v>
      </c>
      <c r="H414" s="172">
        <v>-7.1056999999999997</v>
      </c>
      <c r="I414" s="172">
        <v>19.7849</v>
      </c>
      <c r="J414" s="172">
        <v>18.565000000000001</v>
      </c>
      <c r="K414" s="172">
        <v>17.962</v>
      </c>
      <c r="L414" s="172">
        <v>13.428599999999999</v>
      </c>
      <c r="M414" s="172">
        <v>7.6734999999999998</v>
      </c>
      <c r="N414" s="172">
        <v>5.0004</v>
      </c>
      <c r="O414" s="172">
        <v>1.681</v>
      </c>
      <c r="P414" s="172">
        <v>5.6584000000000003</v>
      </c>
      <c r="Q414" s="172">
        <v>7.5780000000000003</v>
      </c>
      <c r="R414" s="172">
        <v>1.8385</v>
      </c>
    </row>
    <row r="415" spans="1:18" x14ac:dyDescent="0.3">
      <c r="A415" s="173" t="s">
        <v>27</v>
      </c>
      <c r="B415" s="168"/>
      <c r="C415" s="168"/>
      <c r="D415" s="168"/>
      <c r="E415" s="168"/>
      <c r="F415" s="174">
        <v>1.1383666666666661</v>
      </c>
      <c r="G415" s="174">
        <v>1.1383666666666661</v>
      </c>
      <c r="H415" s="174">
        <v>2.2669695652173898</v>
      </c>
      <c r="I415" s="174">
        <v>20.188635820895531</v>
      </c>
      <c r="J415" s="174">
        <v>17.423667164179101</v>
      </c>
      <c r="K415" s="174">
        <v>13.537089552238804</v>
      </c>
      <c r="L415" s="174">
        <v>10.787244615384619</v>
      </c>
      <c r="M415" s="174">
        <v>10.64690161290323</v>
      </c>
      <c r="N415" s="174">
        <v>8.7888499999999983</v>
      </c>
      <c r="O415" s="174">
        <v>6.6909600000000005</v>
      </c>
      <c r="P415" s="174">
        <v>8.1716637931034484</v>
      </c>
      <c r="Q415" s="174">
        <v>6.1540188405797096</v>
      </c>
      <c r="R415" s="174">
        <v>9.4629933333333316</v>
      </c>
    </row>
    <row r="416" spans="1:18" x14ac:dyDescent="0.3">
      <c r="A416" s="173" t="s">
        <v>409</v>
      </c>
      <c r="B416" s="168"/>
      <c r="C416" s="168"/>
      <c r="D416" s="168"/>
      <c r="E416" s="168"/>
      <c r="F416" s="174">
        <v>2.2524000000000002</v>
      </c>
      <c r="G416" s="174">
        <v>2.2524000000000002</v>
      </c>
      <c r="H416" s="174">
        <v>1.3323</v>
      </c>
      <c r="I416" s="174">
        <v>18.5411</v>
      </c>
      <c r="J416" s="174">
        <v>17.833600000000001</v>
      </c>
      <c r="K416" s="174">
        <v>15.989800000000001</v>
      </c>
      <c r="L416" s="174">
        <v>13.428599999999999</v>
      </c>
      <c r="M416" s="174">
        <v>11.4481</v>
      </c>
      <c r="N416" s="174">
        <v>9.187850000000001</v>
      </c>
      <c r="O416" s="174">
        <v>7.2353500000000004</v>
      </c>
      <c r="P416" s="174">
        <v>8.2908000000000008</v>
      </c>
      <c r="Q416" s="174">
        <v>8.3000000000000007</v>
      </c>
      <c r="R416" s="174">
        <v>10.643699999999999</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44032</v>
      </c>
      <c r="E419" s="172">
        <v>37.04</v>
      </c>
      <c r="F419" s="172">
        <v>0.62480000000000002</v>
      </c>
      <c r="G419" s="172">
        <v>0.62480000000000002</v>
      </c>
      <c r="H419" s="172">
        <v>0.43380000000000002</v>
      </c>
      <c r="I419" s="172">
        <v>-0.29609999999999997</v>
      </c>
      <c r="J419" s="172">
        <v>3.8698999999999999</v>
      </c>
      <c r="K419" s="172">
        <v>12.754899999999999</v>
      </c>
      <c r="L419" s="172">
        <v>-8.2260000000000009</v>
      </c>
      <c r="M419" s="172">
        <v>-2.7566000000000002</v>
      </c>
      <c r="N419" s="172">
        <v>1.2021999999999999</v>
      </c>
      <c r="O419" s="172">
        <v>1.577</v>
      </c>
      <c r="P419" s="172">
        <v>5.6886999999999999</v>
      </c>
      <c r="Q419" s="172">
        <v>9.9490999999999996</v>
      </c>
      <c r="R419" s="172">
        <v>-2.2913000000000001</v>
      </c>
    </row>
    <row r="420" spans="1:18" x14ac:dyDescent="0.3">
      <c r="A420" s="168" t="s">
        <v>368</v>
      </c>
      <c r="B420" s="168" t="s">
        <v>163</v>
      </c>
      <c r="C420" s="168">
        <v>119661</v>
      </c>
      <c r="D420" s="171">
        <v>44032</v>
      </c>
      <c r="E420" s="172">
        <v>39.770000000000003</v>
      </c>
      <c r="F420" s="172">
        <v>0.60709999999999997</v>
      </c>
      <c r="G420" s="172">
        <v>0.60709999999999997</v>
      </c>
      <c r="H420" s="172">
        <v>0.42930000000000001</v>
      </c>
      <c r="I420" s="172">
        <v>-0.30080000000000001</v>
      </c>
      <c r="J420" s="172">
        <v>3.8923999999999999</v>
      </c>
      <c r="K420" s="172">
        <v>12.918799999999999</v>
      </c>
      <c r="L420" s="172">
        <v>-7.9398</v>
      </c>
      <c r="M420" s="172">
        <v>-2.2850000000000001</v>
      </c>
      <c r="N420" s="172">
        <v>1.8698999999999999</v>
      </c>
      <c r="O420" s="172">
        <v>2.4611000000000001</v>
      </c>
      <c r="P420" s="172">
        <v>6.7119999999999997</v>
      </c>
      <c r="Q420" s="172">
        <v>13.3056</v>
      </c>
      <c r="R420" s="172">
        <v>-1.5692999999999999</v>
      </c>
    </row>
    <row r="421" spans="1:18" x14ac:dyDescent="0.3">
      <c r="A421" s="168" t="s">
        <v>368</v>
      </c>
      <c r="B421" s="168" t="s">
        <v>403</v>
      </c>
      <c r="C421" s="168"/>
      <c r="D421" s="171">
        <v>44032</v>
      </c>
      <c r="E421" s="172">
        <v>30.21</v>
      </c>
      <c r="F421" s="172">
        <v>0.59940000000000004</v>
      </c>
      <c r="G421" s="172">
        <v>0.59940000000000004</v>
      </c>
      <c r="H421" s="172">
        <v>0.39879999999999999</v>
      </c>
      <c r="I421" s="172">
        <v>-0.32990000000000003</v>
      </c>
      <c r="J421" s="172">
        <v>3.7787999999999999</v>
      </c>
      <c r="K421" s="172">
        <v>12.850199999999999</v>
      </c>
      <c r="L421" s="172">
        <v>-7.4732000000000003</v>
      </c>
      <c r="M421" s="172">
        <v>-1.9156</v>
      </c>
      <c r="N421" s="172">
        <v>2.2334999999999998</v>
      </c>
      <c r="O421" s="172">
        <v>2.3193999999999999</v>
      </c>
      <c r="P421" s="172">
        <v>6.3482000000000003</v>
      </c>
      <c r="Q421" s="172">
        <v>9.4560999999999993</v>
      </c>
      <c r="R421" s="172">
        <v>-1.3442000000000001</v>
      </c>
    </row>
    <row r="422" spans="1:18" x14ac:dyDescent="0.3">
      <c r="A422" s="168" t="s">
        <v>368</v>
      </c>
      <c r="B422" s="168" t="s">
        <v>267</v>
      </c>
      <c r="C422" s="168">
        <v>107745</v>
      </c>
      <c r="D422" s="171">
        <v>44032</v>
      </c>
      <c r="E422" s="172">
        <v>30.21</v>
      </c>
      <c r="F422" s="172">
        <v>0.59940000000000004</v>
      </c>
      <c r="G422" s="172">
        <v>0.59940000000000004</v>
      </c>
      <c r="H422" s="172">
        <v>0.39879999999999999</v>
      </c>
      <c r="I422" s="172">
        <v>-0.32990000000000003</v>
      </c>
      <c r="J422" s="172">
        <v>3.7787999999999999</v>
      </c>
      <c r="K422" s="172">
        <v>12.850199999999999</v>
      </c>
      <c r="L422" s="172">
        <v>-7.4732000000000003</v>
      </c>
      <c r="M422" s="172">
        <v>-1.9156</v>
      </c>
      <c r="N422" s="172">
        <v>2.2334999999999998</v>
      </c>
      <c r="O422" s="172">
        <v>2.3193999999999999</v>
      </c>
      <c r="P422" s="172">
        <v>6.3482000000000003</v>
      </c>
      <c r="Q422" s="172">
        <v>9.4560999999999993</v>
      </c>
      <c r="R422" s="172">
        <v>-1.3442000000000001</v>
      </c>
    </row>
    <row r="423" spans="1:18" x14ac:dyDescent="0.3">
      <c r="A423" s="168" t="s">
        <v>368</v>
      </c>
      <c r="B423" s="168" t="s">
        <v>164</v>
      </c>
      <c r="C423" s="168">
        <v>119544</v>
      </c>
      <c r="D423" s="171">
        <v>44032</v>
      </c>
      <c r="E423" s="172">
        <v>32.380000000000003</v>
      </c>
      <c r="F423" s="172">
        <v>0.59019999999999995</v>
      </c>
      <c r="G423" s="172">
        <v>0.59019999999999995</v>
      </c>
      <c r="H423" s="172">
        <v>0.372</v>
      </c>
      <c r="I423" s="172">
        <v>-0.30790000000000001</v>
      </c>
      <c r="J423" s="172">
        <v>3.8153000000000001</v>
      </c>
      <c r="K423" s="172">
        <v>13.098100000000001</v>
      </c>
      <c r="L423" s="172">
        <v>-7.0608000000000004</v>
      </c>
      <c r="M423" s="172">
        <v>-1.2202999999999999</v>
      </c>
      <c r="N423" s="172">
        <v>3.2195999999999998</v>
      </c>
      <c r="O423" s="172">
        <v>3.4083000000000001</v>
      </c>
      <c r="P423" s="172">
        <v>7.4103000000000003</v>
      </c>
      <c r="Q423" s="172">
        <v>14.081899999999999</v>
      </c>
      <c r="R423" s="172">
        <v>-0.3528</v>
      </c>
    </row>
    <row r="424" spans="1:18" x14ac:dyDescent="0.3">
      <c r="A424" s="168" t="s">
        <v>368</v>
      </c>
      <c r="B424" s="168" t="s">
        <v>165</v>
      </c>
      <c r="C424" s="168">
        <v>120503</v>
      </c>
      <c r="D424" s="171">
        <v>44032</v>
      </c>
      <c r="E424" s="172">
        <v>48.737099999999998</v>
      </c>
      <c r="F424" s="172">
        <v>1.5138</v>
      </c>
      <c r="G424" s="172">
        <v>1.5138</v>
      </c>
      <c r="H424" s="172">
        <v>1.4881</v>
      </c>
      <c r="I424" s="172">
        <v>1.0407</v>
      </c>
      <c r="J424" s="172">
        <v>4.7209000000000003</v>
      </c>
      <c r="K424" s="172">
        <v>10.631600000000001</v>
      </c>
      <c r="L424" s="172">
        <v>-9.5426000000000002</v>
      </c>
      <c r="M424" s="172">
        <v>-5.9066000000000001</v>
      </c>
      <c r="N424" s="172">
        <v>1.6065</v>
      </c>
      <c r="O424" s="172">
        <v>7.0033000000000003</v>
      </c>
      <c r="P424" s="172">
        <v>8.2285000000000004</v>
      </c>
      <c r="Q424" s="172">
        <v>16.971599999999999</v>
      </c>
      <c r="R424" s="172">
        <v>1.3174999999999999</v>
      </c>
    </row>
    <row r="425" spans="1:18" x14ac:dyDescent="0.3">
      <c r="A425" s="168" t="s">
        <v>368</v>
      </c>
      <c r="B425" s="168" t="s">
        <v>268</v>
      </c>
      <c r="C425" s="168">
        <v>112323</v>
      </c>
      <c r="D425" s="171">
        <v>44032</v>
      </c>
      <c r="E425" s="172">
        <v>44.903399999999998</v>
      </c>
      <c r="F425" s="172">
        <v>1.5071000000000001</v>
      </c>
      <c r="G425" s="172">
        <v>1.5071000000000001</v>
      </c>
      <c r="H425" s="172">
        <v>1.4722999999999999</v>
      </c>
      <c r="I425" s="172">
        <v>1.0093000000000001</v>
      </c>
      <c r="J425" s="172">
        <v>4.6486999999999998</v>
      </c>
      <c r="K425" s="172">
        <v>10.409700000000001</v>
      </c>
      <c r="L425" s="172">
        <v>-9.8953000000000007</v>
      </c>
      <c r="M425" s="172">
        <v>-6.4535999999999998</v>
      </c>
      <c r="N425" s="172">
        <v>0.8075</v>
      </c>
      <c r="O425" s="172">
        <v>5.9931999999999999</v>
      </c>
      <c r="P425" s="172">
        <v>7.1406000000000001</v>
      </c>
      <c r="Q425" s="172">
        <v>15.277200000000001</v>
      </c>
      <c r="R425" s="172">
        <v>0.41110000000000002</v>
      </c>
    </row>
    <row r="426" spans="1:18" x14ac:dyDescent="0.3">
      <c r="A426" s="168" t="s">
        <v>368</v>
      </c>
      <c r="B426" s="168" t="s">
        <v>269</v>
      </c>
      <c r="C426" s="168">
        <v>134044</v>
      </c>
      <c r="D426" s="171">
        <v>44032</v>
      </c>
      <c r="E426" s="172">
        <v>41.7</v>
      </c>
      <c r="F426" s="172">
        <v>1.3857999999999999</v>
      </c>
      <c r="G426" s="172">
        <v>1.3857999999999999</v>
      </c>
      <c r="H426" s="172">
        <v>2.9375</v>
      </c>
      <c r="I426" s="172">
        <v>3.99</v>
      </c>
      <c r="J426" s="172">
        <v>7.5297000000000001</v>
      </c>
      <c r="K426" s="172">
        <v>16.9377</v>
      </c>
      <c r="L426" s="172">
        <v>-8.3515999999999995</v>
      </c>
      <c r="M426" s="172">
        <v>-4.2919</v>
      </c>
      <c r="N426" s="172">
        <v>-2.5472999999999999</v>
      </c>
      <c r="O426" s="172">
        <v>-2.1703000000000001</v>
      </c>
      <c r="P426" s="172">
        <v>2.2090000000000001</v>
      </c>
      <c r="Q426" s="172">
        <v>1.3078000000000001</v>
      </c>
      <c r="R426" s="172">
        <v>-3.9232</v>
      </c>
    </row>
    <row r="427" spans="1:18" x14ac:dyDescent="0.3">
      <c r="A427" s="168" t="s">
        <v>368</v>
      </c>
      <c r="B427" s="168" t="s">
        <v>166</v>
      </c>
      <c r="C427" s="168">
        <v>134045</v>
      </c>
      <c r="D427" s="171">
        <v>44032</v>
      </c>
      <c r="E427" s="172">
        <v>45.17</v>
      </c>
      <c r="F427" s="172">
        <v>1.3689</v>
      </c>
      <c r="G427" s="172">
        <v>1.3689</v>
      </c>
      <c r="H427" s="172">
        <v>2.9398</v>
      </c>
      <c r="I427" s="172">
        <v>4.0064000000000002</v>
      </c>
      <c r="J427" s="172">
        <v>7.5731999999999999</v>
      </c>
      <c r="K427" s="172">
        <v>17.111699999999999</v>
      </c>
      <c r="L427" s="172">
        <v>-8.0790000000000006</v>
      </c>
      <c r="M427" s="172">
        <v>-3.7913000000000001</v>
      </c>
      <c r="N427" s="172">
        <v>-1.8683000000000001</v>
      </c>
      <c r="O427" s="172">
        <v>-1.3488</v>
      </c>
      <c r="P427" s="172">
        <v>3.0781999999999998</v>
      </c>
      <c r="Q427" s="172">
        <v>2.2172000000000001</v>
      </c>
      <c r="R427" s="172">
        <v>-3.1798000000000002</v>
      </c>
    </row>
    <row r="428" spans="1:18" x14ac:dyDescent="0.3">
      <c r="A428" s="168" t="s">
        <v>368</v>
      </c>
      <c r="B428" s="168" t="s">
        <v>270</v>
      </c>
      <c r="C428" s="168">
        <v>113463</v>
      </c>
      <c r="D428" s="171">
        <v>44032</v>
      </c>
      <c r="E428" s="172">
        <v>39.124000000000002</v>
      </c>
      <c r="F428" s="172">
        <v>1.0825</v>
      </c>
      <c r="G428" s="172">
        <v>1.0825</v>
      </c>
      <c r="H428" s="172">
        <v>2.0848</v>
      </c>
      <c r="I428" s="172">
        <v>1.9783999999999999</v>
      </c>
      <c r="J428" s="172">
        <v>6.4250999999999996</v>
      </c>
      <c r="K428" s="172">
        <v>13.3208</v>
      </c>
      <c r="L428" s="172">
        <v>-7.2385000000000002</v>
      </c>
      <c r="M428" s="172">
        <v>-2.1141000000000001</v>
      </c>
      <c r="N428" s="172">
        <v>3.3140999999999998</v>
      </c>
      <c r="O428" s="172">
        <v>2.6621999999999999</v>
      </c>
      <c r="P428" s="172">
        <v>4.2683999999999997</v>
      </c>
      <c r="Q428" s="172">
        <v>9.8306000000000004</v>
      </c>
      <c r="R428" s="172">
        <v>3.5512999999999999</v>
      </c>
    </row>
    <row r="429" spans="1:18" x14ac:dyDescent="0.3">
      <c r="A429" s="168" t="s">
        <v>368</v>
      </c>
      <c r="B429" s="168" t="s">
        <v>167</v>
      </c>
      <c r="C429" s="168">
        <v>120147</v>
      </c>
      <c r="D429" s="171">
        <v>44032</v>
      </c>
      <c r="E429" s="172">
        <v>41.454000000000001</v>
      </c>
      <c r="F429" s="172">
        <v>1.0901000000000001</v>
      </c>
      <c r="G429" s="172">
        <v>1.0901000000000001</v>
      </c>
      <c r="H429" s="172">
        <v>2.1059999999999999</v>
      </c>
      <c r="I429" s="172">
        <v>2.0255000000000001</v>
      </c>
      <c r="J429" s="172">
        <v>6.5354000000000001</v>
      </c>
      <c r="K429" s="172">
        <v>13.6411</v>
      </c>
      <c r="L429" s="172">
        <v>-6.6877000000000004</v>
      </c>
      <c r="M429" s="172">
        <v>-1.2318</v>
      </c>
      <c r="N429" s="172">
        <v>4.5523999999999996</v>
      </c>
      <c r="O429" s="172">
        <v>3.8645</v>
      </c>
      <c r="P429" s="172">
        <v>5.3217999999999996</v>
      </c>
      <c r="Q429" s="172">
        <v>12.5022</v>
      </c>
      <c r="R429" s="172">
        <v>4.7526000000000002</v>
      </c>
    </row>
    <row r="430" spans="1:18" x14ac:dyDescent="0.3">
      <c r="A430" s="168" t="s">
        <v>368</v>
      </c>
      <c r="B430" s="168" t="s">
        <v>168</v>
      </c>
      <c r="C430" s="168">
        <v>141950</v>
      </c>
      <c r="D430" s="171">
        <v>44032</v>
      </c>
      <c r="E430" s="172">
        <v>9.27</v>
      </c>
      <c r="F430" s="172">
        <v>0.98040000000000005</v>
      </c>
      <c r="G430" s="172">
        <v>0.98040000000000005</v>
      </c>
      <c r="H430" s="172">
        <v>2.4308999999999998</v>
      </c>
      <c r="I430" s="172">
        <v>3</v>
      </c>
      <c r="J430" s="172">
        <v>6.5517000000000003</v>
      </c>
      <c r="K430" s="172">
        <v>13.0488</v>
      </c>
      <c r="L430" s="172">
        <v>-2.7282000000000002</v>
      </c>
      <c r="M430" s="172">
        <v>5.3409000000000004</v>
      </c>
      <c r="N430" s="172">
        <v>13.463900000000001</v>
      </c>
      <c r="O430" s="172"/>
      <c r="P430" s="172"/>
      <c r="Q430" s="172">
        <v>-3.0882000000000001</v>
      </c>
      <c r="R430" s="172">
        <v>-1.2162999999999999</v>
      </c>
    </row>
    <row r="431" spans="1:18" x14ac:dyDescent="0.3">
      <c r="A431" s="168" t="s">
        <v>368</v>
      </c>
      <c r="B431" s="168" t="s">
        <v>271</v>
      </c>
      <c r="C431" s="168">
        <v>141952</v>
      </c>
      <c r="D431" s="171">
        <v>44032</v>
      </c>
      <c r="E431" s="172">
        <v>9.09</v>
      </c>
      <c r="F431" s="172">
        <v>0.88790000000000002</v>
      </c>
      <c r="G431" s="172">
        <v>0.88790000000000002</v>
      </c>
      <c r="H431" s="172">
        <v>2.3649</v>
      </c>
      <c r="I431" s="172">
        <v>2.9445000000000001</v>
      </c>
      <c r="J431" s="172">
        <v>6.5651000000000002</v>
      </c>
      <c r="K431" s="172">
        <v>12.779199999999999</v>
      </c>
      <c r="L431" s="172">
        <v>-3.0916999999999999</v>
      </c>
      <c r="M431" s="172">
        <v>4.7234999999999996</v>
      </c>
      <c r="N431" s="172">
        <v>12.6394</v>
      </c>
      <c r="O431" s="172"/>
      <c r="P431" s="172"/>
      <c r="Q431" s="172">
        <v>-3.8714</v>
      </c>
      <c r="R431" s="172">
        <v>-2.0240999999999998</v>
      </c>
    </row>
    <row r="432" spans="1:18" x14ac:dyDescent="0.3">
      <c r="A432" s="168" t="s">
        <v>368</v>
      </c>
      <c r="B432" s="168" t="s">
        <v>169</v>
      </c>
      <c r="C432" s="168">
        <v>144315</v>
      </c>
      <c r="D432" s="171">
        <v>44032</v>
      </c>
      <c r="E432" s="172">
        <v>11.14</v>
      </c>
      <c r="F432" s="172">
        <v>0.99729999999999996</v>
      </c>
      <c r="G432" s="172">
        <v>0.99729999999999996</v>
      </c>
      <c r="H432" s="172">
        <v>2.0146999999999999</v>
      </c>
      <c r="I432" s="172">
        <v>2.6728000000000001</v>
      </c>
      <c r="J432" s="172">
        <v>6.7050000000000001</v>
      </c>
      <c r="K432" s="172">
        <v>11.5115</v>
      </c>
      <c r="L432" s="172">
        <v>-7.2439999999999998</v>
      </c>
      <c r="M432" s="172">
        <v>-0.8014</v>
      </c>
      <c r="N432" s="172">
        <v>8.577</v>
      </c>
      <c r="O432" s="172"/>
      <c r="P432" s="172"/>
      <c r="Q432" s="172">
        <v>6.3503999999999996</v>
      </c>
      <c r="R432" s="172"/>
    </row>
    <row r="433" spans="1:18" x14ac:dyDescent="0.3">
      <c r="A433" s="168" t="s">
        <v>368</v>
      </c>
      <c r="B433" s="168" t="s">
        <v>272</v>
      </c>
      <c r="C433" s="168">
        <v>144314</v>
      </c>
      <c r="D433" s="171">
        <v>44032</v>
      </c>
      <c r="E433" s="172">
        <v>10.93</v>
      </c>
      <c r="F433" s="172">
        <v>1.0165999999999999</v>
      </c>
      <c r="G433" s="172">
        <v>1.0165999999999999</v>
      </c>
      <c r="H433" s="172">
        <v>2.0541999999999998</v>
      </c>
      <c r="I433" s="172">
        <v>2.6291000000000002</v>
      </c>
      <c r="J433" s="172">
        <v>6.6341000000000001</v>
      </c>
      <c r="K433" s="172">
        <v>11.3035</v>
      </c>
      <c r="L433" s="172">
        <v>-7.6858000000000004</v>
      </c>
      <c r="M433" s="172">
        <v>-1.5315000000000001</v>
      </c>
      <c r="N433" s="172">
        <v>7.3673999999999999</v>
      </c>
      <c r="O433" s="172"/>
      <c r="P433" s="172"/>
      <c r="Q433" s="172">
        <v>5.2023999999999999</v>
      </c>
      <c r="R433" s="172"/>
    </row>
    <row r="434" spans="1:18" x14ac:dyDescent="0.3">
      <c r="A434" s="168" t="s">
        <v>368</v>
      </c>
      <c r="B434" s="168" t="s">
        <v>170</v>
      </c>
      <c r="C434" s="168">
        <v>119351</v>
      </c>
      <c r="D434" s="171">
        <v>44032</v>
      </c>
      <c r="E434" s="172">
        <v>60.53</v>
      </c>
      <c r="F434" s="172">
        <v>1.3224</v>
      </c>
      <c r="G434" s="172">
        <v>1.3224</v>
      </c>
      <c r="H434" s="172">
        <v>2.2465999999999999</v>
      </c>
      <c r="I434" s="172">
        <v>3.1526999999999998</v>
      </c>
      <c r="J434" s="172">
        <v>6.6608000000000001</v>
      </c>
      <c r="K434" s="172">
        <v>12.593</v>
      </c>
      <c r="L434" s="172">
        <v>-2.5438999999999998</v>
      </c>
      <c r="M434" s="172">
        <v>4.1824000000000003</v>
      </c>
      <c r="N434" s="172">
        <v>13.267200000000001</v>
      </c>
      <c r="O434" s="172">
        <v>5.9057000000000004</v>
      </c>
      <c r="P434" s="172">
        <v>8.0831999999999997</v>
      </c>
      <c r="Q434" s="172">
        <v>13.421099999999999</v>
      </c>
      <c r="R434" s="172">
        <v>2.0055999999999998</v>
      </c>
    </row>
    <row r="435" spans="1:18" x14ac:dyDescent="0.3">
      <c r="A435" s="168" t="s">
        <v>368</v>
      </c>
      <c r="B435" s="168" t="s">
        <v>273</v>
      </c>
      <c r="C435" s="168">
        <v>111710</v>
      </c>
      <c r="D435" s="171">
        <v>44032</v>
      </c>
      <c r="E435" s="172">
        <v>54.9</v>
      </c>
      <c r="F435" s="172">
        <v>1.3102</v>
      </c>
      <c r="G435" s="172">
        <v>1.3102</v>
      </c>
      <c r="H435" s="172">
        <v>2.2345999999999999</v>
      </c>
      <c r="I435" s="172">
        <v>3.0985999999999998</v>
      </c>
      <c r="J435" s="172">
        <v>6.5606</v>
      </c>
      <c r="K435" s="172">
        <v>12.292899999999999</v>
      </c>
      <c r="L435" s="172">
        <v>-3.0548999999999999</v>
      </c>
      <c r="M435" s="172">
        <v>3.3315000000000001</v>
      </c>
      <c r="N435" s="172">
        <v>12.018000000000001</v>
      </c>
      <c r="O435" s="172">
        <v>4.6471999999999998</v>
      </c>
      <c r="P435" s="172">
        <v>6.6635999999999997</v>
      </c>
      <c r="Q435" s="172">
        <v>16.103000000000002</v>
      </c>
      <c r="R435" s="172">
        <v>0.83809999999999996</v>
      </c>
    </row>
    <row r="436" spans="1:18" x14ac:dyDescent="0.3">
      <c r="A436" s="168" t="s">
        <v>368</v>
      </c>
      <c r="B436" s="168" t="s">
        <v>410</v>
      </c>
      <c r="C436" s="168">
        <v>111709</v>
      </c>
      <c r="D436" s="171">
        <v>44032</v>
      </c>
      <c r="E436" s="172">
        <v>58.46</v>
      </c>
      <c r="F436" s="172">
        <v>1.3171999999999999</v>
      </c>
      <c r="G436" s="172">
        <v>1.3171999999999999</v>
      </c>
      <c r="H436" s="172">
        <v>2.2385000000000002</v>
      </c>
      <c r="I436" s="172">
        <v>3.1221999999999999</v>
      </c>
      <c r="J436" s="172">
        <v>6.6204999999999998</v>
      </c>
      <c r="K436" s="172">
        <v>12.4663</v>
      </c>
      <c r="L436" s="172">
        <v>-2.7610999999999999</v>
      </c>
      <c r="M436" s="172">
        <v>3.8365999999999998</v>
      </c>
      <c r="N436" s="172">
        <v>12.7483</v>
      </c>
      <c r="O436" s="172">
        <v>5.4352</v>
      </c>
      <c r="P436" s="172">
        <v>7.4550000000000001</v>
      </c>
      <c r="Q436" s="172">
        <v>16.744399999999999</v>
      </c>
      <c r="R436" s="172">
        <v>1.5649</v>
      </c>
    </row>
    <row r="437" spans="1:18" x14ac:dyDescent="0.3">
      <c r="A437" s="168" t="s">
        <v>368</v>
      </c>
      <c r="B437" s="168" t="s">
        <v>171</v>
      </c>
      <c r="C437" s="168">
        <v>118285</v>
      </c>
      <c r="D437" s="171">
        <v>44032</v>
      </c>
      <c r="E437" s="172">
        <v>71.17</v>
      </c>
      <c r="F437" s="172">
        <v>1.5989</v>
      </c>
      <c r="G437" s="172">
        <v>1.5989</v>
      </c>
      <c r="H437" s="172">
        <v>3.5651999999999999</v>
      </c>
      <c r="I437" s="172">
        <v>4.4927000000000001</v>
      </c>
      <c r="J437" s="172">
        <v>9.1898999999999997</v>
      </c>
      <c r="K437" s="172">
        <v>14.531700000000001</v>
      </c>
      <c r="L437" s="172">
        <v>-1.6446000000000001</v>
      </c>
      <c r="M437" s="172">
        <v>2.6244000000000001</v>
      </c>
      <c r="N437" s="172">
        <v>6.7816999999999998</v>
      </c>
      <c r="O437" s="172">
        <v>7.7876000000000003</v>
      </c>
      <c r="P437" s="172">
        <v>7.8564999999999996</v>
      </c>
      <c r="Q437" s="172">
        <v>12.180999999999999</v>
      </c>
      <c r="R437" s="172">
        <v>5.8257000000000003</v>
      </c>
    </row>
    <row r="438" spans="1:18" x14ac:dyDescent="0.3">
      <c r="A438" s="168" t="s">
        <v>368</v>
      </c>
      <c r="B438" s="168" t="s">
        <v>274</v>
      </c>
      <c r="C438" s="168">
        <v>111722</v>
      </c>
      <c r="D438" s="171">
        <v>44032</v>
      </c>
      <c r="E438" s="172">
        <v>67.680000000000007</v>
      </c>
      <c r="F438" s="172">
        <v>1.5759000000000001</v>
      </c>
      <c r="G438" s="172">
        <v>1.5759000000000001</v>
      </c>
      <c r="H438" s="172">
        <v>3.5337000000000001</v>
      </c>
      <c r="I438" s="172">
        <v>4.4443999999999999</v>
      </c>
      <c r="J438" s="172">
        <v>9.0908999999999995</v>
      </c>
      <c r="K438" s="172">
        <v>14.2278</v>
      </c>
      <c r="L438" s="172">
        <v>-2.1257999999999999</v>
      </c>
      <c r="M438" s="172">
        <v>1.8663000000000001</v>
      </c>
      <c r="N438" s="172">
        <v>5.7169999999999996</v>
      </c>
      <c r="O438" s="172">
        <v>6.8307000000000002</v>
      </c>
      <c r="P438" s="172">
        <v>7.0075000000000003</v>
      </c>
      <c r="Q438" s="172">
        <v>17.7211</v>
      </c>
      <c r="R438" s="172">
        <v>4.8632</v>
      </c>
    </row>
    <row r="439" spans="1:18" x14ac:dyDescent="0.3">
      <c r="A439" s="168" t="s">
        <v>368</v>
      </c>
      <c r="B439" s="168" t="s">
        <v>172</v>
      </c>
      <c r="C439" s="168">
        <v>119242</v>
      </c>
      <c r="D439" s="171">
        <v>44032</v>
      </c>
      <c r="E439" s="172">
        <v>50.167000000000002</v>
      </c>
      <c r="F439" s="172">
        <v>1.2248000000000001</v>
      </c>
      <c r="G439" s="172">
        <v>1.2248000000000001</v>
      </c>
      <c r="H439" s="172">
        <v>2.1585999999999999</v>
      </c>
      <c r="I439" s="172">
        <v>2.5847000000000002</v>
      </c>
      <c r="J439" s="172">
        <v>6.6657000000000002</v>
      </c>
      <c r="K439" s="172">
        <v>17.2044</v>
      </c>
      <c r="L439" s="172">
        <v>-9.3295999999999992</v>
      </c>
      <c r="M439" s="172">
        <v>-4.9344999999999999</v>
      </c>
      <c r="N439" s="172">
        <v>1.3556999999999999</v>
      </c>
      <c r="O439" s="172">
        <v>3.8146</v>
      </c>
      <c r="P439" s="172">
        <v>8.1283999999999992</v>
      </c>
      <c r="Q439" s="172">
        <v>13.766999999999999</v>
      </c>
      <c r="R439" s="172">
        <v>3.6282999999999999</v>
      </c>
    </row>
    <row r="440" spans="1:18" x14ac:dyDescent="0.3">
      <c r="A440" s="168" t="s">
        <v>368</v>
      </c>
      <c r="B440" s="168" t="s">
        <v>275</v>
      </c>
      <c r="C440" s="168">
        <v>104772</v>
      </c>
      <c r="D440" s="171">
        <v>44032</v>
      </c>
      <c r="E440" s="172">
        <v>47.345999999999997</v>
      </c>
      <c r="F440" s="172">
        <v>1.2163999999999999</v>
      </c>
      <c r="G440" s="172">
        <v>1.2163999999999999</v>
      </c>
      <c r="H440" s="172">
        <v>2.1377999999999999</v>
      </c>
      <c r="I440" s="172">
        <v>2.5470999999999999</v>
      </c>
      <c r="J440" s="172">
        <v>6.5774999999999997</v>
      </c>
      <c r="K440" s="172">
        <v>16.920999999999999</v>
      </c>
      <c r="L440" s="172">
        <v>-9.7517999999999994</v>
      </c>
      <c r="M440" s="172">
        <v>-5.6195000000000004</v>
      </c>
      <c r="N440" s="172">
        <v>0.37740000000000001</v>
      </c>
      <c r="O440" s="172">
        <v>2.7681</v>
      </c>
      <c r="P440" s="172">
        <v>7.1001000000000003</v>
      </c>
      <c r="Q440" s="172">
        <v>12.195499999999999</v>
      </c>
      <c r="R440" s="172">
        <v>2.6190000000000002</v>
      </c>
    </row>
    <row r="441" spans="1:18" x14ac:dyDescent="0.3">
      <c r="A441" s="168" t="s">
        <v>368</v>
      </c>
      <c r="B441" s="168" t="s">
        <v>173</v>
      </c>
      <c r="C441" s="168">
        <v>118620</v>
      </c>
      <c r="D441" s="171">
        <v>44032</v>
      </c>
      <c r="E441" s="172">
        <v>47.35</v>
      </c>
      <c r="F441" s="172">
        <v>1.0888</v>
      </c>
      <c r="G441" s="172">
        <v>1.0888</v>
      </c>
      <c r="H441" s="172">
        <v>1.8280000000000001</v>
      </c>
      <c r="I441" s="172">
        <v>2.5335999999999999</v>
      </c>
      <c r="J441" s="172">
        <v>6.9089999999999998</v>
      </c>
      <c r="K441" s="172">
        <v>13.6309</v>
      </c>
      <c r="L441" s="172">
        <v>-10.9795</v>
      </c>
      <c r="M441" s="172">
        <v>-6.2561999999999998</v>
      </c>
      <c r="N441" s="172">
        <v>-2.1492</v>
      </c>
      <c r="O441" s="172">
        <v>1.5073000000000001</v>
      </c>
      <c r="P441" s="172">
        <v>4.2798999999999996</v>
      </c>
      <c r="Q441" s="172">
        <v>10.8979</v>
      </c>
      <c r="R441" s="172">
        <v>-1.2723</v>
      </c>
    </row>
    <row r="442" spans="1:18" x14ac:dyDescent="0.3">
      <c r="A442" s="168" t="s">
        <v>368</v>
      </c>
      <c r="B442" s="168" t="s">
        <v>276</v>
      </c>
      <c r="C442" s="168">
        <v>111638</v>
      </c>
      <c r="D442" s="171">
        <v>44032</v>
      </c>
      <c r="E442" s="172">
        <v>43.53</v>
      </c>
      <c r="F442" s="172">
        <v>1.0680000000000001</v>
      </c>
      <c r="G442" s="172">
        <v>1.0680000000000001</v>
      </c>
      <c r="H442" s="172">
        <v>1.8007</v>
      </c>
      <c r="I442" s="172">
        <v>2.4718</v>
      </c>
      <c r="J442" s="172">
        <v>6.7435</v>
      </c>
      <c r="K442" s="172">
        <v>13.123699999999999</v>
      </c>
      <c r="L442" s="172">
        <v>-11.739699999999999</v>
      </c>
      <c r="M442" s="172">
        <v>-7.4813999999999998</v>
      </c>
      <c r="N442" s="172">
        <v>-3.8224</v>
      </c>
      <c r="O442" s="172">
        <v>-8.4000000000000005E-2</v>
      </c>
      <c r="P442" s="172">
        <v>2.9799000000000002</v>
      </c>
      <c r="Q442" s="172">
        <v>13.566599999999999</v>
      </c>
      <c r="R442" s="172">
        <v>-2.9601000000000002</v>
      </c>
    </row>
    <row r="443" spans="1:18" x14ac:dyDescent="0.3">
      <c r="A443" s="168" t="s">
        <v>368</v>
      </c>
      <c r="B443" s="168" t="s">
        <v>174</v>
      </c>
      <c r="C443" s="168">
        <v>135654</v>
      </c>
      <c r="D443" s="171">
        <v>44032</v>
      </c>
      <c r="E443" s="172">
        <v>14.277100000000001</v>
      </c>
      <c r="F443" s="172">
        <v>1.2381</v>
      </c>
      <c r="G443" s="172">
        <v>1.2381</v>
      </c>
      <c r="H443" s="172">
        <v>1.3711</v>
      </c>
      <c r="I443" s="172">
        <v>2.0303</v>
      </c>
      <c r="J443" s="172">
        <v>6.6737000000000002</v>
      </c>
      <c r="K443" s="172">
        <v>18.087199999999999</v>
      </c>
      <c r="L443" s="172">
        <v>-11.7766</v>
      </c>
      <c r="M443" s="172">
        <v>-7.1698000000000004</v>
      </c>
      <c r="N443" s="172">
        <v>-3.4933000000000001</v>
      </c>
      <c r="O443" s="172">
        <v>1.4792000000000001</v>
      </c>
      <c r="P443" s="172"/>
      <c r="Q443" s="172">
        <v>8.1235999999999997</v>
      </c>
      <c r="R443" s="172">
        <v>-0.47120000000000001</v>
      </c>
    </row>
    <row r="444" spans="1:18" x14ac:dyDescent="0.3">
      <c r="A444" s="168" t="s">
        <v>368</v>
      </c>
      <c r="B444" s="168" t="s">
        <v>277</v>
      </c>
      <c r="C444" s="168">
        <v>135655</v>
      </c>
      <c r="D444" s="171">
        <v>44032</v>
      </c>
      <c r="E444" s="172">
        <v>13.2552</v>
      </c>
      <c r="F444" s="172">
        <v>1.2218</v>
      </c>
      <c r="G444" s="172">
        <v>1.2218</v>
      </c>
      <c r="H444" s="172">
        <v>1.3348</v>
      </c>
      <c r="I444" s="172">
        <v>1.9592000000000001</v>
      </c>
      <c r="J444" s="172">
        <v>6.5119999999999996</v>
      </c>
      <c r="K444" s="172">
        <v>17.6128</v>
      </c>
      <c r="L444" s="172">
        <v>-12.448</v>
      </c>
      <c r="M444" s="172">
        <v>-8.2018000000000004</v>
      </c>
      <c r="N444" s="172">
        <v>-4.9404000000000003</v>
      </c>
      <c r="O444" s="172">
        <v>-0.1668</v>
      </c>
      <c r="P444" s="172"/>
      <c r="Q444" s="172">
        <v>6.3765000000000001</v>
      </c>
      <c r="R444" s="172">
        <v>-2.1372</v>
      </c>
    </row>
    <row r="445" spans="1:18" x14ac:dyDescent="0.3">
      <c r="A445" s="168" t="s">
        <v>368</v>
      </c>
      <c r="B445" s="168" t="s">
        <v>278</v>
      </c>
      <c r="C445" s="168">
        <v>100526</v>
      </c>
      <c r="D445" s="171">
        <v>44032</v>
      </c>
      <c r="E445" s="172">
        <v>490.03629999999998</v>
      </c>
      <c r="F445" s="172">
        <v>1.0864</v>
      </c>
      <c r="G445" s="172">
        <v>1.0864</v>
      </c>
      <c r="H445" s="172">
        <v>2.2412000000000001</v>
      </c>
      <c r="I445" s="172">
        <v>1.6371</v>
      </c>
      <c r="J445" s="172">
        <v>5.9276</v>
      </c>
      <c r="K445" s="172">
        <v>13.7264</v>
      </c>
      <c r="L445" s="172">
        <v>-16.3599</v>
      </c>
      <c r="M445" s="172">
        <v>-12.8514</v>
      </c>
      <c r="N445" s="172">
        <v>-11.8812</v>
      </c>
      <c r="O445" s="172">
        <v>-2.2898000000000001</v>
      </c>
      <c r="P445" s="172">
        <v>2.0945</v>
      </c>
      <c r="Q445" s="172">
        <v>20.054600000000001</v>
      </c>
      <c r="R445" s="172">
        <v>-5.4217000000000004</v>
      </c>
    </row>
    <row r="446" spans="1:18" x14ac:dyDescent="0.3">
      <c r="A446" s="168" t="s">
        <v>368</v>
      </c>
      <c r="B446" s="168" t="s">
        <v>175</v>
      </c>
      <c r="C446" s="168">
        <v>118540</v>
      </c>
      <c r="D446" s="171">
        <v>44032</v>
      </c>
      <c r="E446" s="172">
        <v>524.17989999999998</v>
      </c>
      <c r="F446" s="172">
        <v>1.0936999999999999</v>
      </c>
      <c r="G446" s="172">
        <v>1.0936999999999999</v>
      </c>
      <c r="H446" s="172">
        <v>2.2587999999999999</v>
      </c>
      <c r="I446" s="172">
        <v>1.6740999999999999</v>
      </c>
      <c r="J446" s="172">
        <v>6.0125000000000002</v>
      </c>
      <c r="K446" s="172">
        <v>13.9961</v>
      </c>
      <c r="L446" s="172">
        <v>-15.9604</v>
      </c>
      <c r="M446" s="172">
        <v>-12.2004</v>
      </c>
      <c r="N446" s="172">
        <v>-11.0075</v>
      </c>
      <c r="O446" s="172">
        <v>-1.3265</v>
      </c>
      <c r="P446" s="172">
        <v>3.1038999999999999</v>
      </c>
      <c r="Q446" s="172">
        <v>10.735799999999999</v>
      </c>
      <c r="R446" s="172">
        <v>-4.5015000000000001</v>
      </c>
    </row>
    <row r="447" spans="1:18" x14ac:dyDescent="0.3">
      <c r="A447" s="168" t="s">
        <v>368</v>
      </c>
      <c r="B447" s="168" t="s">
        <v>279</v>
      </c>
      <c r="C447" s="168">
        <v>100998</v>
      </c>
      <c r="D447" s="171">
        <v>44032</v>
      </c>
      <c r="E447" s="172">
        <v>329.19</v>
      </c>
      <c r="F447" s="172">
        <v>1.0362</v>
      </c>
      <c r="G447" s="172">
        <v>1.0362</v>
      </c>
      <c r="H447" s="172">
        <v>2.5533000000000001</v>
      </c>
      <c r="I447" s="172">
        <v>2.6848000000000001</v>
      </c>
      <c r="J447" s="172">
        <v>7.3251999999999997</v>
      </c>
      <c r="K447" s="172">
        <v>17.3675</v>
      </c>
      <c r="L447" s="172">
        <v>-13.0121</v>
      </c>
      <c r="M447" s="172">
        <v>-7.8930999999999996</v>
      </c>
      <c r="N447" s="172">
        <v>-8.2340999999999998</v>
      </c>
      <c r="O447" s="172">
        <v>0.88990000000000002</v>
      </c>
      <c r="P447" s="172">
        <v>6.5086000000000004</v>
      </c>
      <c r="Q447" s="172">
        <v>19.5593</v>
      </c>
      <c r="R447" s="172">
        <v>-1.1113</v>
      </c>
    </row>
    <row r="448" spans="1:18" x14ac:dyDescent="0.3">
      <c r="A448" s="168" t="s">
        <v>368</v>
      </c>
      <c r="B448" s="168" t="s">
        <v>176</v>
      </c>
      <c r="C448" s="168">
        <v>118929</v>
      </c>
      <c r="D448" s="171">
        <v>44032</v>
      </c>
      <c r="E448" s="172">
        <v>343.69499999999999</v>
      </c>
      <c r="F448" s="172">
        <v>1.0404</v>
      </c>
      <c r="G448" s="172">
        <v>1.0404</v>
      </c>
      <c r="H448" s="172">
        <v>2.5634000000000001</v>
      </c>
      <c r="I448" s="172">
        <v>2.7046999999999999</v>
      </c>
      <c r="J448" s="172">
        <v>7.3708</v>
      </c>
      <c r="K448" s="172">
        <v>17.514199999999999</v>
      </c>
      <c r="L448" s="172">
        <v>-12.795199999999999</v>
      </c>
      <c r="M448" s="172">
        <v>-7.5449999999999999</v>
      </c>
      <c r="N448" s="172">
        <v>-7.7727000000000004</v>
      </c>
      <c r="O448" s="172">
        <v>1.4661999999999999</v>
      </c>
      <c r="P448" s="172">
        <v>7.1515000000000004</v>
      </c>
      <c r="Q448" s="172">
        <v>11.917299999999999</v>
      </c>
      <c r="R448" s="172">
        <v>-0.61629999999999996</v>
      </c>
    </row>
    <row r="449" spans="1:18" x14ac:dyDescent="0.3">
      <c r="A449" s="168" t="s">
        <v>368</v>
      </c>
      <c r="B449" s="168" t="s">
        <v>280</v>
      </c>
      <c r="C449" s="168">
        <v>101979</v>
      </c>
      <c r="D449" s="171">
        <v>44032</v>
      </c>
      <c r="E449" s="172">
        <v>1462.4951163606299</v>
      </c>
      <c r="F449" s="172">
        <v>0.50860000000000005</v>
      </c>
      <c r="G449" s="172">
        <v>0.50860000000000005</v>
      </c>
      <c r="H449" s="172">
        <v>2.4009</v>
      </c>
      <c r="I449" s="172">
        <v>2.0651000000000002</v>
      </c>
      <c r="J449" s="172">
        <v>6.3512000000000004</v>
      </c>
      <c r="K449" s="172">
        <v>13.9307</v>
      </c>
      <c r="L449" s="172">
        <v>-14.3588</v>
      </c>
      <c r="M449" s="172">
        <v>-10.7241</v>
      </c>
      <c r="N449" s="172">
        <v>-11.712899999999999</v>
      </c>
      <c r="O449" s="172">
        <v>-3.8151999999999999</v>
      </c>
      <c r="P449" s="172">
        <v>2.2090999999999998</v>
      </c>
      <c r="Q449" s="172">
        <v>22.750499999999999</v>
      </c>
      <c r="R449" s="172">
        <v>-4.9268000000000001</v>
      </c>
    </row>
    <row r="450" spans="1:18" x14ac:dyDescent="0.3">
      <c r="A450" s="168" t="s">
        <v>368</v>
      </c>
      <c r="B450" s="168" t="s">
        <v>177</v>
      </c>
      <c r="C450" s="168">
        <v>119060</v>
      </c>
      <c r="D450" s="171">
        <v>44032</v>
      </c>
      <c r="E450" s="172">
        <v>469.59399999999999</v>
      </c>
      <c r="F450" s="172">
        <v>0.5141</v>
      </c>
      <c r="G450" s="172">
        <v>0.5141</v>
      </c>
      <c r="H450" s="172">
        <v>2.4138000000000002</v>
      </c>
      <c r="I450" s="172">
        <v>2.0901000000000001</v>
      </c>
      <c r="J450" s="172">
        <v>6.4096000000000002</v>
      </c>
      <c r="K450" s="172">
        <v>14.088200000000001</v>
      </c>
      <c r="L450" s="172">
        <v>-14.125299999999999</v>
      </c>
      <c r="M450" s="172">
        <v>-10.3459</v>
      </c>
      <c r="N450" s="172">
        <v>-11.211600000000001</v>
      </c>
      <c r="O450" s="172">
        <v>-3.1840999999999999</v>
      </c>
      <c r="P450" s="172">
        <v>2.8738000000000001</v>
      </c>
      <c r="Q450" s="172">
        <v>9.0520999999999994</v>
      </c>
      <c r="R450" s="172">
        <v>-4.3579999999999997</v>
      </c>
    </row>
    <row r="451" spans="1:18" x14ac:dyDescent="0.3">
      <c r="A451" s="168" t="s">
        <v>368</v>
      </c>
      <c r="B451" s="168" t="s">
        <v>281</v>
      </c>
      <c r="C451" s="168">
        <v>104707</v>
      </c>
      <c r="D451" s="171">
        <v>44032</v>
      </c>
      <c r="E451" s="172">
        <v>34.0944</v>
      </c>
      <c r="F451" s="172">
        <v>0.97350000000000003</v>
      </c>
      <c r="G451" s="172">
        <v>0.97350000000000003</v>
      </c>
      <c r="H451" s="172">
        <v>2.1118000000000001</v>
      </c>
      <c r="I451" s="172">
        <v>2.4914999999999998</v>
      </c>
      <c r="J451" s="172">
        <v>7.2882999999999996</v>
      </c>
      <c r="K451" s="172">
        <v>13.7356</v>
      </c>
      <c r="L451" s="172">
        <v>-12.6412</v>
      </c>
      <c r="M451" s="172">
        <v>-6.4797000000000002</v>
      </c>
      <c r="N451" s="172">
        <v>-4.4020999999999999</v>
      </c>
      <c r="O451" s="172">
        <v>-2.0430999999999999</v>
      </c>
      <c r="P451" s="172">
        <v>4.1715999999999998</v>
      </c>
      <c r="Q451" s="172">
        <v>9.4758999999999993</v>
      </c>
      <c r="R451" s="172">
        <v>-2.2404999999999999</v>
      </c>
    </row>
    <row r="452" spans="1:18" x14ac:dyDescent="0.3">
      <c r="A452" s="168" t="s">
        <v>368</v>
      </c>
      <c r="B452" s="168" t="s">
        <v>178</v>
      </c>
      <c r="C452" s="168">
        <v>120079</v>
      </c>
      <c r="D452" s="171">
        <v>44032</v>
      </c>
      <c r="E452" s="172">
        <v>36.248100000000001</v>
      </c>
      <c r="F452" s="172">
        <v>0.98399999999999999</v>
      </c>
      <c r="G452" s="172">
        <v>0.98399999999999999</v>
      </c>
      <c r="H452" s="172">
        <v>2.1366999999999998</v>
      </c>
      <c r="I452" s="172">
        <v>2.5409000000000002</v>
      </c>
      <c r="J452" s="172">
        <v>7.4024000000000001</v>
      </c>
      <c r="K452" s="172">
        <v>14.0914</v>
      </c>
      <c r="L452" s="172">
        <v>-12.0855</v>
      </c>
      <c r="M452" s="172">
        <v>-5.5719000000000003</v>
      </c>
      <c r="N452" s="172">
        <v>-3.1625000000000001</v>
      </c>
      <c r="O452" s="172">
        <v>-1.1212</v>
      </c>
      <c r="P452" s="172">
        <v>5.0547000000000004</v>
      </c>
      <c r="Q452" s="172">
        <v>10.5787</v>
      </c>
      <c r="R452" s="172">
        <v>-1.2088000000000001</v>
      </c>
    </row>
    <row r="453" spans="1:18" x14ac:dyDescent="0.3">
      <c r="A453" s="168" t="s">
        <v>368</v>
      </c>
      <c r="B453" s="168" t="s">
        <v>282</v>
      </c>
      <c r="C453" s="168">
        <v>100354</v>
      </c>
      <c r="D453" s="171">
        <v>44032</v>
      </c>
      <c r="E453" s="172">
        <v>349.58</v>
      </c>
      <c r="F453" s="172">
        <v>0.76380000000000003</v>
      </c>
      <c r="G453" s="172">
        <v>0.76380000000000003</v>
      </c>
      <c r="H453" s="172">
        <v>1.4303999999999999</v>
      </c>
      <c r="I453" s="172">
        <v>1.8145</v>
      </c>
      <c r="J453" s="172">
        <v>5.2762000000000002</v>
      </c>
      <c r="K453" s="172">
        <v>14.1448</v>
      </c>
      <c r="L453" s="172">
        <v>-12.383800000000001</v>
      </c>
      <c r="M453" s="172">
        <v>-5.5776000000000003</v>
      </c>
      <c r="N453" s="172">
        <v>-5.524</v>
      </c>
      <c r="O453" s="172">
        <v>1.8272999999999999</v>
      </c>
      <c r="P453" s="172">
        <v>4.8188000000000004</v>
      </c>
      <c r="Q453" s="172">
        <v>18.504000000000001</v>
      </c>
      <c r="R453" s="172">
        <v>-1.0003</v>
      </c>
    </row>
    <row r="454" spans="1:18" x14ac:dyDescent="0.3">
      <c r="A454" s="168" t="s">
        <v>368</v>
      </c>
      <c r="B454" s="168" t="s">
        <v>179</v>
      </c>
      <c r="C454" s="168">
        <v>120592</v>
      </c>
      <c r="D454" s="171">
        <v>44032</v>
      </c>
      <c r="E454" s="172">
        <v>375.31</v>
      </c>
      <c r="F454" s="172">
        <v>0.77059999999999995</v>
      </c>
      <c r="G454" s="172">
        <v>0.77059999999999995</v>
      </c>
      <c r="H454" s="172">
        <v>1.4488000000000001</v>
      </c>
      <c r="I454" s="172">
        <v>1.8480000000000001</v>
      </c>
      <c r="J454" s="172">
        <v>5.3560999999999996</v>
      </c>
      <c r="K454" s="172">
        <v>14.3819</v>
      </c>
      <c r="L454" s="172">
        <v>-12.1692</v>
      </c>
      <c r="M454" s="172">
        <v>-5.1384999999999996</v>
      </c>
      <c r="N454" s="172">
        <v>-4.8692000000000002</v>
      </c>
      <c r="O454" s="172">
        <v>2.74</v>
      </c>
      <c r="P454" s="172">
        <v>5.9039000000000001</v>
      </c>
      <c r="Q454" s="172">
        <v>12.0373</v>
      </c>
      <c r="R454" s="172">
        <v>-0.23469999999999999</v>
      </c>
    </row>
    <row r="455" spans="1:18" x14ac:dyDescent="0.3">
      <c r="A455" s="168" t="s">
        <v>368</v>
      </c>
      <c r="B455" s="168" t="s">
        <v>283</v>
      </c>
      <c r="C455" s="168">
        <v>142136</v>
      </c>
      <c r="D455" s="171">
        <v>44032</v>
      </c>
      <c r="E455" s="172">
        <v>9.3800000000000008</v>
      </c>
      <c r="F455" s="172">
        <v>0.96879999999999999</v>
      </c>
      <c r="G455" s="172">
        <v>0.96879999999999999</v>
      </c>
      <c r="H455" s="172">
        <v>-0.21279999999999999</v>
      </c>
      <c r="I455" s="172">
        <v>-1.367</v>
      </c>
      <c r="J455" s="172">
        <v>3.0769000000000002</v>
      </c>
      <c r="K455" s="172">
        <v>12.605</v>
      </c>
      <c r="L455" s="172">
        <v>-20.034099999999999</v>
      </c>
      <c r="M455" s="172">
        <v>-14.959199999999999</v>
      </c>
      <c r="N455" s="172">
        <v>-11.09</v>
      </c>
      <c r="O455" s="172"/>
      <c r="P455" s="172"/>
      <c r="Q455" s="172">
        <v>-2.7109999999999999</v>
      </c>
      <c r="R455" s="172">
        <v>-5.6109999999999998</v>
      </c>
    </row>
    <row r="456" spans="1:18" x14ac:dyDescent="0.3">
      <c r="A456" s="168" t="s">
        <v>368</v>
      </c>
      <c r="B456" s="168" t="s">
        <v>180</v>
      </c>
      <c r="C456" s="168">
        <v>142134</v>
      </c>
      <c r="D456" s="171">
        <v>44032</v>
      </c>
      <c r="E456" s="172">
        <v>9.6</v>
      </c>
      <c r="F456" s="172">
        <v>1.0526</v>
      </c>
      <c r="G456" s="172">
        <v>1.0526</v>
      </c>
      <c r="H456" s="172">
        <v>-0.1041</v>
      </c>
      <c r="I456" s="172">
        <v>-1.3361000000000001</v>
      </c>
      <c r="J456" s="172">
        <v>3.2258</v>
      </c>
      <c r="K456" s="172">
        <v>12.8085</v>
      </c>
      <c r="L456" s="172">
        <v>-19.799499999999998</v>
      </c>
      <c r="M456" s="172">
        <v>-14.5907</v>
      </c>
      <c r="N456" s="172">
        <v>-10.6145</v>
      </c>
      <c r="O456" s="172"/>
      <c r="P456" s="172"/>
      <c r="Q456" s="172">
        <v>-1.7377</v>
      </c>
      <c r="R456" s="172">
        <v>-4.7375999999999996</v>
      </c>
    </row>
    <row r="457" spans="1:18" x14ac:dyDescent="0.3">
      <c r="A457" s="168" t="s">
        <v>368</v>
      </c>
      <c r="B457" s="168" t="s">
        <v>181</v>
      </c>
      <c r="C457" s="168">
        <v>123637</v>
      </c>
      <c r="D457" s="171">
        <v>44032</v>
      </c>
      <c r="E457" s="172">
        <v>26.95</v>
      </c>
      <c r="F457" s="172">
        <v>0.7853</v>
      </c>
      <c r="G457" s="172">
        <v>0.7853</v>
      </c>
      <c r="H457" s="172">
        <v>1.0878000000000001</v>
      </c>
      <c r="I457" s="172">
        <v>0.44729999999999998</v>
      </c>
      <c r="J457" s="172">
        <v>5.3146000000000004</v>
      </c>
      <c r="K457" s="172">
        <v>8.7132000000000005</v>
      </c>
      <c r="L457" s="172">
        <v>-12.9803</v>
      </c>
      <c r="M457" s="172">
        <v>-9.4117999999999995</v>
      </c>
      <c r="N457" s="172">
        <v>1.4683999999999999</v>
      </c>
      <c r="O457" s="172">
        <v>1.7130000000000001</v>
      </c>
      <c r="P457" s="172">
        <v>4.5395000000000003</v>
      </c>
      <c r="Q457" s="172">
        <v>15.541</v>
      </c>
      <c r="R457" s="172">
        <v>-1.5208999999999999</v>
      </c>
    </row>
    <row r="458" spans="1:18" x14ac:dyDescent="0.3">
      <c r="A458" s="168" t="s">
        <v>368</v>
      </c>
      <c r="B458" s="168" t="s">
        <v>284</v>
      </c>
      <c r="C458" s="168">
        <v>123638</v>
      </c>
      <c r="D458" s="171">
        <v>44032</v>
      </c>
      <c r="E458" s="172">
        <v>24.86</v>
      </c>
      <c r="F458" s="172">
        <v>0.7702</v>
      </c>
      <c r="G458" s="172">
        <v>0.7702</v>
      </c>
      <c r="H458" s="172">
        <v>1.0569</v>
      </c>
      <c r="I458" s="172">
        <v>0.40389999999999998</v>
      </c>
      <c r="J458" s="172">
        <v>5.2051999999999996</v>
      </c>
      <c r="K458" s="172">
        <v>8.3696999999999999</v>
      </c>
      <c r="L458" s="172">
        <v>-13.4702</v>
      </c>
      <c r="M458" s="172">
        <v>-10.2203</v>
      </c>
      <c r="N458" s="172">
        <v>0.20150000000000001</v>
      </c>
      <c r="O458" s="172">
        <v>0.17480000000000001</v>
      </c>
      <c r="P458" s="172">
        <v>3.1261999999999999</v>
      </c>
      <c r="Q458" s="172">
        <v>14.19</v>
      </c>
      <c r="R458" s="172">
        <v>-2.883</v>
      </c>
    </row>
    <row r="459" spans="1:18" x14ac:dyDescent="0.3">
      <c r="A459" s="168" t="s">
        <v>368</v>
      </c>
      <c r="B459" s="168" t="s">
        <v>182</v>
      </c>
      <c r="C459" s="168">
        <v>118473</v>
      </c>
      <c r="D459" s="171">
        <v>44032</v>
      </c>
      <c r="E459" s="172">
        <v>53.99</v>
      </c>
      <c r="F459" s="172">
        <v>0.84050000000000002</v>
      </c>
      <c r="G459" s="172">
        <v>0.84050000000000002</v>
      </c>
      <c r="H459" s="172">
        <v>2.1183999999999998</v>
      </c>
      <c r="I459" s="172">
        <v>2.7012</v>
      </c>
      <c r="J459" s="172">
        <v>7.1654999999999998</v>
      </c>
      <c r="K459" s="172">
        <v>19.1569</v>
      </c>
      <c r="L459" s="172">
        <v>-11.6511</v>
      </c>
      <c r="M459" s="172">
        <v>-5.5953999999999997</v>
      </c>
      <c r="N459" s="172">
        <v>-6.5754999999999999</v>
      </c>
      <c r="O459" s="172">
        <v>1.4800000000000001E-2</v>
      </c>
      <c r="P459" s="172">
        <v>4.7563000000000004</v>
      </c>
      <c r="Q459" s="172">
        <v>12.411099999999999</v>
      </c>
      <c r="R459" s="172">
        <v>-3.5306999999999999</v>
      </c>
    </row>
    <row r="460" spans="1:18" x14ac:dyDescent="0.3">
      <c r="A460" s="168" t="s">
        <v>368</v>
      </c>
      <c r="B460" s="168" t="s">
        <v>285</v>
      </c>
      <c r="C460" s="168">
        <v>111569</v>
      </c>
      <c r="D460" s="171">
        <v>44032</v>
      </c>
      <c r="E460" s="172">
        <v>49.74</v>
      </c>
      <c r="F460" s="172">
        <v>0.83109999999999995</v>
      </c>
      <c r="G460" s="172">
        <v>0.83109999999999995</v>
      </c>
      <c r="H460" s="172">
        <v>2.0935999999999999</v>
      </c>
      <c r="I460" s="172">
        <v>2.6414</v>
      </c>
      <c r="J460" s="172">
        <v>7.0598000000000001</v>
      </c>
      <c r="K460" s="172">
        <v>18.8247</v>
      </c>
      <c r="L460" s="172">
        <v>-12.120100000000001</v>
      </c>
      <c r="M460" s="172">
        <v>-6.3277000000000001</v>
      </c>
      <c r="N460" s="172">
        <v>-7.5636000000000001</v>
      </c>
      <c r="O460" s="172">
        <v>-1.1835</v>
      </c>
      <c r="P460" s="172">
        <v>3.5501999999999998</v>
      </c>
      <c r="Q460" s="172">
        <v>14.8691</v>
      </c>
      <c r="R460" s="172">
        <v>-4.6787999999999998</v>
      </c>
    </row>
    <row r="461" spans="1:18" x14ac:dyDescent="0.3">
      <c r="A461" s="168" t="s">
        <v>368</v>
      </c>
      <c r="B461" s="168" t="s">
        <v>183</v>
      </c>
      <c r="C461" s="168">
        <v>141808</v>
      </c>
      <c r="D461" s="171">
        <v>44032</v>
      </c>
      <c r="E461" s="172">
        <v>9.23</v>
      </c>
      <c r="F461" s="172">
        <v>0.98470000000000002</v>
      </c>
      <c r="G461" s="172">
        <v>0.98470000000000002</v>
      </c>
      <c r="H461" s="172">
        <v>1.8764000000000001</v>
      </c>
      <c r="I461" s="172">
        <v>1.9890000000000001</v>
      </c>
      <c r="J461" s="172">
        <v>6.4591000000000003</v>
      </c>
      <c r="K461" s="172">
        <v>13.1127</v>
      </c>
      <c r="L461" s="172">
        <v>-10.6486</v>
      </c>
      <c r="M461" s="172">
        <v>-7.4222999999999999</v>
      </c>
      <c r="N461" s="172">
        <v>-3.7538999999999998</v>
      </c>
      <c r="O461" s="172"/>
      <c r="P461" s="172"/>
      <c r="Q461" s="172">
        <v>-3.0794999999999999</v>
      </c>
      <c r="R461" s="172">
        <v>-1.4294</v>
      </c>
    </row>
    <row r="462" spans="1:18" x14ac:dyDescent="0.3">
      <c r="A462" s="168" t="s">
        <v>368</v>
      </c>
      <c r="B462" s="168" t="s">
        <v>286</v>
      </c>
      <c r="C462" s="168">
        <v>141862</v>
      </c>
      <c r="D462" s="171">
        <v>44032</v>
      </c>
      <c r="E462" s="172">
        <v>8.98</v>
      </c>
      <c r="F462" s="172">
        <v>1.0124</v>
      </c>
      <c r="G462" s="172">
        <v>1.0124</v>
      </c>
      <c r="H462" s="172">
        <v>1.8141</v>
      </c>
      <c r="I462" s="172">
        <v>1.9296</v>
      </c>
      <c r="J462" s="172">
        <v>6.2721999999999998</v>
      </c>
      <c r="K462" s="172">
        <v>12.5313</v>
      </c>
      <c r="L462" s="172">
        <v>-11.4398</v>
      </c>
      <c r="M462" s="172">
        <v>-8.3673000000000002</v>
      </c>
      <c r="N462" s="172">
        <v>-4.9734999999999996</v>
      </c>
      <c r="O462" s="172"/>
      <c r="P462" s="172"/>
      <c r="Q462" s="172">
        <v>-4.1128999999999998</v>
      </c>
      <c r="R462" s="172">
        <v>-2.5150999999999999</v>
      </c>
    </row>
    <row r="463" spans="1:18" x14ac:dyDescent="0.3">
      <c r="A463" s="168" t="s">
        <v>368</v>
      </c>
      <c r="B463" s="168" t="s">
        <v>287</v>
      </c>
      <c r="C463" s="168">
        <v>104636</v>
      </c>
      <c r="D463" s="171">
        <v>44032</v>
      </c>
      <c r="E463" s="172">
        <v>50.72</v>
      </c>
      <c r="F463" s="172">
        <v>0.85499999999999998</v>
      </c>
      <c r="G463" s="172">
        <v>0.85499999999999998</v>
      </c>
      <c r="H463" s="172">
        <v>2.4645999999999999</v>
      </c>
      <c r="I463" s="172">
        <v>2.6097999999999999</v>
      </c>
      <c r="J463" s="172">
        <v>6.0865999999999998</v>
      </c>
      <c r="K463" s="172">
        <v>15.7462</v>
      </c>
      <c r="L463" s="172">
        <v>-6.9699</v>
      </c>
      <c r="M463" s="172">
        <v>-1.7435</v>
      </c>
      <c r="N463" s="172">
        <v>3.1103999999999998</v>
      </c>
      <c r="O463" s="172">
        <v>4.5552000000000001</v>
      </c>
      <c r="P463" s="172">
        <v>6.5327000000000002</v>
      </c>
      <c r="Q463" s="172">
        <v>12.713800000000001</v>
      </c>
      <c r="R463" s="172">
        <v>0.23710000000000001</v>
      </c>
    </row>
    <row r="464" spans="1:18" x14ac:dyDescent="0.3">
      <c r="A464" s="168" t="s">
        <v>368</v>
      </c>
      <c r="B464" s="168" t="s">
        <v>184</v>
      </c>
      <c r="C464" s="168">
        <v>120416</v>
      </c>
      <c r="D464" s="171">
        <v>44032</v>
      </c>
      <c r="E464" s="172">
        <v>56.47</v>
      </c>
      <c r="F464" s="172">
        <v>0.85729999999999995</v>
      </c>
      <c r="G464" s="172">
        <v>0.85729999999999995</v>
      </c>
      <c r="H464" s="172">
        <v>2.5049999999999999</v>
      </c>
      <c r="I464" s="172">
        <v>2.6541000000000001</v>
      </c>
      <c r="J464" s="172">
        <v>6.1864999999999997</v>
      </c>
      <c r="K464" s="172">
        <v>16.074000000000002</v>
      </c>
      <c r="L464" s="172">
        <v>-6.4447000000000001</v>
      </c>
      <c r="M464" s="172">
        <v>-0.94720000000000004</v>
      </c>
      <c r="N464" s="172">
        <v>4.2651000000000003</v>
      </c>
      <c r="O464" s="172">
        <v>6.0340999999999996</v>
      </c>
      <c r="P464" s="172">
        <v>8.1615000000000002</v>
      </c>
      <c r="Q464" s="172">
        <v>14.9297</v>
      </c>
      <c r="R464" s="172">
        <v>1.5565</v>
      </c>
    </row>
    <row r="465" spans="1:18" x14ac:dyDescent="0.3">
      <c r="A465" s="168" t="s">
        <v>368</v>
      </c>
      <c r="B465" s="168" t="s">
        <v>185</v>
      </c>
      <c r="C465" s="168">
        <v>147541</v>
      </c>
      <c r="D465" s="171">
        <v>44032</v>
      </c>
      <c r="E465" s="172">
        <v>9.5789000000000009</v>
      </c>
      <c r="F465" s="172">
        <v>0.81889999999999996</v>
      </c>
      <c r="G465" s="172">
        <v>0.81889999999999996</v>
      </c>
      <c r="H465" s="172">
        <v>2.2850999999999999</v>
      </c>
      <c r="I465" s="172">
        <v>2.1488</v>
      </c>
      <c r="J465" s="172">
        <v>5.7436999999999996</v>
      </c>
      <c r="K465" s="172">
        <v>14.6707</v>
      </c>
      <c r="L465" s="172">
        <v>-11.901999999999999</v>
      </c>
      <c r="M465" s="172">
        <v>-4.2110000000000003</v>
      </c>
      <c r="N465" s="172"/>
      <c r="O465" s="172"/>
      <c r="P465" s="172"/>
      <c r="Q465" s="172">
        <v>-4.2110000000000003</v>
      </c>
      <c r="R465" s="172"/>
    </row>
    <row r="466" spans="1:18" x14ac:dyDescent="0.3">
      <c r="A466" s="168" t="s">
        <v>368</v>
      </c>
      <c r="B466" s="168" t="s">
        <v>288</v>
      </c>
      <c r="C466" s="168">
        <v>147544</v>
      </c>
      <c r="D466" s="171">
        <v>44032</v>
      </c>
      <c r="E466" s="172">
        <v>9.4222999999999999</v>
      </c>
      <c r="F466" s="172">
        <v>0.80130000000000001</v>
      </c>
      <c r="G466" s="172">
        <v>0.80130000000000001</v>
      </c>
      <c r="H466" s="172">
        <v>2.2429000000000001</v>
      </c>
      <c r="I466" s="172">
        <v>2.0634999999999999</v>
      </c>
      <c r="J466" s="172">
        <v>5.5460000000000003</v>
      </c>
      <c r="K466" s="172">
        <v>14.0273</v>
      </c>
      <c r="L466" s="172">
        <v>-12.8565</v>
      </c>
      <c r="M466" s="172">
        <v>-5.7770000000000001</v>
      </c>
      <c r="N466" s="172"/>
      <c r="O466" s="172"/>
      <c r="P466" s="172"/>
      <c r="Q466" s="172">
        <v>-5.7770000000000001</v>
      </c>
      <c r="R466" s="172"/>
    </row>
    <row r="467" spans="1:18" x14ac:dyDescent="0.3">
      <c r="A467" s="168" t="s">
        <v>368</v>
      </c>
      <c r="B467" s="168" t="s">
        <v>289</v>
      </c>
      <c r="C467" s="168">
        <v>107288</v>
      </c>
      <c r="D467" s="171">
        <v>44032</v>
      </c>
      <c r="E467" s="172">
        <v>16.5548</v>
      </c>
      <c r="F467" s="172">
        <v>1.3425</v>
      </c>
      <c r="G467" s="172">
        <v>1.3425</v>
      </c>
      <c r="H467" s="172">
        <v>1.9943</v>
      </c>
      <c r="I467" s="172">
        <v>1.5550999999999999</v>
      </c>
      <c r="J467" s="172">
        <v>7.4701000000000004</v>
      </c>
      <c r="K467" s="172">
        <v>16.3872</v>
      </c>
      <c r="L467" s="172">
        <v>-12.144399999999999</v>
      </c>
      <c r="M467" s="172">
        <v>-8.8030000000000008</v>
      </c>
      <c r="N467" s="172">
        <v>-0.61770000000000003</v>
      </c>
      <c r="O467" s="172">
        <v>2.8275000000000001</v>
      </c>
      <c r="P467" s="172">
        <v>5.8234000000000004</v>
      </c>
      <c r="Q467" s="172">
        <v>4.1791999999999998</v>
      </c>
      <c r="R467" s="172">
        <v>-0.22189999999999999</v>
      </c>
    </row>
    <row r="468" spans="1:18" x14ac:dyDescent="0.3">
      <c r="A468" s="168" t="s">
        <v>368</v>
      </c>
      <c r="B468" s="168" t="s">
        <v>186</v>
      </c>
      <c r="C468" s="168">
        <v>120494</v>
      </c>
      <c r="D468" s="171">
        <v>44032</v>
      </c>
      <c r="E468" s="172">
        <v>17.999500000000001</v>
      </c>
      <c r="F468" s="172">
        <v>1.3491</v>
      </c>
      <c r="G468" s="172">
        <v>1.3491</v>
      </c>
      <c r="H468" s="172">
        <v>2.0091000000000001</v>
      </c>
      <c r="I468" s="172">
        <v>1.5842000000000001</v>
      </c>
      <c r="J468" s="172">
        <v>7.5387000000000004</v>
      </c>
      <c r="K468" s="172">
        <v>16.605799999999999</v>
      </c>
      <c r="L468" s="172">
        <v>-11.8147</v>
      </c>
      <c r="M468" s="172">
        <v>-8.2865000000000002</v>
      </c>
      <c r="N468" s="172">
        <v>0.1318</v>
      </c>
      <c r="O468" s="172">
        <v>3.6002000000000001</v>
      </c>
      <c r="P468" s="172">
        <v>7.1660000000000004</v>
      </c>
      <c r="Q468" s="172">
        <v>13.008800000000001</v>
      </c>
      <c r="R468" s="172">
        <v>0.52729999999999999</v>
      </c>
    </row>
    <row r="469" spans="1:18" x14ac:dyDescent="0.3">
      <c r="A469" s="168" t="s">
        <v>368</v>
      </c>
      <c r="B469" s="168" t="s">
        <v>290</v>
      </c>
      <c r="C469" s="168">
        <v>103339</v>
      </c>
      <c r="D469" s="171">
        <v>44032</v>
      </c>
      <c r="E469" s="172">
        <v>43.036000000000001</v>
      </c>
      <c r="F469" s="172">
        <v>0.91690000000000005</v>
      </c>
      <c r="G469" s="172">
        <v>0.91690000000000005</v>
      </c>
      <c r="H469" s="172">
        <v>1.7255</v>
      </c>
      <c r="I469" s="172">
        <v>1.7087000000000001</v>
      </c>
      <c r="J469" s="172">
        <v>6.8738999999999999</v>
      </c>
      <c r="K469" s="172">
        <v>14.5458</v>
      </c>
      <c r="L469" s="172">
        <v>-10.7692</v>
      </c>
      <c r="M469" s="172">
        <v>-2.8883000000000001</v>
      </c>
      <c r="N469" s="172">
        <v>-1.2912999999999999</v>
      </c>
      <c r="O469" s="172">
        <v>2.2480000000000002</v>
      </c>
      <c r="P469" s="172">
        <v>5.7375999999999996</v>
      </c>
      <c r="Q469" s="172">
        <v>10.4634</v>
      </c>
      <c r="R469" s="172">
        <v>2.4207999999999998</v>
      </c>
    </row>
    <row r="470" spans="1:18" x14ac:dyDescent="0.3">
      <c r="A470" s="168" t="s">
        <v>368</v>
      </c>
      <c r="B470" s="168" t="s">
        <v>187</v>
      </c>
      <c r="C470" s="168">
        <v>119773</v>
      </c>
      <c r="D470" s="171">
        <v>44032</v>
      </c>
      <c r="E470" s="172">
        <v>47.305</v>
      </c>
      <c r="F470" s="172">
        <v>0.92810000000000004</v>
      </c>
      <c r="G470" s="172">
        <v>0.92810000000000004</v>
      </c>
      <c r="H470" s="172">
        <v>1.7531000000000001</v>
      </c>
      <c r="I470" s="172">
        <v>1.7596000000000001</v>
      </c>
      <c r="J470" s="172">
        <v>6.9958</v>
      </c>
      <c r="K470" s="172">
        <v>14.9156</v>
      </c>
      <c r="L470" s="172">
        <v>-10.204800000000001</v>
      </c>
      <c r="M470" s="172">
        <v>-1.9789000000000001</v>
      </c>
      <c r="N470" s="172">
        <v>-6.9699999999999998E-2</v>
      </c>
      <c r="O470" s="172">
        <v>3.4607000000000001</v>
      </c>
      <c r="P470" s="172">
        <v>7.1369999999999996</v>
      </c>
      <c r="Q470" s="172">
        <v>11.8354</v>
      </c>
      <c r="R470" s="172">
        <v>3.6307999999999998</v>
      </c>
    </row>
    <row r="471" spans="1:18" x14ac:dyDescent="0.3">
      <c r="A471" s="168" t="s">
        <v>368</v>
      </c>
      <c r="B471" s="168" t="s">
        <v>188</v>
      </c>
      <c r="C471" s="168">
        <v>119417</v>
      </c>
      <c r="D471" s="171">
        <v>44032</v>
      </c>
      <c r="E471" s="172">
        <v>52.027000000000001</v>
      </c>
      <c r="F471" s="172">
        <v>0.79430000000000001</v>
      </c>
      <c r="G471" s="172">
        <v>0.79430000000000001</v>
      </c>
      <c r="H471" s="172">
        <v>1.9057999999999999</v>
      </c>
      <c r="I471" s="172">
        <v>1.6032999999999999</v>
      </c>
      <c r="J471" s="172">
        <v>5.9419000000000004</v>
      </c>
      <c r="K471" s="172">
        <v>15.303000000000001</v>
      </c>
      <c r="L471" s="172">
        <v>-12.6389</v>
      </c>
      <c r="M471" s="172">
        <v>-6.1867000000000001</v>
      </c>
      <c r="N471" s="172">
        <v>-4.3532999999999999</v>
      </c>
      <c r="O471" s="172">
        <v>-0.79749999999999999</v>
      </c>
      <c r="P471" s="172">
        <v>5.3338999999999999</v>
      </c>
      <c r="Q471" s="172">
        <v>10.9993</v>
      </c>
      <c r="R471" s="172">
        <v>-4.3695000000000004</v>
      </c>
    </row>
    <row r="472" spans="1:18" x14ac:dyDescent="0.3">
      <c r="A472" s="168" t="s">
        <v>368</v>
      </c>
      <c r="B472" s="168" t="s">
        <v>291</v>
      </c>
      <c r="C472" s="168">
        <v>118047</v>
      </c>
      <c r="D472" s="171">
        <v>44032</v>
      </c>
      <c r="E472" s="172">
        <v>49.582999999999998</v>
      </c>
      <c r="F472" s="172">
        <v>0.78869999999999996</v>
      </c>
      <c r="G472" s="172">
        <v>0.78869999999999996</v>
      </c>
      <c r="H472" s="172">
        <v>1.8947000000000001</v>
      </c>
      <c r="I472" s="172">
        <v>1.5815999999999999</v>
      </c>
      <c r="J472" s="172">
        <v>5.8878000000000004</v>
      </c>
      <c r="K472" s="172">
        <v>15.124599999999999</v>
      </c>
      <c r="L472" s="172">
        <v>-12.900700000000001</v>
      </c>
      <c r="M472" s="172">
        <v>-6.5933999999999999</v>
      </c>
      <c r="N472" s="172">
        <v>-4.8913000000000002</v>
      </c>
      <c r="O472" s="172">
        <v>-1.4379</v>
      </c>
      <c r="P472" s="172">
        <v>4.6323999999999996</v>
      </c>
      <c r="Q472" s="172">
        <v>11.7578</v>
      </c>
      <c r="R472" s="172">
        <v>-4.9055</v>
      </c>
    </row>
    <row r="473" spans="1:18" x14ac:dyDescent="0.3">
      <c r="A473" s="168" t="s">
        <v>368</v>
      </c>
      <c r="B473" s="168" t="s">
        <v>292</v>
      </c>
      <c r="C473" s="168">
        <v>100865</v>
      </c>
      <c r="D473" s="171">
        <v>44032</v>
      </c>
      <c r="E473" s="172">
        <v>62.097000000000001</v>
      </c>
      <c r="F473" s="172">
        <v>1.2072000000000001</v>
      </c>
      <c r="G473" s="172">
        <v>1.2072000000000001</v>
      </c>
      <c r="H473" s="172">
        <v>2.2744</v>
      </c>
      <c r="I473" s="172">
        <v>2.0070999999999999</v>
      </c>
      <c r="J473" s="172">
        <v>6.0579000000000001</v>
      </c>
      <c r="K473" s="172">
        <v>12.396800000000001</v>
      </c>
      <c r="L473" s="172">
        <v>-16.304300000000001</v>
      </c>
      <c r="M473" s="172">
        <v>-11.257</v>
      </c>
      <c r="N473" s="172">
        <v>-4.9448999999999996</v>
      </c>
      <c r="O473" s="172">
        <v>1.7479</v>
      </c>
      <c r="P473" s="172">
        <v>3.7530000000000001</v>
      </c>
      <c r="Q473" s="172">
        <v>8.3674999999999997</v>
      </c>
      <c r="R473" s="172">
        <v>-1.4939</v>
      </c>
    </row>
    <row r="474" spans="1:18" x14ac:dyDescent="0.3">
      <c r="A474" s="168" t="s">
        <v>368</v>
      </c>
      <c r="B474" s="168" t="s">
        <v>189</v>
      </c>
      <c r="C474" s="168">
        <v>120270</v>
      </c>
      <c r="D474" s="171">
        <v>44032</v>
      </c>
      <c r="E474" s="172">
        <v>66.853499999999997</v>
      </c>
      <c r="F474" s="172">
        <v>1.2176</v>
      </c>
      <c r="G474" s="172">
        <v>1.2176</v>
      </c>
      <c r="H474" s="172">
        <v>2.2988</v>
      </c>
      <c r="I474" s="172">
        <v>2.0558000000000001</v>
      </c>
      <c r="J474" s="172">
        <v>6.1708999999999996</v>
      </c>
      <c r="K474" s="172">
        <v>12.7515</v>
      </c>
      <c r="L474" s="172">
        <v>-15.7629</v>
      </c>
      <c r="M474" s="172">
        <v>-10.479900000000001</v>
      </c>
      <c r="N474" s="172">
        <v>-3.8685999999999998</v>
      </c>
      <c r="O474" s="172">
        <v>2.9451000000000001</v>
      </c>
      <c r="P474" s="172">
        <v>4.8446999999999996</v>
      </c>
      <c r="Q474" s="172">
        <v>11.1921</v>
      </c>
      <c r="R474" s="172">
        <v>-0.37490000000000001</v>
      </c>
    </row>
    <row r="475" spans="1:18" x14ac:dyDescent="0.3">
      <c r="A475" s="168" t="s">
        <v>368</v>
      </c>
      <c r="B475" s="168" t="s">
        <v>435</v>
      </c>
      <c r="C475" s="168">
        <v>139781</v>
      </c>
      <c r="D475" s="171">
        <v>44032</v>
      </c>
      <c r="E475" s="172">
        <v>11.645799999999999</v>
      </c>
      <c r="F475" s="172">
        <v>1.0254000000000001</v>
      </c>
      <c r="G475" s="172">
        <v>1.0254000000000001</v>
      </c>
      <c r="H475" s="172">
        <v>2.0926</v>
      </c>
      <c r="I475" s="172">
        <v>2.2162000000000002</v>
      </c>
      <c r="J475" s="172">
        <v>6.6113999999999997</v>
      </c>
      <c r="K475" s="172">
        <v>14.891999999999999</v>
      </c>
      <c r="L475" s="172">
        <v>-9.1286000000000005</v>
      </c>
      <c r="M475" s="172">
        <v>-6.3864999999999998</v>
      </c>
      <c r="N475" s="172">
        <v>-1.2273000000000001</v>
      </c>
      <c r="O475" s="172">
        <v>-0.77900000000000003</v>
      </c>
      <c r="P475" s="172"/>
      <c r="Q475" s="172">
        <v>4.1397000000000004</v>
      </c>
      <c r="R475" s="172">
        <v>-0.74950000000000006</v>
      </c>
    </row>
    <row r="476" spans="1:18" x14ac:dyDescent="0.3">
      <c r="A476" s="168" t="s">
        <v>368</v>
      </c>
      <c r="B476" s="168" t="s">
        <v>436</v>
      </c>
      <c r="C476" s="168">
        <v>139783</v>
      </c>
      <c r="D476" s="171">
        <v>44032</v>
      </c>
      <c r="E476" s="172">
        <v>10.7773</v>
      </c>
      <c r="F476" s="172">
        <v>1.0123</v>
      </c>
      <c r="G476" s="172">
        <v>1.0123</v>
      </c>
      <c r="H476" s="172">
        <v>2.0587</v>
      </c>
      <c r="I476" s="172">
        <v>2.1486999999999998</v>
      </c>
      <c r="J476" s="172">
        <v>6.4550999999999998</v>
      </c>
      <c r="K476" s="172">
        <v>14.401400000000001</v>
      </c>
      <c r="L476" s="172">
        <v>-9.9024000000000001</v>
      </c>
      <c r="M476" s="172">
        <v>-7.5702999999999996</v>
      </c>
      <c r="N476" s="172">
        <v>-2.8809999999999998</v>
      </c>
      <c r="O476" s="172">
        <v>-2.7119</v>
      </c>
      <c r="P476" s="172"/>
      <c r="Q476" s="172">
        <v>2.0129000000000001</v>
      </c>
      <c r="R476" s="172">
        <v>-2.5108999999999999</v>
      </c>
    </row>
    <row r="477" spans="1:18" x14ac:dyDescent="0.3">
      <c r="A477" s="168" t="s">
        <v>368</v>
      </c>
      <c r="B477" s="168" t="s">
        <v>191</v>
      </c>
      <c r="C477" s="168">
        <v>135781</v>
      </c>
      <c r="D477" s="171">
        <v>44032</v>
      </c>
      <c r="E477" s="172">
        <v>18.983000000000001</v>
      </c>
      <c r="F477" s="172">
        <v>0.73760000000000003</v>
      </c>
      <c r="G477" s="172">
        <v>0.73760000000000003</v>
      </c>
      <c r="H477" s="172">
        <v>1.7255</v>
      </c>
      <c r="I477" s="172">
        <v>1.7855000000000001</v>
      </c>
      <c r="J477" s="172">
        <v>7.7416</v>
      </c>
      <c r="K477" s="172">
        <v>17.563600000000001</v>
      </c>
      <c r="L477" s="172">
        <v>-7.6478000000000002</v>
      </c>
      <c r="M477" s="172">
        <v>0.41789999999999999</v>
      </c>
      <c r="N477" s="172">
        <v>3.0844</v>
      </c>
      <c r="O477" s="172">
        <v>7.0228000000000002</v>
      </c>
      <c r="P477" s="172"/>
      <c r="Q477" s="172">
        <v>15.0764</v>
      </c>
      <c r="R477" s="172">
        <v>6.5434000000000001</v>
      </c>
    </row>
    <row r="478" spans="1:18" x14ac:dyDescent="0.3">
      <c r="A478" s="168" t="s">
        <v>368</v>
      </c>
      <c r="B478" s="168" t="s">
        <v>294</v>
      </c>
      <c r="C478" s="168">
        <v>135784</v>
      </c>
      <c r="D478" s="171">
        <v>44032</v>
      </c>
      <c r="E478" s="172">
        <v>17.774000000000001</v>
      </c>
      <c r="F478" s="172">
        <v>0.72540000000000004</v>
      </c>
      <c r="G478" s="172">
        <v>0.72540000000000004</v>
      </c>
      <c r="H478" s="172">
        <v>1.6936</v>
      </c>
      <c r="I478" s="172">
        <v>1.7226999999999999</v>
      </c>
      <c r="J478" s="172">
        <v>7.6037999999999997</v>
      </c>
      <c r="K478" s="172">
        <v>17.1114</v>
      </c>
      <c r="L478" s="172">
        <v>-8.3389000000000006</v>
      </c>
      <c r="M478" s="172">
        <v>-0.75380000000000003</v>
      </c>
      <c r="N478" s="172">
        <v>1.4556</v>
      </c>
      <c r="O478" s="172">
        <v>5.5240999999999998</v>
      </c>
      <c r="P478" s="172"/>
      <c r="Q478" s="172">
        <v>13.4292</v>
      </c>
      <c r="R478" s="172">
        <v>4.8746</v>
      </c>
    </row>
    <row r="479" spans="1:18" x14ac:dyDescent="0.3">
      <c r="A479" s="168" t="s">
        <v>368</v>
      </c>
      <c r="B479" s="168" t="s">
        <v>192</v>
      </c>
      <c r="C479" s="168">
        <v>133386</v>
      </c>
      <c r="D479" s="171">
        <v>44032</v>
      </c>
      <c r="E479" s="172">
        <v>17.571400000000001</v>
      </c>
      <c r="F479" s="172">
        <v>1.0176000000000001</v>
      </c>
      <c r="G479" s="172">
        <v>1.0176000000000001</v>
      </c>
      <c r="H479" s="172">
        <v>2.1402999999999999</v>
      </c>
      <c r="I479" s="172">
        <v>1.8667</v>
      </c>
      <c r="J479" s="172">
        <v>5.5156000000000001</v>
      </c>
      <c r="K479" s="172">
        <v>12.2788</v>
      </c>
      <c r="L479" s="172">
        <v>-14.195399999999999</v>
      </c>
      <c r="M479" s="172">
        <v>-8.0556000000000001</v>
      </c>
      <c r="N479" s="172">
        <v>-0.20219999999999999</v>
      </c>
      <c r="O479" s="172">
        <v>0.91049999999999998</v>
      </c>
      <c r="P479" s="172">
        <v>8.4266000000000005</v>
      </c>
      <c r="Q479" s="172">
        <v>10.795299999999999</v>
      </c>
      <c r="R479" s="172">
        <v>-3.3578000000000001</v>
      </c>
    </row>
    <row r="480" spans="1:18" x14ac:dyDescent="0.3">
      <c r="A480" s="168" t="s">
        <v>368</v>
      </c>
      <c r="B480" s="168" t="s">
        <v>295</v>
      </c>
      <c r="C480" s="168">
        <v>133385</v>
      </c>
      <c r="D480" s="171">
        <v>44032</v>
      </c>
      <c r="E480" s="172">
        <v>16.315899999999999</v>
      </c>
      <c r="F480" s="172">
        <v>1.006</v>
      </c>
      <c r="G480" s="172">
        <v>1.006</v>
      </c>
      <c r="H480" s="172">
        <v>2.1116000000000001</v>
      </c>
      <c r="I480" s="172">
        <v>1.8102</v>
      </c>
      <c r="J480" s="172">
        <v>5.3849</v>
      </c>
      <c r="K480" s="172">
        <v>11.886100000000001</v>
      </c>
      <c r="L480" s="172">
        <v>-14.7692</v>
      </c>
      <c r="M480" s="172">
        <v>-8.9708000000000006</v>
      </c>
      <c r="N480" s="172">
        <v>-1.5198</v>
      </c>
      <c r="O480" s="172">
        <v>-0.37980000000000003</v>
      </c>
      <c r="P480" s="172">
        <v>6.9438000000000004</v>
      </c>
      <c r="Q480" s="172">
        <v>9.3116000000000003</v>
      </c>
      <c r="R480" s="172">
        <v>-4.6037999999999997</v>
      </c>
    </row>
    <row r="481" spans="1:18" x14ac:dyDescent="0.3">
      <c r="A481" s="168" t="s">
        <v>368</v>
      </c>
      <c r="B481" s="168" t="s">
        <v>296</v>
      </c>
      <c r="C481" s="168">
        <v>103196</v>
      </c>
      <c r="D481" s="171">
        <v>44032</v>
      </c>
      <c r="E481" s="172">
        <v>43.933300000000003</v>
      </c>
      <c r="F481" s="172">
        <v>1.0984</v>
      </c>
      <c r="G481" s="172">
        <v>1.0984</v>
      </c>
      <c r="H481" s="172">
        <v>2.2099000000000002</v>
      </c>
      <c r="I481" s="172">
        <v>2.339</v>
      </c>
      <c r="J481" s="172">
        <v>6.2919</v>
      </c>
      <c r="K481" s="172">
        <v>10.673</v>
      </c>
      <c r="L481" s="172">
        <v>-22.083400000000001</v>
      </c>
      <c r="M481" s="172">
        <v>-15.188800000000001</v>
      </c>
      <c r="N481" s="172">
        <v>-16.4315</v>
      </c>
      <c r="O481" s="172">
        <v>-9.9085000000000001</v>
      </c>
      <c r="P481" s="172">
        <v>-1.7767999999999999</v>
      </c>
      <c r="Q481" s="172">
        <v>10.4892</v>
      </c>
      <c r="R481" s="172">
        <v>-9.0340000000000007</v>
      </c>
    </row>
    <row r="482" spans="1:18" x14ac:dyDescent="0.3">
      <c r="A482" s="168" t="s">
        <v>368</v>
      </c>
      <c r="B482" s="168" t="s">
        <v>193</v>
      </c>
      <c r="C482" s="168">
        <v>118803</v>
      </c>
      <c r="D482" s="171">
        <v>44032</v>
      </c>
      <c r="E482" s="172">
        <v>46.571899999999999</v>
      </c>
      <c r="F482" s="172">
        <v>1.1056999999999999</v>
      </c>
      <c r="G482" s="172">
        <v>1.1056999999999999</v>
      </c>
      <c r="H482" s="172">
        <v>2.2223999999999999</v>
      </c>
      <c r="I482" s="172">
        <v>2.3643999999999998</v>
      </c>
      <c r="J482" s="172">
        <v>6.3517999999999999</v>
      </c>
      <c r="K482" s="172">
        <v>10.8681</v>
      </c>
      <c r="L482" s="172">
        <v>-21.796500000000002</v>
      </c>
      <c r="M482" s="172">
        <v>-14.741</v>
      </c>
      <c r="N482" s="172">
        <v>-15.856999999999999</v>
      </c>
      <c r="O482" s="172">
        <v>-9.1610999999999994</v>
      </c>
      <c r="P482" s="172">
        <v>-0.97960000000000003</v>
      </c>
      <c r="Q482" s="172">
        <v>8.7027000000000001</v>
      </c>
      <c r="R482" s="172">
        <v>-8.3567999999999998</v>
      </c>
    </row>
    <row r="483" spans="1:18" x14ac:dyDescent="0.3">
      <c r="A483" s="168" t="s">
        <v>368</v>
      </c>
      <c r="B483" s="168" t="s">
        <v>194</v>
      </c>
      <c r="C483" s="168">
        <v>147481</v>
      </c>
      <c r="D483" s="171">
        <v>44032</v>
      </c>
      <c r="E483" s="172">
        <v>11.1723</v>
      </c>
      <c r="F483" s="172">
        <v>1.4750000000000001</v>
      </c>
      <c r="G483" s="172">
        <v>1.4750000000000001</v>
      </c>
      <c r="H483" s="172">
        <v>3.6103000000000001</v>
      </c>
      <c r="I483" s="172">
        <v>3.5171999999999999</v>
      </c>
      <c r="J483" s="172">
        <v>9.6119000000000003</v>
      </c>
      <c r="K483" s="172">
        <v>22.625599999999999</v>
      </c>
      <c r="L483" s="172">
        <v>1.3534999999999999</v>
      </c>
      <c r="M483" s="172">
        <v>5.4607000000000001</v>
      </c>
      <c r="N483" s="172"/>
      <c r="O483" s="172"/>
      <c r="P483" s="172"/>
      <c r="Q483" s="172">
        <v>11.723000000000001</v>
      </c>
      <c r="R483" s="172"/>
    </row>
    <row r="484" spans="1:18" x14ac:dyDescent="0.3">
      <c r="A484" s="168" t="s">
        <v>368</v>
      </c>
      <c r="B484" s="168" t="s">
        <v>297</v>
      </c>
      <c r="C484" s="168">
        <v>147482</v>
      </c>
      <c r="D484" s="171">
        <v>44032</v>
      </c>
      <c r="E484" s="172">
        <v>11.0364</v>
      </c>
      <c r="F484" s="172">
        <v>1.4636</v>
      </c>
      <c r="G484" s="172">
        <v>1.4636</v>
      </c>
      <c r="H484" s="172">
        <v>3.5844</v>
      </c>
      <c r="I484" s="172">
        <v>3.4687999999999999</v>
      </c>
      <c r="J484" s="172">
        <v>9.5010999999999992</v>
      </c>
      <c r="K484" s="172">
        <v>22.247699999999998</v>
      </c>
      <c r="L484" s="172">
        <v>0.71089999999999998</v>
      </c>
      <c r="M484" s="172">
        <v>4.4619</v>
      </c>
      <c r="N484" s="172"/>
      <c r="O484" s="172"/>
      <c r="P484" s="172"/>
      <c r="Q484" s="172">
        <v>10.364000000000001</v>
      </c>
      <c r="R484" s="172"/>
    </row>
    <row r="485" spans="1:18" x14ac:dyDescent="0.3">
      <c r="A485" s="168" t="s">
        <v>368</v>
      </c>
      <c r="B485" s="168" t="s">
        <v>195</v>
      </c>
      <c r="C485" s="168">
        <v>135601</v>
      </c>
      <c r="D485" s="171">
        <v>44032</v>
      </c>
      <c r="E485" s="172">
        <v>14.54</v>
      </c>
      <c r="F485" s="172">
        <v>0.6925</v>
      </c>
      <c r="G485" s="172">
        <v>0.6925</v>
      </c>
      <c r="H485" s="172">
        <v>2.0350999999999999</v>
      </c>
      <c r="I485" s="172">
        <v>2.0350999999999999</v>
      </c>
      <c r="J485" s="172">
        <v>6.5201000000000002</v>
      </c>
      <c r="K485" s="172">
        <v>15.031599999999999</v>
      </c>
      <c r="L485" s="172">
        <v>-8.3805999999999994</v>
      </c>
      <c r="M485" s="172">
        <v>-4.4678000000000004</v>
      </c>
      <c r="N485" s="172">
        <v>-2.3506</v>
      </c>
      <c r="O485" s="172">
        <v>2.7054</v>
      </c>
      <c r="P485" s="172"/>
      <c r="Q485" s="172">
        <v>8.4565999999999999</v>
      </c>
      <c r="R485" s="172">
        <v>-6.8599999999999994E-2</v>
      </c>
    </row>
    <row r="486" spans="1:18" x14ac:dyDescent="0.3">
      <c r="A486" s="168" t="s">
        <v>368</v>
      </c>
      <c r="B486" s="168" t="s">
        <v>298</v>
      </c>
      <c r="C486" s="168">
        <v>135598</v>
      </c>
      <c r="D486" s="171">
        <v>44032</v>
      </c>
      <c r="E486" s="172">
        <v>13.62</v>
      </c>
      <c r="F486" s="172">
        <v>0.66520000000000001</v>
      </c>
      <c r="G486" s="172">
        <v>0.66520000000000001</v>
      </c>
      <c r="H486" s="172">
        <v>2.0225</v>
      </c>
      <c r="I486" s="172">
        <v>2.0225</v>
      </c>
      <c r="J486" s="172">
        <v>6.4893999999999998</v>
      </c>
      <c r="K486" s="172">
        <v>14.6465</v>
      </c>
      <c r="L486" s="172">
        <v>-8.9572000000000003</v>
      </c>
      <c r="M486" s="172">
        <v>-5.5479000000000003</v>
      </c>
      <c r="N486" s="172">
        <v>-3.8136000000000001</v>
      </c>
      <c r="O486" s="172">
        <v>0.94679999999999997</v>
      </c>
      <c r="P486" s="172"/>
      <c r="Q486" s="172">
        <v>6.93</v>
      </c>
      <c r="R486" s="172">
        <v>-1.6449</v>
      </c>
    </row>
    <row r="487" spans="1:18" x14ac:dyDescent="0.3">
      <c r="A487" s="168" t="s">
        <v>368</v>
      </c>
      <c r="B487" s="168" t="s">
        <v>299</v>
      </c>
      <c r="C487" s="168">
        <v>101815</v>
      </c>
      <c r="D487" s="171">
        <v>44032</v>
      </c>
      <c r="E487" s="172">
        <v>532.714918392502</v>
      </c>
      <c r="F487" s="172">
        <v>0.84109999999999996</v>
      </c>
      <c r="G487" s="172">
        <v>0.84109999999999996</v>
      </c>
      <c r="H487" s="172">
        <v>1.1645000000000001</v>
      </c>
      <c r="I487" s="172">
        <v>1.4726999999999999</v>
      </c>
      <c r="J487" s="172">
        <v>6.5469999999999997</v>
      </c>
      <c r="K487" s="172">
        <v>16.674199999999999</v>
      </c>
      <c r="L487" s="172">
        <v>-8.7111000000000001</v>
      </c>
      <c r="M487" s="172">
        <v>-3.5661</v>
      </c>
      <c r="N487" s="172">
        <v>-4.3507999999999996</v>
      </c>
      <c r="O487" s="172">
        <v>-1.8137000000000001</v>
      </c>
      <c r="P487" s="172">
        <v>2.6179000000000001</v>
      </c>
      <c r="Q487" s="172">
        <v>17.7577</v>
      </c>
      <c r="R487" s="172">
        <v>-2.5146000000000002</v>
      </c>
    </row>
    <row r="488" spans="1:18" x14ac:dyDescent="0.3">
      <c r="A488" s="168" t="s">
        <v>368</v>
      </c>
      <c r="B488" s="168" t="s">
        <v>196</v>
      </c>
      <c r="C488" s="168">
        <v>119486</v>
      </c>
      <c r="D488" s="171">
        <v>44032</v>
      </c>
      <c r="E488" s="172">
        <v>187.25</v>
      </c>
      <c r="F488" s="172">
        <v>0.84009999999999996</v>
      </c>
      <c r="G488" s="172">
        <v>0.84009999999999996</v>
      </c>
      <c r="H488" s="172">
        <v>1.167</v>
      </c>
      <c r="I488" s="172">
        <v>1.4850000000000001</v>
      </c>
      <c r="J488" s="172">
        <v>6.5797999999999996</v>
      </c>
      <c r="K488" s="172">
        <v>16.790400000000002</v>
      </c>
      <c r="L488" s="172">
        <v>-8.5290999999999997</v>
      </c>
      <c r="M488" s="172">
        <v>-3.2749999999999999</v>
      </c>
      <c r="N488" s="172">
        <v>-4.0334000000000003</v>
      </c>
      <c r="O488" s="172">
        <v>-1.3919999999999999</v>
      </c>
      <c r="P488" s="172">
        <v>3.1494</v>
      </c>
      <c r="Q488" s="172">
        <v>8.3956999999999997</v>
      </c>
      <c r="R488" s="172">
        <v>-2.1448</v>
      </c>
    </row>
    <row r="489" spans="1:18" x14ac:dyDescent="0.3">
      <c r="A489" s="168" t="s">
        <v>368</v>
      </c>
      <c r="B489" s="168" t="s">
        <v>300</v>
      </c>
      <c r="C489" s="168">
        <v>100156</v>
      </c>
      <c r="D489" s="171">
        <v>44032</v>
      </c>
      <c r="E489" s="172">
        <v>291.50201042479</v>
      </c>
      <c r="F489" s="172">
        <v>0.84019999999999995</v>
      </c>
      <c r="G489" s="172">
        <v>0.84019999999999995</v>
      </c>
      <c r="H489" s="172">
        <v>1.1356999999999999</v>
      </c>
      <c r="I489" s="172">
        <v>1.4382999999999999</v>
      </c>
      <c r="J489" s="172">
        <v>6.4156000000000004</v>
      </c>
      <c r="K489" s="172">
        <v>16.521899999999999</v>
      </c>
      <c r="L489" s="172">
        <v>-8.2256999999999998</v>
      </c>
      <c r="M489" s="172">
        <v>-3.1476000000000002</v>
      </c>
      <c r="N489" s="172">
        <v>-3.7122000000000002</v>
      </c>
      <c r="O489" s="172">
        <v>-0.47289999999999999</v>
      </c>
      <c r="P489" s="172">
        <v>5.7557999999999998</v>
      </c>
      <c r="Q489" s="172">
        <v>14.8742</v>
      </c>
      <c r="R489" s="172">
        <v>-2.1046999999999998</v>
      </c>
    </row>
    <row r="490" spans="1:18" x14ac:dyDescent="0.3">
      <c r="A490" s="168" t="s">
        <v>368</v>
      </c>
      <c r="B490" s="168" t="s">
        <v>197</v>
      </c>
      <c r="C490" s="168">
        <v>119489</v>
      </c>
      <c r="D490" s="171">
        <v>44032</v>
      </c>
      <c r="E490" s="172">
        <v>200.96</v>
      </c>
      <c r="F490" s="172">
        <v>0.84299999999999997</v>
      </c>
      <c r="G490" s="172">
        <v>0.84299999999999997</v>
      </c>
      <c r="H490" s="172">
        <v>1.1425000000000001</v>
      </c>
      <c r="I490" s="172">
        <v>1.454</v>
      </c>
      <c r="J490" s="172">
        <v>6.4631999999999996</v>
      </c>
      <c r="K490" s="172">
        <v>16.6676</v>
      </c>
      <c r="L490" s="172">
        <v>-7.9980000000000002</v>
      </c>
      <c r="M490" s="172">
        <v>-2.7816999999999998</v>
      </c>
      <c r="N490" s="172">
        <v>-3.2544</v>
      </c>
      <c r="O490" s="172">
        <v>0.1163</v>
      </c>
      <c r="P490" s="172">
        <v>6.3160999999999996</v>
      </c>
      <c r="Q490" s="172">
        <v>11.9459</v>
      </c>
      <c r="R490" s="172">
        <v>-1.5246999999999999</v>
      </c>
    </row>
    <row r="491" spans="1:18" x14ac:dyDescent="0.3">
      <c r="A491" s="168" t="s">
        <v>368</v>
      </c>
      <c r="B491" s="168" t="s">
        <v>301</v>
      </c>
      <c r="C491" s="168">
        <v>100175</v>
      </c>
      <c r="D491" s="171">
        <v>44032</v>
      </c>
      <c r="E491" s="172">
        <v>96.642600000000002</v>
      </c>
      <c r="F491" s="172">
        <v>0.4017</v>
      </c>
      <c r="G491" s="172">
        <v>0.4017</v>
      </c>
      <c r="H491" s="172">
        <v>1.1418999999999999</v>
      </c>
      <c r="I491" s="172">
        <v>3.3134000000000001</v>
      </c>
      <c r="J491" s="172">
        <v>7.3213999999999997</v>
      </c>
      <c r="K491" s="172">
        <v>24.159300000000002</v>
      </c>
      <c r="L491" s="172">
        <v>1.2890999999999999</v>
      </c>
      <c r="M491" s="172">
        <v>4.3369999999999997</v>
      </c>
      <c r="N491" s="172">
        <v>4.2127999999999997</v>
      </c>
      <c r="O491" s="172">
        <v>3.6221000000000001</v>
      </c>
      <c r="P491" s="172">
        <v>10.373799999999999</v>
      </c>
      <c r="Q491" s="172">
        <v>11.8119</v>
      </c>
      <c r="R491" s="172">
        <v>3.8412000000000002</v>
      </c>
    </row>
    <row r="492" spans="1:18" x14ac:dyDescent="0.3">
      <c r="A492" s="168" t="s">
        <v>368</v>
      </c>
      <c r="B492" s="168" t="s">
        <v>198</v>
      </c>
      <c r="C492" s="168">
        <v>120847</v>
      </c>
      <c r="D492" s="171">
        <v>44032</v>
      </c>
      <c r="E492" s="172">
        <v>100.2389</v>
      </c>
      <c r="F492" s="172">
        <v>0.41620000000000001</v>
      </c>
      <c r="G492" s="172">
        <v>0.41620000000000001</v>
      </c>
      <c r="H492" s="172">
        <v>1.1755</v>
      </c>
      <c r="I492" s="172">
        <v>3.3826000000000001</v>
      </c>
      <c r="J492" s="172">
        <v>7.4832000000000001</v>
      </c>
      <c r="K492" s="172">
        <v>24.715299999999999</v>
      </c>
      <c r="L492" s="172">
        <v>2.1735000000000002</v>
      </c>
      <c r="M492" s="172">
        <v>5.7214999999999998</v>
      </c>
      <c r="N492" s="172">
        <v>6.0556000000000001</v>
      </c>
      <c r="O492" s="172">
        <v>4.5890000000000004</v>
      </c>
      <c r="P492" s="172">
        <v>11.027100000000001</v>
      </c>
      <c r="Q492" s="172">
        <v>13.2845</v>
      </c>
      <c r="R492" s="172">
        <v>5.1109999999999998</v>
      </c>
    </row>
    <row r="493" spans="1:18" x14ac:dyDescent="0.3">
      <c r="A493" s="168" t="s">
        <v>368</v>
      </c>
      <c r="B493" s="168" t="s">
        <v>199</v>
      </c>
      <c r="C493" s="168">
        <v>111549</v>
      </c>
      <c r="D493" s="171">
        <v>44032</v>
      </c>
      <c r="E493" s="172">
        <v>46.88</v>
      </c>
      <c r="F493" s="172">
        <v>0.96919999999999995</v>
      </c>
      <c r="G493" s="172">
        <v>0.96919999999999995</v>
      </c>
      <c r="H493" s="172">
        <v>3.1236000000000002</v>
      </c>
      <c r="I493" s="172">
        <v>2.5821000000000001</v>
      </c>
      <c r="J493" s="172">
        <v>6.7394999999999996</v>
      </c>
      <c r="K493" s="172">
        <v>15.3827</v>
      </c>
      <c r="L493" s="172">
        <v>-12.308299999999999</v>
      </c>
      <c r="M493" s="172">
        <v>-9.1472999999999995</v>
      </c>
      <c r="N493" s="172">
        <v>-12.2919</v>
      </c>
      <c r="O493" s="172">
        <v>-2.4016000000000002</v>
      </c>
      <c r="P493" s="172">
        <v>3.8195000000000001</v>
      </c>
      <c r="Q493" s="172">
        <v>14.2719</v>
      </c>
      <c r="R493" s="172">
        <v>-5.2529000000000003</v>
      </c>
    </row>
    <row r="494" spans="1:18" x14ac:dyDescent="0.3">
      <c r="A494" s="168" t="s">
        <v>368</v>
      </c>
      <c r="B494" s="168" t="s">
        <v>302</v>
      </c>
      <c r="C494" s="168">
        <v>141070</v>
      </c>
      <c r="D494" s="171">
        <v>44032</v>
      </c>
      <c r="E494" s="172">
        <v>46.38</v>
      </c>
      <c r="F494" s="172">
        <v>0.95779999999999998</v>
      </c>
      <c r="G494" s="172">
        <v>0.95779999999999998</v>
      </c>
      <c r="H494" s="172">
        <v>3.1124999999999998</v>
      </c>
      <c r="I494" s="172">
        <v>2.5651999999999999</v>
      </c>
      <c r="J494" s="172">
        <v>6.6943000000000001</v>
      </c>
      <c r="K494" s="172">
        <v>15.2012</v>
      </c>
      <c r="L494" s="172">
        <v>-12.5566</v>
      </c>
      <c r="M494" s="172">
        <v>-9.5023999999999997</v>
      </c>
      <c r="N494" s="172">
        <v>-12.754</v>
      </c>
      <c r="O494" s="172">
        <v>-2.7366999999999999</v>
      </c>
      <c r="P494" s="172">
        <v>3.5070999999999999</v>
      </c>
      <c r="Q494" s="172">
        <v>13.961499999999999</v>
      </c>
      <c r="R494" s="172">
        <v>-5.6505000000000001</v>
      </c>
    </row>
    <row r="495" spans="1:18" x14ac:dyDescent="0.3">
      <c r="A495" s="168" t="s">
        <v>368</v>
      </c>
      <c r="B495" s="168" t="s">
        <v>370</v>
      </c>
      <c r="C495" s="168">
        <v>119723</v>
      </c>
      <c r="D495" s="171">
        <v>44032</v>
      </c>
      <c r="E495" s="172">
        <v>141.0273</v>
      </c>
      <c r="F495" s="172">
        <v>0.88109999999999999</v>
      </c>
      <c r="G495" s="172">
        <v>0.88109999999999999</v>
      </c>
      <c r="H495" s="172">
        <v>1.6628000000000001</v>
      </c>
      <c r="I495" s="172">
        <v>1.9387000000000001</v>
      </c>
      <c r="J495" s="172">
        <v>7.3802000000000003</v>
      </c>
      <c r="K495" s="172">
        <v>16.396899999999999</v>
      </c>
      <c r="L495" s="172">
        <v>-8.6050000000000004</v>
      </c>
      <c r="M495" s="172">
        <v>-3.0869</v>
      </c>
      <c r="N495" s="172">
        <v>-2.4521000000000002</v>
      </c>
      <c r="O495" s="172">
        <v>3.85E-2</v>
      </c>
      <c r="P495" s="172">
        <v>3.2065999999999999</v>
      </c>
      <c r="Q495" s="172">
        <v>10.233499999999999</v>
      </c>
      <c r="R495" s="172">
        <v>0.92059999999999997</v>
      </c>
    </row>
    <row r="496" spans="1:18" x14ac:dyDescent="0.3">
      <c r="A496" s="168" t="s">
        <v>368</v>
      </c>
      <c r="B496" s="168" t="s">
        <v>373</v>
      </c>
      <c r="C496" s="168">
        <v>105628</v>
      </c>
      <c r="D496" s="171">
        <v>44032</v>
      </c>
      <c r="E496" s="172">
        <v>418.54657152929599</v>
      </c>
      <c r="F496" s="172">
        <v>0.87560000000000004</v>
      </c>
      <c r="G496" s="172">
        <v>0.87560000000000004</v>
      </c>
      <c r="H496" s="172">
        <v>1.6496999999999999</v>
      </c>
      <c r="I496" s="172">
        <v>1.9157999999999999</v>
      </c>
      <c r="J496" s="172">
        <v>7.3299000000000003</v>
      </c>
      <c r="K496" s="172">
        <v>16.212199999999999</v>
      </c>
      <c r="L496" s="172">
        <v>-8.8925999999999998</v>
      </c>
      <c r="M496" s="172">
        <v>-3.5596999999999999</v>
      </c>
      <c r="N496" s="172">
        <v>-3.0781999999999998</v>
      </c>
      <c r="O496" s="172">
        <v>-0.626</v>
      </c>
      <c r="P496" s="172">
        <v>2.5438999999999998</v>
      </c>
      <c r="Q496" s="172">
        <v>14.6447</v>
      </c>
      <c r="R496" s="172">
        <v>0.28499999999999998</v>
      </c>
    </row>
    <row r="497" spans="1:18" x14ac:dyDescent="0.3">
      <c r="A497" s="168" t="s">
        <v>368</v>
      </c>
      <c r="B497" s="168" t="s">
        <v>201</v>
      </c>
      <c r="C497" s="168">
        <v>132933</v>
      </c>
      <c r="D497" s="171">
        <v>44032</v>
      </c>
      <c r="E497" s="172">
        <v>12.871499999999999</v>
      </c>
      <c r="F497" s="172">
        <v>0.9506</v>
      </c>
      <c r="G497" s="172">
        <v>0.9506</v>
      </c>
      <c r="H497" s="172">
        <v>1.1194999999999999</v>
      </c>
      <c r="I497" s="172">
        <v>1.6537999999999999</v>
      </c>
      <c r="J497" s="172">
        <v>6.6147999999999998</v>
      </c>
      <c r="K497" s="172">
        <v>17.700600000000001</v>
      </c>
      <c r="L497" s="172">
        <v>-12.2699</v>
      </c>
      <c r="M497" s="172">
        <v>-5.5801999999999996</v>
      </c>
      <c r="N497" s="172">
        <v>-5.5788000000000002</v>
      </c>
      <c r="O497" s="172">
        <v>-2.0695999999999999</v>
      </c>
      <c r="P497" s="172">
        <v>4.0138999999999996</v>
      </c>
      <c r="Q497" s="172">
        <v>4.8208000000000002</v>
      </c>
      <c r="R497" s="172">
        <v>-0.13900000000000001</v>
      </c>
    </row>
    <row r="498" spans="1:18" x14ac:dyDescent="0.3">
      <c r="A498" s="168" t="s">
        <v>368</v>
      </c>
      <c r="B498" s="168" t="s">
        <v>306</v>
      </c>
      <c r="C498" s="168">
        <v>132924</v>
      </c>
      <c r="D498" s="171">
        <v>44032</v>
      </c>
      <c r="E498" s="172">
        <v>12.5975</v>
      </c>
      <c r="F498" s="172">
        <v>0.94720000000000004</v>
      </c>
      <c r="G498" s="172">
        <v>0.94720000000000004</v>
      </c>
      <c r="H498" s="172">
        <v>1.1125</v>
      </c>
      <c r="I498" s="172">
        <v>1.6395</v>
      </c>
      <c r="J498" s="172">
        <v>6.5823</v>
      </c>
      <c r="K498" s="172">
        <v>17.5974</v>
      </c>
      <c r="L498" s="172">
        <v>-12.4194</v>
      </c>
      <c r="M498" s="172">
        <v>-5.8258000000000001</v>
      </c>
      <c r="N498" s="172">
        <v>-5.9088000000000003</v>
      </c>
      <c r="O498" s="172">
        <v>-2.6375999999999999</v>
      </c>
      <c r="P498" s="172">
        <v>3.5971000000000002</v>
      </c>
      <c r="Q498" s="172">
        <v>4.4073000000000002</v>
      </c>
      <c r="R498" s="172">
        <v>-0.75790000000000002</v>
      </c>
    </row>
    <row r="499" spans="1:18" x14ac:dyDescent="0.3">
      <c r="A499" s="168" t="s">
        <v>368</v>
      </c>
      <c r="B499" s="168" t="s">
        <v>202</v>
      </c>
      <c r="C499" s="168">
        <v>133364</v>
      </c>
      <c r="D499" s="171">
        <v>44032</v>
      </c>
      <c r="E499" s="172">
        <v>13.7479</v>
      </c>
      <c r="F499" s="172">
        <v>0.91090000000000004</v>
      </c>
      <c r="G499" s="172">
        <v>0.91090000000000004</v>
      </c>
      <c r="H499" s="172">
        <v>1.1917</v>
      </c>
      <c r="I499" s="172">
        <v>1.7798</v>
      </c>
      <c r="J499" s="172">
        <v>6.3906000000000001</v>
      </c>
      <c r="K499" s="172">
        <v>17.0672</v>
      </c>
      <c r="L499" s="172">
        <v>-9.4591999999999992</v>
      </c>
      <c r="M499" s="172">
        <v>-2.6291000000000002</v>
      </c>
      <c r="N499" s="172">
        <v>-2.9802</v>
      </c>
      <c r="O499" s="172">
        <v>-0.54320000000000002</v>
      </c>
      <c r="P499" s="172">
        <v>6.0170000000000003</v>
      </c>
      <c r="Q499" s="172">
        <v>6.1329000000000002</v>
      </c>
      <c r="R499" s="172">
        <v>2.5445000000000002</v>
      </c>
    </row>
    <row r="500" spans="1:18" x14ac:dyDescent="0.3">
      <c r="A500" s="168" t="s">
        <v>368</v>
      </c>
      <c r="B500" s="168" t="s">
        <v>305</v>
      </c>
      <c r="C500" s="168">
        <v>133361</v>
      </c>
      <c r="D500" s="171">
        <v>44032</v>
      </c>
      <c r="E500" s="172">
        <v>13.458600000000001</v>
      </c>
      <c r="F500" s="172">
        <v>0.90800000000000003</v>
      </c>
      <c r="G500" s="172">
        <v>0.90800000000000003</v>
      </c>
      <c r="H500" s="172">
        <v>1.1849000000000001</v>
      </c>
      <c r="I500" s="172">
        <v>1.7664</v>
      </c>
      <c r="J500" s="172">
        <v>6.3601000000000001</v>
      </c>
      <c r="K500" s="172">
        <v>16.965199999999999</v>
      </c>
      <c r="L500" s="172">
        <v>-9.6089000000000002</v>
      </c>
      <c r="M500" s="172">
        <v>-2.8778999999999999</v>
      </c>
      <c r="N500" s="172">
        <v>-3.3119000000000001</v>
      </c>
      <c r="O500" s="172">
        <v>-1.1028</v>
      </c>
      <c r="P500" s="172">
        <v>5.5946999999999996</v>
      </c>
      <c r="Q500" s="172">
        <v>5.7088000000000001</v>
      </c>
      <c r="R500" s="172">
        <v>1.9121999999999999</v>
      </c>
    </row>
    <row r="501" spans="1:18" x14ac:dyDescent="0.3">
      <c r="A501" s="168" t="s">
        <v>368</v>
      </c>
      <c r="B501" s="168" t="s">
        <v>203</v>
      </c>
      <c r="C501" s="168">
        <v>136007</v>
      </c>
      <c r="D501" s="171">
        <v>44032</v>
      </c>
      <c r="E501" s="172">
        <v>13.4831</v>
      </c>
      <c r="F501" s="172">
        <v>0.92820000000000003</v>
      </c>
      <c r="G501" s="172">
        <v>0.92820000000000003</v>
      </c>
      <c r="H501" s="172">
        <v>1.1121000000000001</v>
      </c>
      <c r="I501" s="172">
        <v>1.6503000000000001</v>
      </c>
      <c r="J501" s="172">
        <v>6.2816000000000001</v>
      </c>
      <c r="K501" s="172">
        <v>16.1035</v>
      </c>
      <c r="L501" s="172">
        <v>-10.4476</v>
      </c>
      <c r="M501" s="172">
        <v>-3.4729000000000001</v>
      </c>
      <c r="N501" s="172">
        <v>-4.0682999999999998</v>
      </c>
      <c r="O501" s="172">
        <v>-1.0474000000000001</v>
      </c>
      <c r="P501" s="172"/>
      <c r="Q501" s="172">
        <v>7.1853999999999996</v>
      </c>
      <c r="R501" s="172">
        <v>3.1492</v>
      </c>
    </row>
    <row r="502" spans="1:18" x14ac:dyDescent="0.3">
      <c r="A502" s="168" t="s">
        <v>368</v>
      </c>
      <c r="B502" s="168" t="s">
        <v>304</v>
      </c>
      <c r="C502" s="168">
        <v>136004</v>
      </c>
      <c r="D502" s="171">
        <v>44032</v>
      </c>
      <c r="E502" s="172">
        <v>12.9199</v>
      </c>
      <c r="F502" s="172">
        <v>0.92410000000000003</v>
      </c>
      <c r="G502" s="172">
        <v>0.92410000000000003</v>
      </c>
      <c r="H502" s="172">
        <v>1.1026</v>
      </c>
      <c r="I502" s="172">
        <v>1.6315</v>
      </c>
      <c r="J502" s="172">
        <v>6.2361000000000004</v>
      </c>
      <c r="K502" s="172">
        <v>15.959899999999999</v>
      </c>
      <c r="L502" s="172">
        <v>-10.658200000000001</v>
      </c>
      <c r="M502" s="172">
        <v>-3.8247</v>
      </c>
      <c r="N502" s="172">
        <v>-4.5361000000000002</v>
      </c>
      <c r="O502" s="172">
        <v>-1.8320000000000001</v>
      </c>
      <c r="P502" s="172"/>
      <c r="Q502" s="172">
        <v>6.1288</v>
      </c>
      <c r="R502" s="172">
        <v>2.419</v>
      </c>
    </row>
    <row r="503" spans="1:18" x14ac:dyDescent="0.3">
      <c r="A503" s="168" t="s">
        <v>368</v>
      </c>
      <c r="B503" s="168" t="s">
        <v>204</v>
      </c>
      <c r="C503" s="168">
        <v>140487</v>
      </c>
      <c r="D503" s="171">
        <v>44032</v>
      </c>
      <c r="E503" s="172">
        <v>13.671900000000001</v>
      </c>
      <c r="F503" s="172">
        <v>0.98909999999999998</v>
      </c>
      <c r="G503" s="172">
        <v>0.98909999999999998</v>
      </c>
      <c r="H503" s="172">
        <v>0.27650000000000002</v>
      </c>
      <c r="I503" s="172">
        <v>0.66639999999999999</v>
      </c>
      <c r="J503" s="172">
        <v>6.1961000000000004</v>
      </c>
      <c r="K503" s="172">
        <v>11.4718</v>
      </c>
      <c r="L503" s="172">
        <v>-8.8504000000000005</v>
      </c>
      <c r="M503" s="172">
        <v>-1.3258000000000001</v>
      </c>
      <c r="N503" s="172">
        <v>6.7358000000000002</v>
      </c>
      <c r="O503" s="172">
        <v>5.9016000000000002</v>
      </c>
      <c r="P503" s="172"/>
      <c r="Q503" s="172">
        <v>9.9196000000000009</v>
      </c>
      <c r="R503" s="172">
        <v>4.4919000000000002</v>
      </c>
    </row>
    <row r="504" spans="1:18" x14ac:dyDescent="0.3">
      <c r="A504" s="168" t="s">
        <v>368</v>
      </c>
      <c r="B504" s="168" t="s">
        <v>307</v>
      </c>
      <c r="C504" s="168">
        <v>140488</v>
      </c>
      <c r="D504" s="171">
        <v>44032</v>
      </c>
      <c r="E504" s="172">
        <v>13.320499999999999</v>
      </c>
      <c r="F504" s="172">
        <v>0.98399999999999999</v>
      </c>
      <c r="G504" s="172">
        <v>0.98399999999999999</v>
      </c>
      <c r="H504" s="172">
        <v>0.26569999999999999</v>
      </c>
      <c r="I504" s="172">
        <v>0.64600000000000002</v>
      </c>
      <c r="J504" s="172">
        <v>6.1496000000000004</v>
      </c>
      <c r="K504" s="172">
        <v>11.327</v>
      </c>
      <c r="L504" s="172">
        <v>-9.0800999999999998</v>
      </c>
      <c r="M504" s="172">
        <v>-1.7002999999999999</v>
      </c>
      <c r="N504" s="172">
        <v>6.1978</v>
      </c>
      <c r="O504" s="172">
        <v>5.0810000000000004</v>
      </c>
      <c r="P504" s="172"/>
      <c r="Q504" s="172">
        <v>9.0573999999999995</v>
      </c>
      <c r="R504" s="172">
        <v>3.7845</v>
      </c>
    </row>
    <row r="505" spans="1:18" x14ac:dyDescent="0.3">
      <c r="A505" s="168" t="s">
        <v>368</v>
      </c>
      <c r="B505" s="168" t="s">
        <v>205</v>
      </c>
      <c r="C505" s="168">
        <v>142138</v>
      </c>
      <c r="D505" s="171">
        <v>44032</v>
      </c>
      <c r="E505" s="172">
        <v>9.8497000000000003</v>
      </c>
      <c r="F505" s="172">
        <v>1.1501999999999999</v>
      </c>
      <c r="G505" s="172">
        <v>1.1501999999999999</v>
      </c>
      <c r="H505" s="172">
        <v>1.891</v>
      </c>
      <c r="I505" s="172">
        <v>2.5518999999999998</v>
      </c>
      <c r="J505" s="172">
        <v>5.5928000000000004</v>
      </c>
      <c r="K505" s="172">
        <v>9.9087999999999994</v>
      </c>
      <c r="L505" s="172">
        <v>-11.299899999999999</v>
      </c>
      <c r="M505" s="172">
        <v>-6.5359999999999996</v>
      </c>
      <c r="N505" s="172">
        <v>-2.6671</v>
      </c>
      <c r="O505" s="172"/>
      <c r="P505" s="172"/>
      <c r="Q505" s="172">
        <v>-0.65129999999999999</v>
      </c>
      <c r="R505" s="172">
        <v>0.97</v>
      </c>
    </row>
    <row r="506" spans="1:18" x14ac:dyDescent="0.3">
      <c r="A506" s="168" t="s">
        <v>368</v>
      </c>
      <c r="B506" s="168" t="s">
        <v>309</v>
      </c>
      <c r="C506" s="168">
        <v>142139</v>
      </c>
      <c r="D506" s="171">
        <v>44032</v>
      </c>
      <c r="E506" s="172">
        <v>9.6663999999999994</v>
      </c>
      <c r="F506" s="172">
        <v>1.1457999999999999</v>
      </c>
      <c r="G506" s="172">
        <v>1.1457999999999999</v>
      </c>
      <c r="H506" s="172">
        <v>1.8792</v>
      </c>
      <c r="I506" s="172">
        <v>2.5286</v>
      </c>
      <c r="J506" s="172">
        <v>5.5388000000000002</v>
      </c>
      <c r="K506" s="172">
        <v>9.7444000000000006</v>
      </c>
      <c r="L506" s="172">
        <v>-11.5625</v>
      </c>
      <c r="M506" s="172">
        <v>-6.9554</v>
      </c>
      <c r="N506" s="172">
        <v>-3.2488999999999999</v>
      </c>
      <c r="O506" s="172"/>
      <c r="P506" s="172"/>
      <c r="Q506" s="172">
        <v>-1.4532</v>
      </c>
      <c r="R506" s="172">
        <v>0.22550000000000001</v>
      </c>
    </row>
    <row r="507" spans="1:18" x14ac:dyDescent="0.3">
      <c r="A507" s="168" t="s">
        <v>368</v>
      </c>
      <c r="B507" s="168" t="s">
        <v>206</v>
      </c>
      <c r="C507" s="168">
        <v>143178</v>
      </c>
      <c r="D507" s="171">
        <v>44032</v>
      </c>
      <c r="E507" s="172">
        <v>10.2271</v>
      </c>
      <c r="F507" s="172">
        <v>0.6149</v>
      </c>
      <c r="G507" s="172">
        <v>0.6149</v>
      </c>
      <c r="H507" s="172">
        <v>5.5800000000000002E-2</v>
      </c>
      <c r="I507" s="172">
        <v>0.11360000000000001</v>
      </c>
      <c r="J507" s="172">
        <v>4.0566000000000004</v>
      </c>
      <c r="K507" s="172">
        <v>12.188499999999999</v>
      </c>
      <c r="L507" s="172">
        <v>-11.795</v>
      </c>
      <c r="M507" s="172">
        <v>-5.0945999999999998</v>
      </c>
      <c r="N507" s="172">
        <v>-2.2238000000000002</v>
      </c>
      <c r="O507" s="172"/>
      <c r="P507" s="172"/>
      <c r="Q507" s="172">
        <v>1.1229</v>
      </c>
      <c r="R507" s="172">
        <v>1.1229</v>
      </c>
    </row>
    <row r="508" spans="1:18" x14ac:dyDescent="0.3">
      <c r="A508" s="168" t="s">
        <v>368</v>
      </c>
      <c r="B508" s="168" t="s">
        <v>308</v>
      </c>
      <c r="C508" s="168">
        <v>143176</v>
      </c>
      <c r="D508" s="171">
        <v>44032</v>
      </c>
      <c r="E508" s="172">
        <v>10.042400000000001</v>
      </c>
      <c r="F508" s="172">
        <v>0.60809999999999997</v>
      </c>
      <c r="G508" s="172">
        <v>0.60809999999999997</v>
      </c>
      <c r="H508" s="172">
        <v>4.2799999999999998E-2</v>
      </c>
      <c r="I508" s="172">
        <v>8.77E-2</v>
      </c>
      <c r="J508" s="172">
        <v>3.9984000000000002</v>
      </c>
      <c r="K508" s="172">
        <v>12.0054</v>
      </c>
      <c r="L508" s="172">
        <v>-12.0707</v>
      </c>
      <c r="M508" s="172">
        <v>-5.5491000000000001</v>
      </c>
      <c r="N508" s="172">
        <v>-2.8527999999999998</v>
      </c>
      <c r="O508" s="172"/>
      <c r="P508" s="172"/>
      <c r="Q508" s="172">
        <v>0.21060000000000001</v>
      </c>
      <c r="R508" s="172">
        <v>0.21060000000000001</v>
      </c>
    </row>
    <row r="509" spans="1:18" x14ac:dyDescent="0.3">
      <c r="A509" s="168" t="s">
        <v>368</v>
      </c>
      <c r="B509" s="168" t="s">
        <v>310</v>
      </c>
      <c r="C509" s="168">
        <v>116352</v>
      </c>
      <c r="D509" s="171">
        <v>44032</v>
      </c>
      <c r="E509" s="172">
        <v>39.743299999999998</v>
      </c>
      <c r="F509" s="172">
        <v>0.60699999999999998</v>
      </c>
      <c r="G509" s="172">
        <v>0.60699999999999998</v>
      </c>
      <c r="H509" s="172">
        <v>0.94950000000000001</v>
      </c>
      <c r="I509" s="172">
        <v>0.75600000000000001</v>
      </c>
      <c r="J509" s="172">
        <v>5.6795</v>
      </c>
      <c r="K509" s="172">
        <v>13.607100000000001</v>
      </c>
      <c r="L509" s="172">
        <v>-4.2789000000000001</v>
      </c>
      <c r="M509" s="172">
        <v>2.7134</v>
      </c>
      <c r="N509" s="172">
        <v>8.7773000000000003</v>
      </c>
      <c r="O509" s="172">
        <v>5.4188000000000001</v>
      </c>
      <c r="P509" s="172">
        <v>10.6929</v>
      </c>
      <c r="Q509" s="172">
        <v>18.050999999999998</v>
      </c>
      <c r="R509" s="172">
        <v>10.0273</v>
      </c>
    </row>
    <row r="510" spans="1:18" x14ac:dyDescent="0.3">
      <c r="A510" s="168" t="s">
        <v>368</v>
      </c>
      <c r="B510" s="168" t="s">
        <v>207</v>
      </c>
      <c r="C510" s="168">
        <v>126279</v>
      </c>
      <c r="D510" s="171">
        <v>44032</v>
      </c>
      <c r="E510" s="172">
        <v>29.038599999999999</v>
      </c>
      <c r="F510" s="172">
        <v>0.83089999999999997</v>
      </c>
      <c r="G510" s="172">
        <v>0.83089999999999997</v>
      </c>
      <c r="H510" s="172">
        <v>1.8658999999999999</v>
      </c>
      <c r="I510" s="172">
        <v>1.7873000000000001</v>
      </c>
      <c r="J510" s="172">
        <v>6.0034999999999998</v>
      </c>
      <c r="K510" s="172">
        <v>11.714</v>
      </c>
      <c r="L510" s="172">
        <v>-2.8683000000000001</v>
      </c>
      <c r="M510" s="172">
        <v>5.7328999999999999</v>
      </c>
      <c r="N510" s="172">
        <v>14.3423</v>
      </c>
      <c r="O510" s="172">
        <v>10.085800000000001</v>
      </c>
      <c r="P510" s="172">
        <v>10.819100000000001</v>
      </c>
      <c r="Q510" s="172">
        <v>18.380700000000001</v>
      </c>
      <c r="R510" s="172">
        <v>13.764799999999999</v>
      </c>
    </row>
    <row r="511" spans="1:18" x14ac:dyDescent="0.3">
      <c r="A511" s="168" t="s">
        <v>368</v>
      </c>
      <c r="B511" s="168" t="s">
        <v>311</v>
      </c>
      <c r="C511" s="168">
        <v>126379</v>
      </c>
      <c r="D511" s="171">
        <v>44032</v>
      </c>
      <c r="E511" s="172">
        <v>28.312100000000001</v>
      </c>
      <c r="F511" s="172">
        <v>0.82689999999999997</v>
      </c>
      <c r="G511" s="172">
        <v>0.82689999999999997</v>
      </c>
      <c r="H511" s="172">
        <v>1.8560000000000001</v>
      </c>
      <c r="I511" s="172">
        <v>1.7678</v>
      </c>
      <c r="J511" s="172">
        <v>5.9584999999999999</v>
      </c>
      <c r="K511" s="172">
        <v>11.5748</v>
      </c>
      <c r="L511" s="172">
        <v>-3.1057999999999999</v>
      </c>
      <c r="M511" s="172">
        <v>5.3391000000000002</v>
      </c>
      <c r="N511" s="172">
        <v>13.775</v>
      </c>
      <c r="O511" s="172">
        <v>9.3725000000000005</v>
      </c>
      <c r="P511" s="172">
        <v>10.3393</v>
      </c>
      <c r="Q511" s="172">
        <v>17.9069</v>
      </c>
      <c r="R511" s="172">
        <v>12.944599999999999</v>
      </c>
    </row>
    <row r="512" spans="1:18" x14ac:dyDescent="0.3">
      <c r="A512" s="168" t="s">
        <v>368</v>
      </c>
      <c r="B512" s="168" t="s">
        <v>208</v>
      </c>
      <c r="C512" s="168">
        <v>145819</v>
      </c>
      <c r="D512" s="171">
        <v>44032</v>
      </c>
      <c r="E512" s="172">
        <v>11.149100000000001</v>
      </c>
      <c r="F512" s="172">
        <v>1.2846</v>
      </c>
      <c r="G512" s="172">
        <v>1.2846</v>
      </c>
      <c r="H512" s="172">
        <v>2.3096999999999999</v>
      </c>
      <c r="I512" s="172">
        <v>2.7103000000000002</v>
      </c>
      <c r="J512" s="172">
        <v>7.7083000000000004</v>
      </c>
      <c r="K512" s="172">
        <v>14.7334</v>
      </c>
      <c r="L512" s="172">
        <v>-3.2271999999999998</v>
      </c>
      <c r="M512" s="172">
        <v>1.6678999999999999</v>
      </c>
      <c r="N512" s="172">
        <v>7.8155999999999999</v>
      </c>
      <c r="O512" s="172"/>
      <c r="P512" s="172"/>
      <c r="Q512" s="172">
        <v>7.6001000000000003</v>
      </c>
      <c r="R512" s="172"/>
    </row>
    <row r="513" spans="1:18" x14ac:dyDescent="0.3">
      <c r="A513" s="168" t="s">
        <v>368</v>
      </c>
      <c r="B513" s="168" t="s">
        <v>312</v>
      </c>
      <c r="C513" s="168">
        <v>145820</v>
      </c>
      <c r="D513" s="171">
        <v>44032</v>
      </c>
      <c r="E513" s="172">
        <v>10.8268</v>
      </c>
      <c r="F513" s="172">
        <v>1.2683</v>
      </c>
      <c r="G513" s="172">
        <v>1.2683</v>
      </c>
      <c r="H513" s="172">
        <v>2.2707999999999999</v>
      </c>
      <c r="I513" s="172">
        <v>2.6343999999999999</v>
      </c>
      <c r="J513" s="172">
        <v>7.5324999999999998</v>
      </c>
      <c r="K513" s="172">
        <v>14.1983</v>
      </c>
      <c r="L513" s="172">
        <v>-4.1502999999999997</v>
      </c>
      <c r="M513" s="172">
        <v>0.2036</v>
      </c>
      <c r="N513" s="172">
        <v>5.7511000000000001</v>
      </c>
      <c r="O513" s="172"/>
      <c r="P513" s="172"/>
      <c r="Q513" s="172">
        <v>5.4954000000000001</v>
      </c>
      <c r="R513" s="172"/>
    </row>
    <row r="514" spans="1:18" x14ac:dyDescent="0.3">
      <c r="A514" s="168" t="s">
        <v>368</v>
      </c>
      <c r="B514" s="168" t="s">
        <v>313</v>
      </c>
      <c r="C514" s="168">
        <v>101853</v>
      </c>
      <c r="D514" s="171">
        <v>44032</v>
      </c>
      <c r="E514" s="172">
        <v>89.077399999999997</v>
      </c>
      <c r="F514" s="172">
        <v>0.95850000000000002</v>
      </c>
      <c r="G514" s="172">
        <v>0.95850000000000002</v>
      </c>
      <c r="H514" s="172">
        <v>1.9549000000000001</v>
      </c>
      <c r="I514" s="172">
        <v>2.0363000000000002</v>
      </c>
      <c r="J514" s="172">
        <v>6.6222000000000003</v>
      </c>
      <c r="K514" s="172">
        <v>14.6753</v>
      </c>
      <c r="L514" s="172">
        <v>-14.9777</v>
      </c>
      <c r="M514" s="172">
        <v>-11.1099</v>
      </c>
      <c r="N514" s="172">
        <v>-8.1443999999999992</v>
      </c>
      <c r="O514" s="172">
        <v>-3.4779</v>
      </c>
      <c r="P514" s="172">
        <v>2.8319000000000001</v>
      </c>
      <c r="Q514" s="172">
        <v>13.3559</v>
      </c>
      <c r="R514" s="172">
        <v>-5.8434999999999997</v>
      </c>
    </row>
    <row r="515" spans="1:18" x14ac:dyDescent="0.3">
      <c r="A515" s="168" t="s">
        <v>368</v>
      </c>
      <c r="B515" s="168" t="s">
        <v>209</v>
      </c>
      <c r="C515" s="168">
        <v>119549</v>
      </c>
      <c r="D515" s="171">
        <v>44032</v>
      </c>
      <c r="E515" s="172">
        <v>91.825100000000006</v>
      </c>
      <c r="F515" s="172">
        <v>0.96150000000000002</v>
      </c>
      <c r="G515" s="172">
        <v>0.96150000000000002</v>
      </c>
      <c r="H515" s="172">
        <v>1.962</v>
      </c>
      <c r="I515" s="172">
        <v>2.0501</v>
      </c>
      <c r="J515" s="172">
        <v>6.6543999999999999</v>
      </c>
      <c r="K515" s="172">
        <v>14.7761</v>
      </c>
      <c r="L515" s="172">
        <v>-14.8171</v>
      </c>
      <c r="M515" s="172">
        <v>-10.851800000000001</v>
      </c>
      <c r="N515" s="172">
        <v>-7.7973999999999997</v>
      </c>
      <c r="O515" s="172">
        <v>-3.0061</v>
      </c>
      <c r="P515" s="172">
        <v>3.2808000000000002</v>
      </c>
      <c r="Q515" s="172">
        <v>8.7632999999999992</v>
      </c>
      <c r="R515" s="172">
        <v>-5.4570999999999996</v>
      </c>
    </row>
    <row r="516" spans="1:18" x14ac:dyDescent="0.3">
      <c r="A516" s="168" t="s">
        <v>368</v>
      </c>
      <c r="B516" s="168" t="s">
        <v>210</v>
      </c>
      <c r="C516" s="168">
        <v>139711</v>
      </c>
      <c r="D516" s="171">
        <v>44032</v>
      </c>
      <c r="E516" s="172">
        <v>7.9851999999999999</v>
      </c>
      <c r="F516" s="172">
        <v>0.33679999999999999</v>
      </c>
      <c r="G516" s="172">
        <v>0.33679999999999999</v>
      </c>
      <c r="H516" s="172">
        <v>-0.99680000000000002</v>
      </c>
      <c r="I516" s="172">
        <v>-1.0065999999999999</v>
      </c>
      <c r="J516" s="172">
        <v>2.2917000000000001</v>
      </c>
      <c r="K516" s="172">
        <v>10.6167</v>
      </c>
      <c r="L516" s="172">
        <v>-20.616399999999999</v>
      </c>
      <c r="M516" s="172">
        <v>-13.433</v>
      </c>
      <c r="N516" s="172">
        <v>-16.351199999999999</v>
      </c>
      <c r="O516" s="172">
        <v>-14.801399999999999</v>
      </c>
      <c r="P516" s="172"/>
      <c r="Q516" s="172">
        <v>-5.9446000000000003</v>
      </c>
      <c r="R516" s="172">
        <v>-16.043700000000001</v>
      </c>
    </row>
    <row r="517" spans="1:18" x14ac:dyDescent="0.3">
      <c r="A517" s="168" t="s">
        <v>368</v>
      </c>
      <c r="B517" s="168" t="s">
        <v>314</v>
      </c>
      <c r="C517" s="168">
        <v>139709</v>
      </c>
      <c r="D517" s="171">
        <v>44032</v>
      </c>
      <c r="E517" s="172">
        <v>7.8209999999999997</v>
      </c>
      <c r="F517" s="172">
        <v>0.33479999999999999</v>
      </c>
      <c r="G517" s="172">
        <v>0.33479999999999999</v>
      </c>
      <c r="H517" s="172">
        <v>-1</v>
      </c>
      <c r="I517" s="172">
        <v>-1.0138</v>
      </c>
      <c r="J517" s="172">
        <v>2.2766999999999999</v>
      </c>
      <c r="K517" s="172">
        <v>10.5692</v>
      </c>
      <c r="L517" s="172">
        <v>-20.681100000000001</v>
      </c>
      <c r="M517" s="172">
        <v>-13.5352</v>
      </c>
      <c r="N517" s="172">
        <v>-16.4816</v>
      </c>
      <c r="O517" s="172">
        <v>-15.085699999999999</v>
      </c>
      <c r="P517" s="172"/>
      <c r="Q517" s="172">
        <v>-6.4753999999999996</v>
      </c>
      <c r="R517" s="172">
        <v>-16.296199999999999</v>
      </c>
    </row>
    <row r="518" spans="1:18" x14ac:dyDescent="0.3">
      <c r="A518" s="168" t="s">
        <v>368</v>
      </c>
      <c r="B518" s="168" t="s">
        <v>211</v>
      </c>
      <c r="C518" s="168">
        <v>139990</v>
      </c>
      <c r="D518" s="171">
        <v>44032</v>
      </c>
      <c r="E518" s="172">
        <v>6.8094999999999999</v>
      </c>
      <c r="F518" s="172">
        <v>0.41880000000000001</v>
      </c>
      <c r="G518" s="172">
        <v>0.41880000000000001</v>
      </c>
      <c r="H518" s="172">
        <v>-1.0563</v>
      </c>
      <c r="I518" s="172">
        <v>-0.64639999999999997</v>
      </c>
      <c r="J518" s="172">
        <v>3.04</v>
      </c>
      <c r="K518" s="172">
        <v>10.867800000000001</v>
      </c>
      <c r="L518" s="172">
        <v>-20.312899999999999</v>
      </c>
      <c r="M518" s="172">
        <v>-13.072100000000001</v>
      </c>
      <c r="N518" s="172">
        <v>-15.2478</v>
      </c>
      <c r="O518" s="172">
        <v>-14.472</v>
      </c>
      <c r="P518" s="172"/>
      <c r="Q518" s="172">
        <v>-10.9109</v>
      </c>
      <c r="R518" s="172">
        <v>-16.033999999999999</v>
      </c>
    </row>
    <row r="519" spans="1:18" x14ac:dyDescent="0.3">
      <c r="A519" s="168" t="s">
        <v>368</v>
      </c>
      <c r="B519" s="168" t="s">
        <v>315</v>
      </c>
      <c r="C519" s="168">
        <v>139992</v>
      </c>
      <c r="D519" s="171">
        <v>44032</v>
      </c>
      <c r="E519" s="172">
        <v>6.6955999999999998</v>
      </c>
      <c r="F519" s="172">
        <v>0.41839999999999999</v>
      </c>
      <c r="G519" s="172">
        <v>0.41839999999999999</v>
      </c>
      <c r="H519" s="172">
        <v>-1.0595000000000001</v>
      </c>
      <c r="I519" s="172">
        <v>-0.64990000000000003</v>
      </c>
      <c r="J519" s="172">
        <v>3.0314000000000001</v>
      </c>
      <c r="K519" s="172">
        <v>10.843299999999999</v>
      </c>
      <c r="L519" s="172">
        <v>-20.3597</v>
      </c>
      <c r="M519" s="172">
        <v>-13.1569</v>
      </c>
      <c r="N519" s="172">
        <v>-15.3613</v>
      </c>
      <c r="O519" s="172">
        <v>-14.8674</v>
      </c>
      <c r="P519" s="172"/>
      <c r="Q519" s="172">
        <v>-11.361599999999999</v>
      </c>
      <c r="R519" s="172">
        <v>-16.333500000000001</v>
      </c>
    </row>
    <row r="520" spans="1:18" x14ac:dyDescent="0.3">
      <c r="A520" s="168" t="s">
        <v>368</v>
      </c>
      <c r="B520" s="168" t="s">
        <v>212</v>
      </c>
      <c r="C520" s="168">
        <v>141141</v>
      </c>
      <c r="D520" s="171">
        <v>44032</v>
      </c>
      <c r="E520" s="172">
        <v>6.5717999999999996</v>
      </c>
      <c r="F520" s="172">
        <v>0.46010000000000001</v>
      </c>
      <c r="G520" s="172">
        <v>0.46010000000000001</v>
      </c>
      <c r="H520" s="172">
        <v>-0.68610000000000004</v>
      </c>
      <c r="I520" s="172">
        <v>-8.3599999999999994E-2</v>
      </c>
      <c r="J520" s="172">
        <v>3.4457</v>
      </c>
      <c r="K520" s="172">
        <v>10.0601</v>
      </c>
      <c r="L520" s="172">
        <v>-21.520399999999999</v>
      </c>
      <c r="M520" s="172">
        <v>-13.500500000000001</v>
      </c>
      <c r="N520" s="172">
        <v>-15.898199999999999</v>
      </c>
      <c r="O520" s="172">
        <v>-13.052099999999999</v>
      </c>
      <c r="P520" s="172"/>
      <c r="Q520" s="172">
        <v>-12.882899999999999</v>
      </c>
      <c r="R520" s="172">
        <v>-16.418900000000001</v>
      </c>
    </row>
    <row r="521" spans="1:18" x14ac:dyDescent="0.3">
      <c r="A521" s="168" t="s">
        <v>368</v>
      </c>
      <c r="B521" s="168" t="s">
        <v>317</v>
      </c>
      <c r="C521" s="168">
        <v>141139</v>
      </c>
      <c r="D521" s="171">
        <v>44032</v>
      </c>
      <c r="E521" s="172">
        <v>6.4645000000000001</v>
      </c>
      <c r="F521" s="172">
        <v>0.45529999999999998</v>
      </c>
      <c r="G521" s="172">
        <v>0.45529999999999998</v>
      </c>
      <c r="H521" s="172">
        <v>-0.69279999999999997</v>
      </c>
      <c r="I521" s="172">
        <v>-9.74E-2</v>
      </c>
      <c r="J521" s="172">
        <v>3.4171</v>
      </c>
      <c r="K521" s="172">
        <v>9.9703999999999997</v>
      </c>
      <c r="L521" s="172">
        <v>-21.647200000000002</v>
      </c>
      <c r="M521" s="172">
        <v>-13.712300000000001</v>
      </c>
      <c r="N521" s="172">
        <v>-16.171700000000001</v>
      </c>
      <c r="O521" s="172">
        <v>-13.5174</v>
      </c>
      <c r="P521" s="172"/>
      <c r="Q521" s="172">
        <v>-13.3528</v>
      </c>
      <c r="R521" s="172">
        <v>-16.755700000000001</v>
      </c>
    </row>
    <row r="522" spans="1:18" x14ac:dyDescent="0.3">
      <c r="A522" s="168" t="s">
        <v>368</v>
      </c>
      <c r="B522" s="168" t="s">
        <v>213</v>
      </c>
      <c r="C522" s="168">
        <v>141564</v>
      </c>
      <c r="D522" s="171">
        <v>44032</v>
      </c>
      <c r="E522" s="172">
        <v>6.2511000000000001</v>
      </c>
      <c r="F522" s="172">
        <v>0.78680000000000005</v>
      </c>
      <c r="G522" s="172">
        <v>0.78680000000000005</v>
      </c>
      <c r="H522" s="172">
        <v>-0.32690000000000002</v>
      </c>
      <c r="I522" s="172">
        <v>0.40310000000000001</v>
      </c>
      <c r="J522" s="172">
        <v>5.4912999999999998</v>
      </c>
      <c r="K522" s="172">
        <v>11.964700000000001</v>
      </c>
      <c r="L522" s="172">
        <v>-21.723299999999998</v>
      </c>
      <c r="M522" s="172">
        <v>-14.0471</v>
      </c>
      <c r="N522" s="172">
        <v>-16.101600000000001</v>
      </c>
      <c r="O522" s="172"/>
      <c r="P522" s="172"/>
      <c r="Q522" s="172">
        <v>-15.391999999999999</v>
      </c>
      <c r="R522" s="172">
        <v>-16.574200000000001</v>
      </c>
    </row>
    <row r="523" spans="1:18" x14ac:dyDescent="0.3">
      <c r="A523" s="168" t="s">
        <v>368</v>
      </c>
      <c r="B523" s="168" t="s">
        <v>316</v>
      </c>
      <c r="C523" s="168">
        <v>141565</v>
      </c>
      <c r="D523" s="171">
        <v>44032</v>
      </c>
      <c r="E523" s="172">
        <v>6.0350000000000001</v>
      </c>
      <c r="F523" s="172">
        <v>0.78320000000000001</v>
      </c>
      <c r="G523" s="172">
        <v>0.78320000000000001</v>
      </c>
      <c r="H523" s="172">
        <v>-0.33200000000000002</v>
      </c>
      <c r="I523" s="172">
        <v>0.39090000000000003</v>
      </c>
      <c r="J523" s="172">
        <v>5.4664000000000001</v>
      </c>
      <c r="K523" s="172">
        <v>11.8856</v>
      </c>
      <c r="L523" s="172">
        <v>-21.833500000000001</v>
      </c>
      <c r="M523" s="172">
        <v>-14.230499999999999</v>
      </c>
      <c r="N523" s="172">
        <v>-16.3386</v>
      </c>
      <c r="O523" s="172"/>
      <c r="P523" s="172"/>
      <c r="Q523" s="172">
        <v>-16.444299999999998</v>
      </c>
      <c r="R523" s="172">
        <v>-17.300899999999999</v>
      </c>
    </row>
    <row r="524" spans="1:18" x14ac:dyDescent="0.3">
      <c r="A524" s="168" t="s">
        <v>368</v>
      </c>
      <c r="B524" s="168" t="s">
        <v>214</v>
      </c>
      <c r="C524" s="168">
        <v>133324</v>
      </c>
      <c r="D524" s="171">
        <v>44032</v>
      </c>
      <c r="E524" s="172">
        <v>13.1282</v>
      </c>
      <c r="F524" s="172">
        <v>0.9163</v>
      </c>
      <c r="G524" s="172">
        <v>0.9163</v>
      </c>
      <c r="H524" s="172">
        <v>2.0379</v>
      </c>
      <c r="I524" s="172">
        <v>2.1482999999999999</v>
      </c>
      <c r="J524" s="172">
        <v>7.5526999999999997</v>
      </c>
      <c r="K524" s="172">
        <v>18.5487</v>
      </c>
      <c r="L524" s="172">
        <v>-10.2677</v>
      </c>
      <c r="M524" s="172">
        <v>-3.3433000000000002</v>
      </c>
      <c r="N524" s="172">
        <v>-1.216</v>
      </c>
      <c r="O524" s="172">
        <v>0.45050000000000001</v>
      </c>
      <c r="P524" s="172">
        <v>3.6190000000000002</v>
      </c>
      <c r="Q524" s="172">
        <v>5.2458999999999998</v>
      </c>
      <c r="R524" s="172">
        <v>-1.0405</v>
      </c>
    </row>
    <row r="525" spans="1:18" x14ac:dyDescent="0.3">
      <c r="A525" s="168" t="s">
        <v>368</v>
      </c>
      <c r="B525" s="168" t="s">
        <v>320</v>
      </c>
      <c r="C525" s="168">
        <v>133322</v>
      </c>
      <c r="D525" s="171">
        <v>44032</v>
      </c>
      <c r="E525" s="172">
        <v>12.8514</v>
      </c>
      <c r="F525" s="172">
        <v>0.91639999999999999</v>
      </c>
      <c r="G525" s="172">
        <v>0.91639999999999999</v>
      </c>
      <c r="H525" s="172">
        <v>2.0381999999999998</v>
      </c>
      <c r="I525" s="172">
        <v>2.1484999999999999</v>
      </c>
      <c r="J525" s="172">
        <v>7.5511999999999997</v>
      </c>
      <c r="K525" s="172">
        <v>18.5411</v>
      </c>
      <c r="L525" s="172">
        <v>-10.367000000000001</v>
      </c>
      <c r="M525" s="172">
        <v>-3.5541999999999998</v>
      </c>
      <c r="N525" s="172">
        <v>-1.5347</v>
      </c>
      <c r="O525" s="172">
        <v>0.1023</v>
      </c>
      <c r="P525" s="172">
        <v>3.2591000000000001</v>
      </c>
      <c r="Q525" s="172">
        <v>4.8254999999999999</v>
      </c>
      <c r="R525" s="172">
        <v>-1.3827</v>
      </c>
    </row>
    <row r="526" spans="1:18" x14ac:dyDescent="0.3">
      <c r="A526" s="168" t="s">
        <v>368</v>
      </c>
      <c r="B526" s="168" t="s">
        <v>215</v>
      </c>
      <c r="C526" s="168">
        <v>135682</v>
      </c>
      <c r="D526" s="171">
        <v>44032</v>
      </c>
      <c r="E526" s="172">
        <v>14.3919</v>
      </c>
      <c r="F526" s="172">
        <v>0.94199999999999995</v>
      </c>
      <c r="G526" s="172">
        <v>0.94199999999999995</v>
      </c>
      <c r="H526" s="172">
        <v>2.2159</v>
      </c>
      <c r="I526" s="172">
        <v>2.1810999999999998</v>
      </c>
      <c r="J526" s="172">
        <v>7.2678000000000003</v>
      </c>
      <c r="K526" s="172">
        <v>18.517199999999999</v>
      </c>
      <c r="L526" s="172">
        <v>-9.8432999999999993</v>
      </c>
      <c r="M526" s="172">
        <v>-2.3079000000000001</v>
      </c>
      <c r="N526" s="172">
        <v>-0.20519999999999999</v>
      </c>
      <c r="O526" s="172">
        <v>1.7384999999999999</v>
      </c>
      <c r="P526" s="172"/>
      <c r="Q526" s="172">
        <v>8.7629999999999999</v>
      </c>
      <c r="R526" s="172">
        <v>0.18329999999999999</v>
      </c>
    </row>
    <row r="527" spans="1:18" x14ac:dyDescent="0.3">
      <c r="A527" s="168" t="s">
        <v>368</v>
      </c>
      <c r="B527" s="168" t="s">
        <v>319</v>
      </c>
      <c r="C527" s="168">
        <v>135684</v>
      </c>
      <c r="D527" s="171">
        <v>44032</v>
      </c>
      <c r="E527" s="172">
        <v>14.098699999999999</v>
      </c>
      <c r="F527" s="172">
        <v>0.9415</v>
      </c>
      <c r="G527" s="172">
        <v>0.9415</v>
      </c>
      <c r="H527" s="172">
        <v>2.2134</v>
      </c>
      <c r="I527" s="172">
        <v>2.1756000000000002</v>
      </c>
      <c r="J527" s="172">
        <v>7.2535999999999996</v>
      </c>
      <c r="K527" s="172">
        <v>18.4695</v>
      </c>
      <c r="L527" s="172">
        <v>-9.9400999999999993</v>
      </c>
      <c r="M527" s="172">
        <v>-2.4803999999999999</v>
      </c>
      <c r="N527" s="172">
        <v>-0.44840000000000002</v>
      </c>
      <c r="O527" s="172">
        <v>1.2065999999999999</v>
      </c>
      <c r="P527" s="172"/>
      <c r="Q527" s="172">
        <v>8.2477</v>
      </c>
      <c r="R527" s="172">
        <v>-0.2364</v>
      </c>
    </row>
    <row r="528" spans="1:18" x14ac:dyDescent="0.3">
      <c r="A528" s="168" t="s">
        <v>368</v>
      </c>
      <c r="B528" s="168" t="s">
        <v>216</v>
      </c>
      <c r="C528" s="168">
        <v>142153</v>
      </c>
      <c r="D528" s="171">
        <v>44032</v>
      </c>
      <c r="E528" s="172">
        <v>6.6452</v>
      </c>
      <c r="F528" s="172">
        <v>1.1061000000000001</v>
      </c>
      <c r="G528" s="172">
        <v>1.1061000000000001</v>
      </c>
      <c r="H528" s="172">
        <v>-9.6199999999999994E-2</v>
      </c>
      <c r="I528" s="172">
        <v>2.0657999999999999</v>
      </c>
      <c r="J528" s="172">
        <v>4.8072999999999997</v>
      </c>
      <c r="K528" s="172">
        <v>11.2372</v>
      </c>
      <c r="L528" s="172">
        <v>-21.950600000000001</v>
      </c>
      <c r="M528" s="172">
        <v>-14.5718</v>
      </c>
      <c r="N528" s="172">
        <v>-15.7972</v>
      </c>
      <c r="O528" s="172"/>
      <c r="P528" s="172"/>
      <c r="Q528" s="172">
        <v>-16.183</v>
      </c>
      <c r="R528" s="172">
        <v>-13.841100000000001</v>
      </c>
    </row>
    <row r="529" spans="1:18" x14ac:dyDescent="0.3">
      <c r="A529" s="168" t="s">
        <v>368</v>
      </c>
      <c r="B529" s="168" t="s">
        <v>318</v>
      </c>
      <c r="C529" s="168">
        <v>142151</v>
      </c>
      <c r="D529" s="171">
        <v>44032</v>
      </c>
      <c r="E529" s="172">
        <v>6.5103</v>
      </c>
      <c r="F529" s="172">
        <v>1.1056999999999999</v>
      </c>
      <c r="G529" s="172">
        <v>1.1056999999999999</v>
      </c>
      <c r="H529" s="172">
        <v>-9.9699999999999997E-2</v>
      </c>
      <c r="I529" s="172">
        <v>2.0583</v>
      </c>
      <c r="J529" s="172">
        <v>4.7901999999999996</v>
      </c>
      <c r="K529" s="172">
        <v>11.178900000000001</v>
      </c>
      <c r="L529" s="172">
        <v>-22.031400000000001</v>
      </c>
      <c r="M529" s="172">
        <v>-14.7074</v>
      </c>
      <c r="N529" s="172">
        <v>-15.974399999999999</v>
      </c>
      <c r="O529" s="172"/>
      <c r="P529" s="172"/>
      <c r="Q529" s="172">
        <v>-16.9223</v>
      </c>
      <c r="R529" s="172">
        <v>-14.4826</v>
      </c>
    </row>
    <row r="530" spans="1:18" x14ac:dyDescent="0.3">
      <c r="A530" s="168" t="s">
        <v>368</v>
      </c>
      <c r="B530" s="168" t="s">
        <v>217</v>
      </c>
      <c r="C530" s="168">
        <v>143079</v>
      </c>
      <c r="D530" s="171">
        <v>44032</v>
      </c>
      <c r="E530" s="172">
        <v>7.7698</v>
      </c>
      <c r="F530" s="172">
        <v>1.1140000000000001</v>
      </c>
      <c r="G530" s="172">
        <v>1.1140000000000001</v>
      </c>
      <c r="H530" s="172">
        <v>-0.1196</v>
      </c>
      <c r="I530" s="172">
        <v>-0.30669999999999997</v>
      </c>
      <c r="J530" s="172">
        <v>2.4836999999999998</v>
      </c>
      <c r="K530" s="172">
        <v>8.1211000000000002</v>
      </c>
      <c r="L530" s="172">
        <v>-20.468800000000002</v>
      </c>
      <c r="M530" s="172">
        <v>-12.4756</v>
      </c>
      <c r="N530" s="172">
        <v>-14.286</v>
      </c>
      <c r="O530" s="172"/>
      <c r="P530" s="172"/>
      <c r="Q530" s="172">
        <v>-11.5276</v>
      </c>
      <c r="R530" s="172">
        <v>-11.857699999999999</v>
      </c>
    </row>
    <row r="531" spans="1:18" x14ac:dyDescent="0.3">
      <c r="A531" s="168" t="s">
        <v>368</v>
      </c>
      <c r="B531" s="168" t="s">
        <v>321</v>
      </c>
      <c r="C531" s="168">
        <v>143077</v>
      </c>
      <c r="D531" s="171">
        <v>44032</v>
      </c>
      <c r="E531" s="172">
        <v>7.7066999999999997</v>
      </c>
      <c r="F531" s="172">
        <v>1.1113</v>
      </c>
      <c r="G531" s="172">
        <v>1.1113</v>
      </c>
      <c r="H531" s="172">
        <v>-0.1244</v>
      </c>
      <c r="I531" s="172">
        <v>-0.31819999999999998</v>
      </c>
      <c r="J531" s="172">
        <v>2.4582000000000002</v>
      </c>
      <c r="K531" s="172">
        <v>8.0428999999999995</v>
      </c>
      <c r="L531" s="172">
        <v>-20.5839</v>
      </c>
      <c r="M531" s="172">
        <v>-12.667</v>
      </c>
      <c r="N531" s="172">
        <v>-14.5352</v>
      </c>
      <c r="O531" s="172"/>
      <c r="P531" s="172"/>
      <c r="Q531" s="172">
        <v>-11.877000000000001</v>
      </c>
      <c r="R531" s="172">
        <v>-12.2005</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44032</v>
      </c>
      <c r="E536" s="172">
        <v>18.479299999999999</v>
      </c>
      <c r="F536" s="172">
        <v>1.2237</v>
      </c>
      <c r="G536" s="172">
        <v>1.2237</v>
      </c>
      <c r="H536" s="172">
        <v>2.6251000000000002</v>
      </c>
      <c r="I536" s="172">
        <v>2.7976000000000001</v>
      </c>
      <c r="J536" s="172">
        <v>5.9337999999999997</v>
      </c>
      <c r="K536" s="172">
        <v>15.105</v>
      </c>
      <c r="L536" s="172">
        <v>-11.121700000000001</v>
      </c>
      <c r="M536" s="172">
        <v>-5.6871</v>
      </c>
      <c r="N536" s="172">
        <v>-3.6528</v>
      </c>
      <c r="O536" s="172">
        <v>2.8702999999999999</v>
      </c>
      <c r="P536" s="172">
        <v>8.3039000000000005</v>
      </c>
      <c r="Q536" s="172">
        <v>11.224</v>
      </c>
      <c r="R536" s="172">
        <v>2.3439999999999999</v>
      </c>
    </row>
    <row r="537" spans="1:18" x14ac:dyDescent="0.3">
      <c r="A537" s="168" t="s">
        <v>368</v>
      </c>
      <c r="B537" s="168" t="s">
        <v>322</v>
      </c>
      <c r="C537" s="168">
        <v>132757</v>
      </c>
      <c r="D537" s="171">
        <v>44032</v>
      </c>
      <c r="E537" s="172">
        <v>17.1402</v>
      </c>
      <c r="F537" s="172">
        <v>1.2117</v>
      </c>
      <c r="G537" s="172">
        <v>1.2117</v>
      </c>
      <c r="H537" s="172">
        <v>2.5972</v>
      </c>
      <c r="I537" s="172">
        <v>2.7416999999999998</v>
      </c>
      <c r="J537" s="172">
        <v>5.8075999999999999</v>
      </c>
      <c r="K537" s="172">
        <v>14.706200000000001</v>
      </c>
      <c r="L537" s="172">
        <v>-11.7958</v>
      </c>
      <c r="M537" s="172">
        <v>-6.7737999999999996</v>
      </c>
      <c r="N537" s="172">
        <v>-5.1172000000000004</v>
      </c>
      <c r="O537" s="172">
        <v>1.4738</v>
      </c>
      <c r="P537" s="172">
        <v>6.9455</v>
      </c>
      <c r="Q537" s="172">
        <v>9.7840000000000007</v>
      </c>
      <c r="R537" s="172">
        <v>0.86399999999999999</v>
      </c>
    </row>
    <row r="538" spans="1:18" x14ac:dyDescent="0.3">
      <c r="A538" s="168" t="s">
        <v>368</v>
      </c>
      <c r="B538" s="168" t="s">
        <v>219</v>
      </c>
      <c r="C538" s="168">
        <v>118866</v>
      </c>
      <c r="D538" s="171">
        <v>44032</v>
      </c>
      <c r="E538" s="172">
        <v>79.97</v>
      </c>
      <c r="F538" s="172">
        <v>1.1382000000000001</v>
      </c>
      <c r="G538" s="172">
        <v>1.1382000000000001</v>
      </c>
      <c r="H538" s="172">
        <v>2.8024</v>
      </c>
      <c r="I538" s="172">
        <v>3.3071000000000002</v>
      </c>
      <c r="J538" s="172">
        <v>7.4143999999999997</v>
      </c>
      <c r="K538" s="172">
        <v>15.580299999999999</v>
      </c>
      <c r="L538" s="172">
        <v>-7.3777999999999997</v>
      </c>
      <c r="M538" s="172">
        <v>-2.2012999999999998</v>
      </c>
      <c r="N538" s="172">
        <v>0.18790000000000001</v>
      </c>
      <c r="O538" s="172">
        <v>3.8858999999999999</v>
      </c>
      <c r="P538" s="172">
        <v>6.7638999999999996</v>
      </c>
      <c r="Q538" s="172">
        <v>10.089600000000001</v>
      </c>
      <c r="R538" s="172">
        <v>-0.3911</v>
      </c>
    </row>
    <row r="539" spans="1:18" x14ac:dyDescent="0.3">
      <c r="A539" s="168" t="s">
        <v>368</v>
      </c>
      <c r="B539" s="168" t="s">
        <v>323</v>
      </c>
      <c r="C539" s="168">
        <v>100480</v>
      </c>
      <c r="D539" s="171">
        <v>44032</v>
      </c>
      <c r="E539" s="172">
        <v>115.049412071906</v>
      </c>
      <c r="F539" s="172">
        <v>1.1347</v>
      </c>
      <c r="G539" s="172">
        <v>1.1347</v>
      </c>
      <c r="H539" s="172">
        <v>2.7951000000000001</v>
      </c>
      <c r="I539" s="172">
        <v>3.2715000000000001</v>
      </c>
      <c r="J539" s="172">
        <v>7.3087999999999997</v>
      </c>
      <c r="K539" s="172">
        <v>15.206799999999999</v>
      </c>
      <c r="L539" s="172">
        <v>-7.9017999999999997</v>
      </c>
      <c r="M539" s="172">
        <v>-2.8967000000000001</v>
      </c>
      <c r="N539" s="172">
        <v>-0.64259999999999995</v>
      </c>
      <c r="O539" s="172">
        <v>3.1665999999999999</v>
      </c>
      <c r="P539" s="172">
        <v>5.8154000000000003</v>
      </c>
      <c r="Q539" s="172">
        <v>10.565799999999999</v>
      </c>
      <c r="R539" s="172">
        <v>-1.1529</v>
      </c>
    </row>
    <row r="540" spans="1:18" x14ac:dyDescent="0.3">
      <c r="A540" s="168" t="s">
        <v>368</v>
      </c>
      <c r="B540" s="168" t="s">
        <v>324</v>
      </c>
      <c r="C540" s="168">
        <v>116051</v>
      </c>
      <c r="D540" s="171">
        <v>44032</v>
      </c>
      <c r="E540" s="172">
        <v>24.44</v>
      </c>
      <c r="F540" s="172">
        <v>0.95</v>
      </c>
      <c r="G540" s="172">
        <v>0.95</v>
      </c>
      <c r="H540" s="172">
        <v>1.7484999999999999</v>
      </c>
      <c r="I540" s="172">
        <v>2.2166000000000001</v>
      </c>
      <c r="J540" s="172">
        <v>6.3997000000000002</v>
      </c>
      <c r="K540" s="172">
        <v>15.8843</v>
      </c>
      <c r="L540" s="172">
        <v>-6.5034000000000001</v>
      </c>
      <c r="M540" s="172">
        <v>-2.1225000000000001</v>
      </c>
      <c r="N540" s="172">
        <v>2.9053</v>
      </c>
      <c r="O540" s="172">
        <v>2.4451000000000001</v>
      </c>
      <c r="P540" s="172">
        <v>2.7084000000000001</v>
      </c>
      <c r="Q540" s="172">
        <v>10.976000000000001</v>
      </c>
      <c r="R540" s="172">
        <v>1.1640999999999999</v>
      </c>
    </row>
    <row r="541" spans="1:18" x14ac:dyDescent="0.3">
      <c r="A541" s="168" t="s">
        <v>368</v>
      </c>
      <c r="B541" s="168" t="s">
        <v>220</v>
      </c>
      <c r="C541" s="168">
        <v>119307</v>
      </c>
      <c r="D541" s="171">
        <v>44032</v>
      </c>
      <c r="E541" s="172">
        <v>25.5</v>
      </c>
      <c r="F541" s="172">
        <v>0.95009999999999994</v>
      </c>
      <c r="G541" s="172">
        <v>0.95009999999999994</v>
      </c>
      <c r="H541" s="172">
        <v>1.7558</v>
      </c>
      <c r="I541" s="172">
        <v>2.2454000000000001</v>
      </c>
      <c r="J541" s="172">
        <v>6.4718</v>
      </c>
      <c r="K541" s="172">
        <v>16.067399999999999</v>
      </c>
      <c r="L541" s="172">
        <v>-6.3532999999999999</v>
      </c>
      <c r="M541" s="172">
        <v>-1.8098000000000001</v>
      </c>
      <c r="N541" s="172">
        <v>3.3224999999999998</v>
      </c>
      <c r="O541" s="172">
        <v>2.9327999999999999</v>
      </c>
      <c r="P541" s="172">
        <v>3.4291</v>
      </c>
      <c r="Q541" s="172">
        <v>9.1854999999999993</v>
      </c>
      <c r="R541" s="172">
        <v>1.5838000000000001</v>
      </c>
    </row>
    <row r="542" spans="1:18" x14ac:dyDescent="0.3">
      <c r="A542" s="168" t="s">
        <v>368</v>
      </c>
      <c r="B542" s="168" t="s">
        <v>325</v>
      </c>
      <c r="C542" s="168">
        <v>135964</v>
      </c>
      <c r="D542" s="171">
        <v>44032</v>
      </c>
      <c r="E542" s="172">
        <v>12.302899999999999</v>
      </c>
      <c r="F542" s="172">
        <v>1.0688</v>
      </c>
      <c r="G542" s="172">
        <v>1.0688</v>
      </c>
      <c r="H542" s="172">
        <v>1.2551000000000001</v>
      </c>
      <c r="I542" s="172">
        <v>1.2843</v>
      </c>
      <c r="J542" s="172">
        <v>6.1665999999999999</v>
      </c>
      <c r="K542" s="172">
        <v>21.414200000000001</v>
      </c>
      <c r="L542" s="172">
        <v>-11.5809</v>
      </c>
      <c r="M542" s="172">
        <v>-6.3983999999999996</v>
      </c>
      <c r="N542" s="172">
        <v>-3.8858000000000001</v>
      </c>
      <c r="O542" s="172">
        <v>-2.6436999999999999</v>
      </c>
      <c r="P542" s="172"/>
      <c r="Q542" s="172">
        <v>4.8978000000000002</v>
      </c>
      <c r="R542" s="172">
        <v>-3.5924999999999998</v>
      </c>
    </row>
    <row r="543" spans="1:18" x14ac:dyDescent="0.3">
      <c r="A543" s="168" t="s">
        <v>368</v>
      </c>
      <c r="B543" s="168" t="s">
        <v>221</v>
      </c>
      <c r="C543" s="168">
        <v>135962</v>
      </c>
      <c r="D543" s="171">
        <v>44032</v>
      </c>
      <c r="E543" s="172">
        <v>12.9552</v>
      </c>
      <c r="F543" s="172">
        <v>1.0704</v>
      </c>
      <c r="G543" s="172">
        <v>1.0704</v>
      </c>
      <c r="H543" s="172">
        <v>1.2584</v>
      </c>
      <c r="I543" s="172">
        <v>1.2907999999999999</v>
      </c>
      <c r="J543" s="172">
        <v>6.1806000000000001</v>
      </c>
      <c r="K543" s="172">
        <v>21.459199999999999</v>
      </c>
      <c r="L543" s="172">
        <v>-11.514799999999999</v>
      </c>
      <c r="M543" s="172">
        <v>-6.2895000000000003</v>
      </c>
      <c r="N543" s="172">
        <v>-3.7361</v>
      </c>
      <c r="O543" s="172">
        <v>-1.9141999999999999</v>
      </c>
      <c r="P543" s="172"/>
      <c r="Q543" s="172">
        <v>6.1557000000000004</v>
      </c>
      <c r="R543" s="172">
        <v>-3.1716000000000002</v>
      </c>
    </row>
    <row r="544" spans="1:18" x14ac:dyDescent="0.3">
      <c r="A544" s="168" t="s">
        <v>368</v>
      </c>
      <c r="B544" s="168" t="s">
        <v>326</v>
      </c>
      <c r="C544" s="168">
        <v>140045</v>
      </c>
      <c r="D544" s="171">
        <v>44032</v>
      </c>
      <c r="E544" s="172">
        <v>8.8476999999999997</v>
      </c>
      <c r="F544" s="172">
        <v>0.84919999999999995</v>
      </c>
      <c r="G544" s="172">
        <v>0.84919999999999995</v>
      </c>
      <c r="H544" s="172">
        <v>0.85719999999999996</v>
      </c>
      <c r="I544" s="172">
        <v>0.10639999999999999</v>
      </c>
      <c r="J544" s="172">
        <v>4.3521000000000001</v>
      </c>
      <c r="K544" s="172">
        <v>15.703099999999999</v>
      </c>
      <c r="L544" s="172">
        <v>-16.497299999999999</v>
      </c>
      <c r="M544" s="172">
        <v>-11.3794</v>
      </c>
      <c r="N544" s="172">
        <v>-11.4344</v>
      </c>
      <c r="O544" s="172">
        <v>-7.8132000000000001</v>
      </c>
      <c r="P544" s="172"/>
      <c r="Q544" s="172">
        <v>-3.4521000000000002</v>
      </c>
      <c r="R544" s="172">
        <v>-5.4729000000000001</v>
      </c>
    </row>
    <row r="545" spans="1:18" x14ac:dyDescent="0.3">
      <c r="A545" s="168" t="s">
        <v>368</v>
      </c>
      <c r="B545" s="168" t="s">
        <v>222</v>
      </c>
      <c r="C545" s="168">
        <v>140046</v>
      </c>
      <c r="D545" s="171">
        <v>44032</v>
      </c>
      <c r="E545" s="172">
        <v>9.2702000000000009</v>
      </c>
      <c r="F545" s="172">
        <v>0.85070000000000001</v>
      </c>
      <c r="G545" s="172">
        <v>0.85070000000000001</v>
      </c>
      <c r="H545" s="172">
        <v>0.85950000000000004</v>
      </c>
      <c r="I545" s="172">
        <v>0.11119999999999999</v>
      </c>
      <c r="J545" s="172">
        <v>4.3730000000000002</v>
      </c>
      <c r="K545" s="172">
        <v>15.786300000000001</v>
      </c>
      <c r="L545" s="172">
        <v>-16.3626</v>
      </c>
      <c r="M545" s="172">
        <v>-11.1539</v>
      </c>
      <c r="N545" s="172">
        <v>-11.1267</v>
      </c>
      <c r="O545" s="172">
        <v>-6.7217000000000002</v>
      </c>
      <c r="P545" s="172"/>
      <c r="Q545" s="172">
        <v>-2.1509999999999998</v>
      </c>
      <c r="R545" s="172">
        <v>-4.7824999999999998</v>
      </c>
    </row>
    <row r="546" spans="1:18" x14ac:dyDescent="0.3">
      <c r="A546" s="168" t="s">
        <v>368</v>
      </c>
      <c r="B546" s="168" t="s">
        <v>327</v>
      </c>
      <c r="C546" s="168">
        <v>140455</v>
      </c>
      <c r="D546" s="171">
        <v>44032</v>
      </c>
      <c r="E546" s="172">
        <v>8.3733000000000004</v>
      </c>
      <c r="F546" s="172">
        <v>0.77390000000000003</v>
      </c>
      <c r="G546" s="172">
        <v>0.77390000000000003</v>
      </c>
      <c r="H546" s="172">
        <v>0.65510000000000002</v>
      </c>
      <c r="I546" s="172">
        <v>-8.3500000000000005E-2</v>
      </c>
      <c r="J546" s="172">
        <v>4.6910999999999996</v>
      </c>
      <c r="K546" s="172">
        <v>16.4527</v>
      </c>
      <c r="L546" s="172">
        <v>-13.745799999999999</v>
      </c>
      <c r="M546" s="172">
        <v>-8.9779999999999998</v>
      </c>
      <c r="N546" s="172">
        <v>-8.7140000000000004</v>
      </c>
      <c r="O546" s="172">
        <v>-6.1738</v>
      </c>
      <c r="P546" s="172"/>
      <c r="Q546" s="172">
        <v>-5.2187999999999999</v>
      </c>
      <c r="R546" s="172">
        <v>-4.0388999999999999</v>
      </c>
    </row>
    <row r="547" spans="1:18" x14ac:dyDescent="0.3">
      <c r="A547" s="168" t="s">
        <v>368</v>
      </c>
      <c r="B547" s="168" t="s">
        <v>223</v>
      </c>
      <c r="C547" s="168">
        <v>140454</v>
      </c>
      <c r="D547" s="171">
        <v>44032</v>
      </c>
      <c r="E547" s="172">
        <v>8.7775999999999996</v>
      </c>
      <c r="F547" s="172">
        <v>0.77500000000000002</v>
      </c>
      <c r="G547" s="172">
        <v>0.77500000000000002</v>
      </c>
      <c r="H547" s="172">
        <v>0.65820000000000001</v>
      </c>
      <c r="I547" s="172">
        <v>-7.9699999999999993E-2</v>
      </c>
      <c r="J547" s="172">
        <v>4.7096</v>
      </c>
      <c r="K547" s="172">
        <v>16.529699999999998</v>
      </c>
      <c r="L547" s="172">
        <v>-13.6267</v>
      </c>
      <c r="M547" s="172">
        <v>-8.7843</v>
      </c>
      <c r="N547" s="172">
        <v>-8.4532000000000007</v>
      </c>
      <c r="O547" s="172">
        <v>-4.9195000000000002</v>
      </c>
      <c r="P547" s="172"/>
      <c r="Q547" s="172">
        <v>-3.8597999999999999</v>
      </c>
      <c r="R547" s="172">
        <v>-3.133</v>
      </c>
    </row>
    <row r="548" spans="1:18" x14ac:dyDescent="0.3">
      <c r="A548" s="168" t="s">
        <v>368</v>
      </c>
      <c r="B548" s="168" t="s">
        <v>328</v>
      </c>
      <c r="C548" s="168">
        <v>141893</v>
      </c>
      <c r="D548" s="171">
        <v>44032</v>
      </c>
      <c r="E548" s="172">
        <v>8.1936999999999998</v>
      </c>
      <c r="F548" s="172">
        <v>1.8432999999999999</v>
      </c>
      <c r="G548" s="172">
        <v>1.8432999999999999</v>
      </c>
      <c r="H548" s="172">
        <v>2.4493999999999998</v>
      </c>
      <c r="I548" s="172">
        <v>3.5421</v>
      </c>
      <c r="J548" s="172">
        <v>9.0922000000000001</v>
      </c>
      <c r="K548" s="172">
        <v>24.416499999999999</v>
      </c>
      <c r="L548" s="172">
        <v>-3.6545000000000001</v>
      </c>
      <c r="M548" s="172">
        <v>4.3251999999999997</v>
      </c>
      <c r="N548" s="172">
        <v>2.1939000000000002</v>
      </c>
      <c r="O548" s="172"/>
      <c r="P548" s="172"/>
      <c r="Q548" s="172">
        <v>-7.6475</v>
      </c>
      <c r="R548" s="172">
        <v>-4.5773000000000001</v>
      </c>
    </row>
    <row r="549" spans="1:18" x14ac:dyDescent="0.3">
      <c r="A549" s="168" t="s">
        <v>368</v>
      </c>
      <c r="B549" s="168" t="s">
        <v>224</v>
      </c>
      <c r="C549" s="168">
        <v>141892</v>
      </c>
      <c r="D549" s="171">
        <v>44032</v>
      </c>
      <c r="E549" s="172">
        <v>8.4779999999999998</v>
      </c>
      <c r="F549" s="172">
        <v>1.8464</v>
      </c>
      <c r="G549" s="172">
        <v>1.8464</v>
      </c>
      <c r="H549" s="172">
        <v>2.4581</v>
      </c>
      <c r="I549" s="172">
        <v>3.5594999999999999</v>
      </c>
      <c r="J549" s="172">
        <v>9.1329999999999991</v>
      </c>
      <c r="K549" s="172">
        <v>24.553699999999999</v>
      </c>
      <c r="L549" s="172">
        <v>-3.4428999999999998</v>
      </c>
      <c r="M549" s="172">
        <v>4.6757</v>
      </c>
      <c r="N549" s="172">
        <v>2.7075999999999998</v>
      </c>
      <c r="O549" s="172"/>
      <c r="P549" s="172"/>
      <c r="Q549" s="172">
        <v>-6.3808999999999996</v>
      </c>
      <c r="R549" s="172">
        <v>-3.4729000000000001</v>
      </c>
    </row>
    <row r="550" spans="1:18" x14ac:dyDescent="0.3">
      <c r="A550" s="168" t="s">
        <v>368</v>
      </c>
      <c r="B550" s="168" t="s">
        <v>329</v>
      </c>
      <c r="C550" s="168">
        <v>142169</v>
      </c>
      <c r="D550" s="171">
        <v>44032</v>
      </c>
      <c r="E550" s="172">
        <v>8.6044</v>
      </c>
      <c r="F550" s="172">
        <v>1.7947</v>
      </c>
      <c r="G550" s="172">
        <v>1.7947</v>
      </c>
      <c r="H550" s="172">
        <v>2.3797000000000001</v>
      </c>
      <c r="I550" s="172">
        <v>3.4716999999999998</v>
      </c>
      <c r="J550" s="172">
        <v>9.0586000000000002</v>
      </c>
      <c r="K550" s="172">
        <v>24.2925</v>
      </c>
      <c r="L550" s="172">
        <v>-3.3561000000000001</v>
      </c>
      <c r="M550" s="172">
        <v>5.2332999999999998</v>
      </c>
      <c r="N550" s="172">
        <v>4.2629000000000001</v>
      </c>
      <c r="O550" s="172"/>
      <c r="P550" s="172"/>
      <c r="Q550" s="172">
        <v>-6.2793000000000001</v>
      </c>
      <c r="R550" s="172">
        <v>-3.2351999999999999</v>
      </c>
    </row>
    <row r="551" spans="1:18" x14ac:dyDescent="0.3">
      <c r="A551" s="168" t="s">
        <v>368</v>
      </c>
      <c r="B551" s="168" t="s">
        <v>225</v>
      </c>
      <c r="C551" s="168">
        <v>142172</v>
      </c>
      <c r="D551" s="171">
        <v>44032</v>
      </c>
      <c r="E551" s="172">
        <v>8.8698999999999995</v>
      </c>
      <c r="F551" s="172">
        <v>1.7961</v>
      </c>
      <c r="G551" s="172">
        <v>1.7961</v>
      </c>
      <c r="H551" s="172">
        <v>2.3860000000000001</v>
      </c>
      <c r="I551" s="172">
        <v>3.4836999999999998</v>
      </c>
      <c r="J551" s="172">
        <v>9.0900999999999996</v>
      </c>
      <c r="K551" s="172">
        <v>24.4008</v>
      </c>
      <c r="L551" s="172">
        <v>-3.1861000000000002</v>
      </c>
      <c r="M551" s="172">
        <v>5.5162000000000004</v>
      </c>
      <c r="N551" s="172">
        <v>4.6349</v>
      </c>
      <c r="O551" s="172"/>
      <c r="P551" s="172"/>
      <c r="Q551" s="172">
        <v>-5.0423999999999998</v>
      </c>
      <c r="R551" s="172">
        <v>-2.1202999999999999</v>
      </c>
    </row>
    <row r="552" spans="1:18" x14ac:dyDescent="0.3">
      <c r="A552" s="168" t="s">
        <v>368</v>
      </c>
      <c r="B552" s="168" t="s">
        <v>226</v>
      </c>
      <c r="C552" s="168">
        <v>120715</v>
      </c>
      <c r="D552" s="171">
        <v>44032</v>
      </c>
      <c r="E552" s="172">
        <v>90.738799999999998</v>
      </c>
      <c r="F552" s="172">
        <v>1.1492</v>
      </c>
      <c r="G552" s="172">
        <v>1.1492</v>
      </c>
      <c r="H552" s="172">
        <v>2.1816</v>
      </c>
      <c r="I552" s="172">
        <v>1.9641</v>
      </c>
      <c r="J552" s="172">
        <v>5.9080000000000004</v>
      </c>
      <c r="K552" s="172">
        <v>14.4217</v>
      </c>
      <c r="L552" s="172">
        <v>-9.3940000000000001</v>
      </c>
      <c r="M552" s="172">
        <v>-0.8488</v>
      </c>
      <c r="N552" s="172">
        <v>2.7454000000000001</v>
      </c>
      <c r="O552" s="172">
        <v>2.6067</v>
      </c>
      <c r="P552" s="172">
        <v>5.6059999999999999</v>
      </c>
      <c r="Q552" s="172">
        <v>10.5739</v>
      </c>
      <c r="R552" s="172">
        <v>1.7387999999999999</v>
      </c>
    </row>
    <row r="553" spans="1:18" x14ac:dyDescent="0.3">
      <c r="A553" s="168" t="s">
        <v>368</v>
      </c>
      <c r="B553" s="168" t="s">
        <v>330</v>
      </c>
      <c r="C553" s="168">
        <v>100821</v>
      </c>
      <c r="D553" s="171">
        <v>44032</v>
      </c>
      <c r="E553" s="172">
        <v>85.179500000000004</v>
      </c>
      <c r="F553" s="172">
        <v>1.1405000000000001</v>
      </c>
      <c r="G553" s="172">
        <v>1.1405000000000001</v>
      </c>
      <c r="H553" s="172">
        <v>2.1621000000000001</v>
      </c>
      <c r="I553" s="172">
        <v>1.9265000000000001</v>
      </c>
      <c r="J553" s="172">
        <v>5.8234000000000004</v>
      </c>
      <c r="K553" s="172">
        <v>14.1625</v>
      </c>
      <c r="L553" s="172">
        <v>-9.8177000000000003</v>
      </c>
      <c r="M553" s="172">
        <v>-1.5387</v>
      </c>
      <c r="N553" s="172">
        <v>1.7728999999999999</v>
      </c>
      <c r="O553" s="172">
        <v>1.7091000000000001</v>
      </c>
      <c r="P553" s="172">
        <v>4.6258999999999997</v>
      </c>
      <c r="Q553" s="172">
        <v>9.6887000000000008</v>
      </c>
      <c r="R553" s="172">
        <v>0.81599999999999995</v>
      </c>
    </row>
    <row r="554" spans="1:18" x14ac:dyDescent="0.3">
      <c r="A554" s="168" t="s">
        <v>368</v>
      </c>
      <c r="B554" s="168" t="s">
        <v>331</v>
      </c>
      <c r="C554" s="168">
        <v>101834</v>
      </c>
      <c r="D554" s="171">
        <v>44032</v>
      </c>
      <c r="E554" s="172">
        <v>142.09446771531501</v>
      </c>
      <c r="F554" s="172">
        <v>1.0579000000000001</v>
      </c>
      <c r="G554" s="172">
        <v>1.0579000000000001</v>
      </c>
      <c r="H554" s="172">
        <v>2.2376999999999998</v>
      </c>
      <c r="I554" s="172">
        <v>2.4662999999999999</v>
      </c>
      <c r="J554" s="172">
        <v>7.6711</v>
      </c>
      <c r="K554" s="172">
        <v>15.147500000000001</v>
      </c>
      <c r="L554" s="172">
        <v>-11.9712</v>
      </c>
      <c r="M554" s="172">
        <v>-7.0763999999999996</v>
      </c>
      <c r="N554" s="172">
        <v>-4.9832000000000001</v>
      </c>
      <c r="O554" s="172">
        <v>0.60660000000000003</v>
      </c>
      <c r="P554" s="172">
        <v>4.5857999999999999</v>
      </c>
      <c r="Q554" s="172">
        <v>16.552800000000001</v>
      </c>
      <c r="R554" s="172">
        <v>-2.7991999999999999</v>
      </c>
    </row>
    <row r="555" spans="1:18" x14ac:dyDescent="0.3">
      <c r="A555" s="173" t="s">
        <v>27</v>
      </c>
      <c r="B555" s="168"/>
      <c r="C555" s="168"/>
      <c r="D555" s="168"/>
      <c r="E555" s="168"/>
      <c r="F555" s="174">
        <v>0.98022045454545403</v>
      </c>
      <c r="G555" s="174">
        <v>0.98022045454545403</v>
      </c>
      <c r="H555" s="174">
        <v>1.6018272727272727</v>
      </c>
      <c r="I555" s="174">
        <v>1.794211363636363</v>
      </c>
      <c r="J555" s="174">
        <v>6.1638401515151529</v>
      </c>
      <c r="K555" s="174">
        <v>14.821953030303032</v>
      </c>
      <c r="L555" s="174">
        <v>-10.768327272727275</v>
      </c>
      <c r="M555" s="174">
        <v>-5.0481651515151542</v>
      </c>
      <c r="N555" s="174">
        <v>-2.6012820312499998</v>
      </c>
      <c r="O555" s="174">
        <v>9.1424038461538473E-2</v>
      </c>
      <c r="P555" s="174">
        <v>5.3727269230769226</v>
      </c>
      <c r="Q555" s="174">
        <v>6.6800454545454535</v>
      </c>
      <c r="R555" s="174">
        <v>-2.0229548387096781</v>
      </c>
    </row>
    <row r="556" spans="1:18" x14ac:dyDescent="0.3">
      <c r="A556" s="173" t="s">
        <v>409</v>
      </c>
      <c r="B556" s="168"/>
      <c r="C556" s="168"/>
      <c r="D556" s="168"/>
      <c r="E556" s="168"/>
      <c r="F556" s="174">
        <v>0.96514999999999995</v>
      </c>
      <c r="G556" s="174">
        <v>0.96514999999999995</v>
      </c>
      <c r="H556" s="174">
        <v>1.8928500000000001</v>
      </c>
      <c r="I556" s="174">
        <v>1.9980500000000001</v>
      </c>
      <c r="J556" s="174">
        <v>6.4126000000000003</v>
      </c>
      <c r="K556" s="174">
        <v>14.53875</v>
      </c>
      <c r="L556" s="174">
        <v>-10.653400000000001</v>
      </c>
      <c r="M556" s="174">
        <v>-5.5605000000000002</v>
      </c>
      <c r="N556" s="174">
        <v>-2.8668999999999998</v>
      </c>
      <c r="O556" s="174">
        <v>0.9002</v>
      </c>
      <c r="P556" s="174">
        <v>5.4642999999999997</v>
      </c>
      <c r="Q556" s="174">
        <v>9.4560999999999993</v>
      </c>
      <c r="R556" s="174">
        <v>-1.3442000000000001</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44032</v>
      </c>
      <c r="E559" s="172">
        <v>23.301600000000001</v>
      </c>
      <c r="F559" s="172">
        <v>0.77980000000000005</v>
      </c>
      <c r="G559" s="172">
        <v>0.77980000000000005</v>
      </c>
      <c r="H559" s="172">
        <v>1.0683</v>
      </c>
      <c r="I559" s="172">
        <v>1.3597999999999999</v>
      </c>
      <c r="J559" s="172">
        <v>5.0401999999999996</v>
      </c>
      <c r="K559" s="172">
        <v>9.9677000000000007</v>
      </c>
      <c r="L559" s="172">
        <v>-2.7374000000000001</v>
      </c>
      <c r="M559" s="172">
        <v>2.9159000000000002</v>
      </c>
      <c r="N559" s="172">
        <v>4.5237999999999996</v>
      </c>
      <c r="O559" s="172">
        <v>3.4729999999999999</v>
      </c>
      <c r="P559" s="172">
        <v>6.5754999999999999</v>
      </c>
      <c r="Q559" s="172">
        <v>9.625</v>
      </c>
      <c r="R559" s="172">
        <v>2.8580000000000001</v>
      </c>
    </row>
    <row r="560" spans="1:18" x14ac:dyDescent="0.3">
      <c r="A560" s="168" t="s">
        <v>796</v>
      </c>
      <c r="B560" s="168" t="s">
        <v>798</v>
      </c>
      <c r="C560" s="168">
        <v>132186</v>
      </c>
      <c r="D560" s="171">
        <v>44032</v>
      </c>
      <c r="E560" s="172">
        <v>24.520499999999998</v>
      </c>
      <c r="F560" s="172">
        <v>0.78749999999999998</v>
      </c>
      <c r="G560" s="172">
        <v>0.78749999999999998</v>
      </c>
      <c r="H560" s="172">
        <v>1.0738000000000001</v>
      </c>
      <c r="I560" s="172">
        <v>1.3541000000000001</v>
      </c>
      <c r="J560" s="172">
        <v>5.0731000000000002</v>
      </c>
      <c r="K560" s="172">
        <v>10.1431</v>
      </c>
      <c r="L560" s="172">
        <v>-2.3589000000000002</v>
      </c>
      <c r="M560" s="172">
        <v>3.5739000000000001</v>
      </c>
      <c r="N560" s="172">
        <v>5.3879000000000001</v>
      </c>
      <c r="O560" s="172">
        <v>4.2788000000000004</v>
      </c>
      <c r="P560" s="172">
        <v>7.3893000000000004</v>
      </c>
      <c r="Q560" s="172">
        <v>10.5505</v>
      </c>
      <c r="R560" s="172">
        <v>3.6678999999999999</v>
      </c>
    </row>
    <row r="561" spans="1:18" x14ac:dyDescent="0.3">
      <c r="A561" s="168" t="s">
        <v>796</v>
      </c>
      <c r="B561" s="168" t="s">
        <v>799</v>
      </c>
      <c r="C561" s="168">
        <v>102107</v>
      </c>
      <c r="D561" s="171">
        <v>44032</v>
      </c>
      <c r="E561" s="172">
        <v>72.367000000000004</v>
      </c>
      <c r="F561" s="172">
        <v>0.66659999999999997</v>
      </c>
      <c r="G561" s="172">
        <v>0.66659999999999997</v>
      </c>
      <c r="H561" s="172">
        <v>0.92700000000000005</v>
      </c>
      <c r="I561" s="172">
        <v>0.75639999999999996</v>
      </c>
      <c r="J561" s="172">
        <v>3.4775</v>
      </c>
      <c r="K561" s="172">
        <v>5.2476000000000003</v>
      </c>
      <c r="L561" s="172">
        <v>-14.100899999999999</v>
      </c>
      <c r="M561" s="172">
        <v>-10.467499999999999</v>
      </c>
      <c r="N561" s="172">
        <v>-9.9159000000000006</v>
      </c>
      <c r="O561" s="172">
        <v>-2.6554000000000002</v>
      </c>
      <c r="P561" s="172">
        <v>2.3702999999999999</v>
      </c>
      <c r="Q561" s="172">
        <v>12.625</v>
      </c>
      <c r="R561" s="172">
        <v>-4.9469000000000003</v>
      </c>
    </row>
    <row r="562" spans="1:18" x14ac:dyDescent="0.3">
      <c r="A562" s="168" t="s">
        <v>796</v>
      </c>
      <c r="B562" s="168" t="s">
        <v>800</v>
      </c>
      <c r="C562" s="168">
        <v>118512</v>
      </c>
      <c r="D562" s="171">
        <v>44032</v>
      </c>
      <c r="E562" s="172">
        <v>74.920900000000003</v>
      </c>
      <c r="F562" s="172">
        <v>0.67469999999999997</v>
      </c>
      <c r="G562" s="172">
        <v>0.67469999999999997</v>
      </c>
      <c r="H562" s="172">
        <v>0.94589999999999996</v>
      </c>
      <c r="I562" s="172">
        <v>0.79420000000000002</v>
      </c>
      <c r="J562" s="172">
        <v>3.5636999999999999</v>
      </c>
      <c r="K562" s="172">
        <v>5.5159000000000002</v>
      </c>
      <c r="L562" s="172">
        <v>-13.710900000000001</v>
      </c>
      <c r="M562" s="172">
        <v>-9.9402000000000008</v>
      </c>
      <c r="N562" s="172">
        <v>-9.2959999999999994</v>
      </c>
      <c r="O562" s="172">
        <v>-2.1484999999999999</v>
      </c>
      <c r="P562" s="172">
        <v>2.8266</v>
      </c>
      <c r="Q562" s="172">
        <v>7.9669999999999996</v>
      </c>
      <c r="R562" s="172">
        <v>-4.4200999999999997</v>
      </c>
    </row>
    <row r="563" spans="1:18" x14ac:dyDescent="0.3">
      <c r="A563" s="168" t="s">
        <v>796</v>
      </c>
      <c r="B563" s="168" t="s">
        <v>801</v>
      </c>
      <c r="C563" s="168">
        <v>102109</v>
      </c>
      <c r="D563" s="171">
        <v>44032</v>
      </c>
      <c r="E563" s="172">
        <v>50.927599999999998</v>
      </c>
      <c r="F563" s="172">
        <v>0.4214</v>
      </c>
      <c r="G563" s="172">
        <v>0.4214</v>
      </c>
      <c r="H563" s="172">
        <v>0.60929999999999995</v>
      </c>
      <c r="I563" s="172">
        <v>1.1243000000000001</v>
      </c>
      <c r="J563" s="172">
        <v>3.2179000000000002</v>
      </c>
      <c r="K563" s="172">
        <v>-4.9942000000000002</v>
      </c>
      <c r="L563" s="172">
        <v>-16.774000000000001</v>
      </c>
      <c r="M563" s="172">
        <v>-14.477</v>
      </c>
      <c r="N563" s="172">
        <v>-13.833299999999999</v>
      </c>
      <c r="O563" s="172">
        <v>-2.9485000000000001</v>
      </c>
      <c r="P563" s="172">
        <v>2.0171000000000001</v>
      </c>
      <c r="Q563" s="172">
        <v>10.2728</v>
      </c>
      <c r="R563" s="172">
        <v>-5.7446999999999999</v>
      </c>
    </row>
    <row r="564" spans="1:18" x14ac:dyDescent="0.3">
      <c r="A564" s="168" t="s">
        <v>796</v>
      </c>
      <c r="B564" s="168" t="s">
        <v>802</v>
      </c>
      <c r="C564" s="168">
        <v>118514</v>
      </c>
      <c r="D564" s="171">
        <v>44032</v>
      </c>
      <c r="E564" s="172">
        <v>53.206899999999997</v>
      </c>
      <c r="F564" s="172">
        <v>0.42809999999999998</v>
      </c>
      <c r="G564" s="172">
        <v>0.42809999999999998</v>
      </c>
      <c r="H564" s="172">
        <v>0.62519999999999998</v>
      </c>
      <c r="I564" s="172">
        <v>1.1565000000000001</v>
      </c>
      <c r="J564" s="172">
        <v>3.2913000000000001</v>
      </c>
      <c r="K564" s="172">
        <v>-4.7893999999999997</v>
      </c>
      <c r="L564" s="172">
        <v>-16.417300000000001</v>
      </c>
      <c r="M564" s="172">
        <v>-14.0063</v>
      </c>
      <c r="N564" s="172">
        <v>-13.2745</v>
      </c>
      <c r="O564" s="172">
        <v>-2.3311000000000002</v>
      </c>
      <c r="P564" s="172">
        <v>2.6600999999999999</v>
      </c>
      <c r="Q564" s="172">
        <v>6.8520000000000003</v>
      </c>
      <c r="R564" s="172">
        <v>-5.1658999999999997</v>
      </c>
    </row>
    <row r="565" spans="1:18" x14ac:dyDescent="0.3">
      <c r="A565" s="168" t="s">
        <v>796</v>
      </c>
      <c r="B565" s="168" t="s">
        <v>803</v>
      </c>
      <c r="C565" s="168">
        <v>129065</v>
      </c>
      <c r="D565" s="171">
        <v>44029</v>
      </c>
      <c r="E565" s="172">
        <v>17.228999999999999</v>
      </c>
      <c r="F565" s="172">
        <v>0.98350000000000004</v>
      </c>
      <c r="G565" s="172">
        <v>1.6579999999999999</v>
      </c>
      <c r="H565" s="172">
        <v>0.44479999999999997</v>
      </c>
      <c r="I565" s="172">
        <v>2.6385000000000001</v>
      </c>
      <c r="J565" s="172">
        <v>8.0838999999999999</v>
      </c>
      <c r="K565" s="172">
        <v>13.3315</v>
      </c>
      <c r="L565" s="172">
        <v>-9.1852999999999998</v>
      </c>
      <c r="M565" s="172">
        <v>-3.0783</v>
      </c>
      <c r="N565" s="172">
        <v>-3.7431999999999999</v>
      </c>
      <c r="O565" s="172">
        <v>0.74550000000000005</v>
      </c>
      <c r="P565" s="172">
        <v>5.4771999999999998</v>
      </c>
      <c r="Q565" s="172">
        <v>9.1412999999999993</v>
      </c>
      <c r="R565" s="172">
        <v>-0.98819999999999997</v>
      </c>
    </row>
    <row r="566" spans="1:18" x14ac:dyDescent="0.3">
      <c r="A566" s="168" t="s">
        <v>796</v>
      </c>
      <c r="B566" s="168" t="s">
        <v>804</v>
      </c>
      <c r="C566" s="168">
        <v>129200</v>
      </c>
      <c r="D566" s="171">
        <v>44029</v>
      </c>
      <c r="E566" s="172">
        <v>17.5381</v>
      </c>
      <c r="F566" s="172">
        <v>0.98399999999999999</v>
      </c>
      <c r="G566" s="172">
        <v>1.6613</v>
      </c>
      <c r="H566" s="172">
        <v>0.45190000000000002</v>
      </c>
      <c r="I566" s="172">
        <v>2.6526000000000001</v>
      </c>
      <c r="J566" s="172">
        <v>8.1164000000000005</v>
      </c>
      <c r="K566" s="172">
        <v>13.433</v>
      </c>
      <c r="L566" s="172">
        <v>-9.0200999999999993</v>
      </c>
      <c r="M566" s="172">
        <v>-2.8166000000000002</v>
      </c>
      <c r="N566" s="172">
        <v>-3.4001000000000001</v>
      </c>
      <c r="O566" s="172">
        <v>1.0510999999999999</v>
      </c>
      <c r="P566" s="172">
        <v>5.7832999999999997</v>
      </c>
      <c r="Q566" s="172">
        <v>9.4537999999999993</v>
      </c>
      <c r="R566" s="172">
        <v>-0.67130000000000001</v>
      </c>
    </row>
    <row r="567" spans="1:18" x14ac:dyDescent="0.3">
      <c r="A567" s="168" t="s">
        <v>796</v>
      </c>
      <c r="B567" s="168" t="s">
        <v>805</v>
      </c>
      <c r="C567" s="168">
        <v>129191</v>
      </c>
      <c r="D567" s="171">
        <v>44029</v>
      </c>
      <c r="E567" s="172">
        <v>16.953600000000002</v>
      </c>
      <c r="F567" s="172">
        <v>0.81410000000000005</v>
      </c>
      <c r="G567" s="172">
        <v>1.3983000000000001</v>
      </c>
      <c r="H567" s="172">
        <v>0.33910000000000001</v>
      </c>
      <c r="I567" s="172">
        <v>2.9750000000000001</v>
      </c>
      <c r="J567" s="172">
        <v>7.6029999999999998</v>
      </c>
      <c r="K567" s="172">
        <v>11.1646</v>
      </c>
      <c r="L567" s="172">
        <v>-5.8651</v>
      </c>
      <c r="M567" s="172">
        <v>-0.43219999999999997</v>
      </c>
      <c r="N567" s="172">
        <v>-0.81610000000000005</v>
      </c>
      <c r="O567" s="172">
        <v>1.9149</v>
      </c>
      <c r="P567" s="172">
        <v>6.1143999999999998</v>
      </c>
      <c r="Q567" s="172">
        <v>8.8588000000000005</v>
      </c>
      <c r="R567" s="172">
        <v>0.89239999999999997</v>
      </c>
    </row>
    <row r="568" spans="1:18" x14ac:dyDescent="0.3">
      <c r="A568" s="168" t="s">
        <v>796</v>
      </c>
      <c r="B568" s="168" t="s">
        <v>806</v>
      </c>
      <c r="C568" s="168">
        <v>129193</v>
      </c>
      <c r="D568" s="171">
        <v>44029</v>
      </c>
      <c r="E568" s="172">
        <v>17.298500000000001</v>
      </c>
      <c r="F568" s="172">
        <v>0.8165</v>
      </c>
      <c r="G568" s="172">
        <v>1.4039999999999999</v>
      </c>
      <c r="H568" s="172">
        <v>0.35099999999999998</v>
      </c>
      <c r="I568" s="172">
        <v>2.9984999999999999</v>
      </c>
      <c r="J568" s="172">
        <v>7.6561000000000003</v>
      </c>
      <c r="K568" s="172">
        <v>11.328900000000001</v>
      </c>
      <c r="L568" s="172">
        <v>-5.5583</v>
      </c>
      <c r="M568" s="172">
        <v>5.0299999999999997E-2</v>
      </c>
      <c r="N568" s="172">
        <v>-0.191</v>
      </c>
      <c r="O568" s="172">
        <v>2.3262999999999998</v>
      </c>
      <c r="P568" s="172">
        <v>6.4775999999999998</v>
      </c>
      <c r="Q568" s="172">
        <v>9.2119</v>
      </c>
      <c r="R568" s="172">
        <v>1.3771</v>
      </c>
    </row>
    <row r="569" spans="1:18" x14ac:dyDescent="0.3">
      <c r="A569" s="168" t="s">
        <v>796</v>
      </c>
      <c r="B569" s="168" t="s">
        <v>807</v>
      </c>
      <c r="C569" s="168">
        <v>143904</v>
      </c>
      <c r="D569" s="171">
        <v>44032</v>
      </c>
      <c r="E569" s="172">
        <v>7.6289999999999996</v>
      </c>
      <c r="F569" s="172">
        <v>-0.15440000000000001</v>
      </c>
      <c r="G569" s="172">
        <v>-0.15440000000000001</v>
      </c>
      <c r="H569" s="172">
        <v>-0.35659999999999997</v>
      </c>
      <c r="I569" s="172">
        <v>-1.35</v>
      </c>
      <c r="J569" s="172">
        <v>3.6126999999999998</v>
      </c>
      <c r="K569" s="172">
        <v>2.0602</v>
      </c>
      <c r="L569" s="172">
        <v>-24.894400000000001</v>
      </c>
      <c r="M569" s="172">
        <v>-26.807500000000001</v>
      </c>
      <c r="N569" s="172">
        <v>-29.230699999999999</v>
      </c>
      <c r="O569" s="172"/>
      <c r="P569" s="172"/>
      <c r="Q569" s="172">
        <v>-12.3094</v>
      </c>
      <c r="R569" s="172">
        <v>-12.582000000000001</v>
      </c>
    </row>
    <row r="570" spans="1:18" x14ac:dyDescent="0.3">
      <c r="A570" s="168" t="s">
        <v>796</v>
      </c>
      <c r="B570" s="168" t="s">
        <v>808</v>
      </c>
      <c r="C570" s="168">
        <v>143903</v>
      </c>
      <c r="D570" s="171">
        <v>44032</v>
      </c>
      <c r="E570" s="172">
        <v>7.6289999999999996</v>
      </c>
      <c r="F570" s="172">
        <v>-0.15440000000000001</v>
      </c>
      <c r="G570" s="172">
        <v>-0.15440000000000001</v>
      </c>
      <c r="H570" s="172">
        <v>-0.3553</v>
      </c>
      <c r="I570" s="172">
        <v>-1.3487</v>
      </c>
      <c r="J570" s="172">
        <v>3.6126999999999998</v>
      </c>
      <c r="K570" s="172">
        <v>2.0602</v>
      </c>
      <c r="L570" s="172">
        <v>-24.893699999999999</v>
      </c>
      <c r="M570" s="172">
        <v>-26.807500000000001</v>
      </c>
      <c r="N570" s="172">
        <v>-29.2301</v>
      </c>
      <c r="O570" s="172"/>
      <c r="P570" s="172"/>
      <c r="Q570" s="172">
        <v>-12.3094</v>
      </c>
      <c r="R570" s="172">
        <v>-12.582000000000001</v>
      </c>
    </row>
    <row r="571" spans="1:18" x14ac:dyDescent="0.3">
      <c r="A571" s="168" t="s">
        <v>796</v>
      </c>
      <c r="B571" s="168" t="s">
        <v>809</v>
      </c>
      <c r="C571" s="168">
        <v>148033</v>
      </c>
      <c r="D571" s="171">
        <v>44032</v>
      </c>
      <c r="E571" s="172">
        <v>9.1425000000000001</v>
      </c>
      <c r="F571" s="172">
        <v>0.4461</v>
      </c>
      <c r="G571" s="172">
        <v>0.4461</v>
      </c>
      <c r="H571" s="172">
        <v>0.53879999999999995</v>
      </c>
      <c r="I571" s="172">
        <v>0.30170000000000002</v>
      </c>
      <c r="J571" s="172">
        <v>4.2641</v>
      </c>
      <c r="K571" s="172">
        <v>11.7692</v>
      </c>
      <c r="L571" s="172"/>
      <c r="M571" s="172"/>
      <c r="N571" s="172"/>
      <c r="O571" s="172"/>
      <c r="P571" s="172"/>
      <c r="Q571" s="172">
        <v>-8.5749999999999993</v>
      </c>
      <c r="R571" s="172"/>
    </row>
    <row r="572" spans="1:18" x14ac:dyDescent="0.3">
      <c r="A572" s="168" t="s">
        <v>796</v>
      </c>
      <c r="B572" s="168" t="s">
        <v>810</v>
      </c>
      <c r="C572" s="168">
        <v>148035</v>
      </c>
      <c r="D572" s="171">
        <v>44032</v>
      </c>
      <c r="E572" s="172">
        <v>9.1715</v>
      </c>
      <c r="F572" s="172">
        <v>0.45340000000000003</v>
      </c>
      <c r="G572" s="172">
        <v>0.45340000000000003</v>
      </c>
      <c r="H572" s="172">
        <v>0.55700000000000005</v>
      </c>
      <c r="I572" s="172">
        <v>0.33810000000000001</v>
      </c>
      <c r="J572" s="172">
        <v>4.3449</v>
      </c>
      <c r="K572" s="172">
        <v>12.015599999999999</v>
      </c>
      <c r="L572" s="172"/>
      <c r="M572" s="172"/>
      <c r="N572" s="172"/>
      <c r="O572" s="172"/>
      <c r="P572" s="172"/>
      <c r="Q572" s="172">
        <v>-8.2850000000000001</v>
      </c>
      <c r="R572" s="172"/>
    </row>
    <row r="573" spans="1:18" x14ac:dyDescent="0.3">
      <c r="A573" s="168" t="s">
        <v>796</v>
      </c>
      <c r="B573" s="168" t="s">
        <v>811</v>
      </c>
      <c r="C573" s="168">
        <v>102133</v>
      </c>
      <c r="D573" s="171">
        <v>44032</v>
      </c>
      <c r="E573" s="172">
        <v>58.910699999999999</v>
      </c>
      <c r="F573" s="172">
        <v>0.53900000000000003</v>
      </c>
      <c r="G573" s="172">
        <v>0.53900000000000003</v>
      </c>
      <c r="H573" s="172">
        <v>1.8351</v>
      </c>
      <c r="I573" s="172">
        <v>1.1247</v>
      </c>
      <c r="J573" s="172">
        <v>5.8661000000000003</v>
      </c>
      <c r="K573" s="172">
        <v>13.4323</v>
      </c>
      <c r="L573" s="172">
        <v>-15.462199999999999</v>
      </c>
      <c r="M573" s="172">
        <v>-11.615600000000001</v>
      </c>
      <c r="N573" s="172">
        <v>-8.8552</v>
      </c>
      <c r="O573" s="172">
        <v>-0.66600000000000004</v>
      </c>
      <c r="P573" s="172">
        <v>4.2508999999999997</v>
      </c>
      <c r="Q573" s="172">
        <v>11.274900000000001</v>
      </c>
      <c r="R573" s="172">
        <v>-4.5339999999999998</v>
      </c>
    </row>
    <row r="574" spans="1:18" x14ac:dyDescent="0.3">
      <c r="A574" s="168" t="s">
        <v>796</v>
      </c>
      <c r="B574" s="168" t="s">
        <v>812</v>
      </c>
      <c r="C574" s="168">
        <v>120242</v>
      </c>
      <c r="D574" s="171">
        <v>44032</v>
      </c>
      <c r="E574" s="172">
        <v>60.757599999999996</v>
      </c>
      <c r="F574" s="172">
        <v>0.54139999999999999</v>
      </c>
      <c r="G574" s="172">
        <v>0.54139999999999999</v>
      </c>
      <c r="H574" s="172">
        <v>1.841</v>
      </c>
      <c r="I574" s="172">
        <v>1.1368</v>
      </c>
      <c r="J574" s="172">
        <v>5.8939000000000004</v>
      </c>
      <c r="K574" s="172">
        <v>13.5185</v>
      </c>
      <c r="L574" s="172">
        <v>-15.332000000000001</v>
      </c>
      <c r="M574" s="172">
        <v>-11.4033</v>
      </c>
      <c r="N574" s="172">
        <v>-8.5393000000000008</v>
      </c>
      <c r="O574" s="172">
        <v>-0.30769999999999997</v>
      </c>
      <c r="P574" s="172">
        <v>4.6298000000000004</v>
      </c>
      <c r="Q574" s="172">
        <v>7.2682000000000002</v>
      </c>
      <c r="R574" s="172">
        <v>-4.2080000000000002</v>
      </c>
    </row>
    <row r="575" spans="1:18" x14ac:dyDescent="0.3">
      <c r="A575" s="168" t="s">
        <v>796</v>
      </c>
      <c r="B575" s="168" t="s">
        <v>813</v>
      </c>
      <c r="C575" s="168">
        <v>102135</v>
      </c>
      <c r="D575" s="171">
        <v>44032</v>
      </c>
      <c r="E575" s="172">
        <v>69.283500000000004</v>
      </c>
      <c r="F575" s="172">
        <v>-5.21E-2</v>
      </c>
      <c r="G575" s="172">
        <v>-5.21E-2</v>
      </c>
      <c r="H575" s="172">
        <v>0.26340000000000002</v>
      </c>
      <c r="I575" s="172">
        <v>0.61599999999999999</v>
      </c>
      <c r="J575" s="172">
        <v>3.6646000000000001</v>
      </c>
      <c r="K575" s="172">
        <v>13.7636</v>
      </c>
      <c r="L575" s="172">
        <v>-6.6985999999999999</v>
      </c>
      <c r="M575" s="172">
        <v>1.2763</v>
      </c>
      <c r="N575" s="172">
        <v>-0.35599999999999998</v>
      </c>
      <c r="O575" s="172">
        <v>0.28939999999999999</v>
      </c>
      <c r="P575" s="172">
        <v>6.3269000000000002</v>
      </c>
      <c r="Q575" s="172">
        <v>12.3674</v>
      </c>
      <c r="R575" s="172">
        <v>-2.04</v>
      </c>
    </row>
    <row r="576" spans="1:18" x14ac:dyDescent="0.3">
      <c r="A576" s="168" t="s">
        <v>796</v>
      </c>
      <c r="B576" s="168" t="s">
        <v>814</v>
      </c>
      <c r="C576" s="168">
        <v>120700</v>
      </c>
      <c r="D576" s="171">
        <v>44032</v>
      </c>
      <c r="E576" s="172">
        <v>70.320800000000006</v>
      </c>
      <c r="F576" s="172">
        <v>-4.9700000000000001E-2</v>
      </c>
      <c r="G576" s="172">
        <v>-4.9700000000000001E-2</v>
      </c>
      <c r="H576" s="172">
        <v>0.26879999999999998</v>
      </c>
      <c r="I576" s="172">
        <v>0.62680000000000002</v>
      </c>
      <c r="J576" s="172">
        <v>3.6888999999999998</v>
      </c>
      <c r="K576" s="172">
        <v>13.1578</v>
      </c>
      <c r="L576" s="172">
        <v>-7.1364000000000001</v>
      </c>
      <c r="M576" s="172">
        <v>0.995</v>
      </c>
      <c r="N576" s="172">
        <v>-0.36770000000000003</v>
      </c>
      <c r="O576" s="172">
        <v>0.59409999999999996</v>
      </c>
      <c r="P576" s="172">
        <v>6.6195000000000004</v>
      </c>
      <c r="Q576" s="172">
        <v>9.5115999999999996</v>
      </c>
      <c r="R576" s="172">
        <v>-1.7850999999999999</v>
      </c>
    </row>
    <row r="577" spans="1:18" x14ac:dyDescent="0.3">
      <c r="A577" s="168" t="s">
        <v>796</v>
      </c>
      <c r="B577" s="168" t="s">
        <v>815</v>
      </c>
      <c r="C577" s="168">
        <v>118485</v>
      </c>
      <c r="D577" s="171">
        <v>44032</v>
      </c>
      <c r="E577" s="172">
        <v>23.019300000000001</v>
      </c>
      <c r="F577" s="172">
        <v>0.80400000000000005</v>
      </c>
      <c r="G577" s="172">
        <v>0.80400000000000005</v>
      </c>
      <c r="H577" s="172">
        <v>1.9446000000000001</v>
      </c>
      <c r="I577" s="172">
        <v>2.1455000000000002</v>
      </c>
      <c r="J577" s="172">
        <v>5.4074</v>
      </c>
      <c r="K577" s="172">
        <v>12.111000000000001</v>
      </c>
      <c r="L577" s="172">
        <v>-7.1821000000000002</v>
      </c>
      <c r="M577" s="172">
        <v>-2.786</v>
      </c>
      <c r="N577" s="172">
        <v>-0.41620000000000001</v>
      </c>
      <c r="O577" s="172">
        <v>1.2948</v>
      </c>
      <c r="P577" s="172">
        <v>4.7931999999999997</v>
      </c>
      <c r="Q577" s="172">
        <v>7.5727000000000002</v>
      </c>
      <c r="R577" s="172">
        <v>-0.57099999999999995</v>
      </c>
    </row>
    <row r="578" spans="1:18" x14ac:dyDescent="0.3">
      <c r="A578" s="168" t="s">
        <v>796</v>
      </c>
      <c r="B578" s="168" t="s">
        <v>816</v>
      </c>
      <c r="C578" s="168">
        <v>112332</v>
      </c>
      <c r="D578" s="171">
        <v>44032</v>
      </c>
      <c r="E578" s="172">
        <v>22.108899999999998</v>
      </c>
      <c r="F578" s="172">
        <v>0.7974</v>
      </c>
      <c r="G578" s="172">
        <v>0.7974</v>
      </c>
      <c r="H578" s="172">
        <v>1.9285000000000001</v>
      </c>
      <c r="I578" s="172">
        <v>2.1126</v>
      </c>
      <c r="J578" s="172">
        <v>5.3331</v>
      </c>
      <c r="K578" s="172">
        <v>11.8894</v>
      </c>
      <c r="L578" s="172">
        <v>-7.5410000000000004</v>
      </c>
      <c r="M578" s="172">
        <v>-3.3849999999999998</v>
      </c>
      <c r="N578" s="172">
        <v>-1.2625</v>
      </c>
      <c r="O578" s="172">
        <v>0.49930000000000002</v>
      </c>
      <c r="P578" s="172">
        <v>4.0766999999999998</v>
      </c>
      <c r="Q578" s="172">
        <v>7.8928000000000003</v>
      </c>
      <c r="R578" s="172">
        <v>-1.4572000000000001</v>
      </c>
    </row>
    <row r="579" spans="1:18" x14ac:dyDescent="0.3">
      <c r="A579" s="168" t="s">
        <v>796</v>
      </c>
      <c r="B579" s="168" t="s">
        <v>817</v>
      </c>
      <c r="C579" s="168">
        <v>146513</v>
      </c>
      <c r="D579" s="171">
        <v>44032</v>
      </c>
      <c r="E579" s="172">
        <v>9.7159999999999993</v>
      </c>
      <c r="F579" s="172">
        <v>0.40920000000000001</v>
      </c>
      <c r="G579" s="172">
        <v>0.40920000000000001</v>
      </c>
      <c r="H579" s="172">
        <v>1.0651999999999999</v>
      </c>
      <c r="I579" s="172">
        <v>1.0672999999999999</v>
      </c>
      <c r="J579" s="172">
        <v>4.8531000000000004</v>
      </c>
      <c r="K579" s="172">
        <v>13.186</v>
      </c>
      <c r="L579" s="172">
        <v>-8.0325000000000006</v>
      </c>
      <c r="M579" s="172">
        <v>-4.8933999999999997</v>
      </c>
      <c r="N579" s="172">
        <v>-0.2054</v>
      </c>
      <c r="O579" s="172"/>
      <c r="P579" s="172"/>
      <c r="Q579" s="172">
        <v>-2.0811999999999999</v>
      </c>
      <c r="R579" s="172"/>
    </row>
    <row r="580" spans="1:18" x14ac:dyDescent="0.3">
      <c r="A580" s="168" t="s">
        <v>796</v>
      </c>
      <c r="B580" s="168" t="s">
        <v>818</v>
      </c>
      <c r="C580" s="168">
        <v>146514</v>
      </c>
      <c r="D580" s="171">
        <v>44032</v>
      </c>
      <c r="E580" s="172">
        <v>9.68</v>
      </c>
      <c r="F580" s="172">
        <v>0.40660000000000002</v>
      </c>
      <c r="G580" s="172">
        <v>0.40660000000000002</v>
      </c>
      <c r="H580" s="172">
        <v>1.0607</v>
      </c>
      <c r="I580" s="172">
        <v>1.0565</v>
      </c>
      <c r="J580" s="172">
        <v>4.8163999999999998</v>
      </c>
      <c r="K580" s="172">
        <v>13.107900000000001</v>
      </c>
      <c r="L580" s="172">
        <v>-8.1532999999999998</v>
      </c>
      <c r="M580" s="172">
        <v>-5.0374999999999996</v>
      </c>
      <c r="N580" s="172">
        <v>-0.44429999999999997</v>
      </c>
      <c r="O580" s="172"/>
      <c r="P580" s="172"/>
      <c r="Q580" s="172">
        <v>-2.3462000000000001</v>
      </c>
      <c r="R580" s="172"/>
    </row>
    <row r="581" spans="1:18" x14ac:dyDescent="0.3">
      <c r="A581" s="168" t="s">
        <v>796</v>
      </c>
      <c r="B581" s="168" t="s">
        <v>819</v>
      </c>
      <c r="C581" s="168">
        <v>112039</v>
      </c>
      <c r="D581" s="171">
        <v>44029</v>
      </c>
      <c r="E581" s="172">
        <v>33.241</v>
      </c>
      <c r="F581" s="172">
        <v>1.3631</v>
      </c>
      <c r="G581" s="172">
        <v>2.0413999999999999</v>
      </c>
      <c r="H581" s="172">
        <v>0.97199999999999998</v>
      </c>
      <c r="I581" s="172">
        <v>2.0632999999999999</v>
      </c>
      <c r="J581" s="172">
        <v>7.7609000000000004</v>
      </c>
      <c r="K581" s="172">
        <v>13.1454</v>
      </c>
      <c r="L581" s="172">
        <v>-12.302099999999999</v>
      </c>
      <c r="M581" s="172">
        <v>-5.7153</v>
      </c>
      <c r="N581" s="172">
        <v>-5.8434999999999997</v>
      </c>
      <c r="O581" s="172">
        <v>0.73609999999999998</v>
      </c>
      <c r="P581" s="172">
        <v>5.1580000000000004</v>
      </c>
      <c r="Q581" s="172">
        <v>11.538500000000001</v>
      </c>
      <c r="R581" s="172">
        <v>-1.3222</v>
      </c>
    </row>
    <row r="582" spans="1:18" x14ac:dyDescent="0.3">
      <c r="A582" s="173" t="s">
        <v>27</v>
      </c>
      <c r="B582" s="168"/>
      <c r="C582" s="168"/>
      <c r="D582" s="168"/>
      <c r="E582" s="168"/>
      <c r="F582" s="174">
        <v>0.55242608695652173</v>
      </c>
      <c r="G582" s="174">
        <v>0.69163478260869549</v>
      </c>
      <c r="H582" s="174">
        <v>0.79997826086956536</v>
      </c>
      <c r="I582" s="174">
        <v>1.2043695652173911</v>
      </c>
      <c r="J582" s="174">
        <v>5.1409521739130444</v>
      </c>
      <c r="K582" s="174">
        <v>9.372426086956521</v>
      </c>
      <c r="L582" s="174">
        <v>-11.112214285714284</v>
      </c>
      <c r="M582" s="174">
        <v>-6.8979904761904773</v>
      </c>
      <c r="N582" s="174">
        <v>-6.1575857142857142</v>
      </c>
      <c r="O582" s="174">
        <v>0.36153529411764707</v>
      </c>
      <c r="P582" s="174">
        <v>4.9144941176470596</v>
      </c>
      <c r="Q582" s="174">
        <v>5.0468695652173929</v>
      </c>
      <c r="R582" s="174">
        <v>-2.8538526315789472</v>
      </c>
    </row>
    <row r="583" spans="1:18" x14ac:dyDescent="0.3">
      <c r="A583" s="173" t="s">
        <v>409</v>
      </c>
      <c r="B583" s="168"/>
      <c r="C583" s="168"/>
      <c r="D583" s="168"/>
      <c r="E583" s="168"/>
      <c r="F583" s="174">
        <v>0.54139999999999999</v>
      </c>
      <c r="G583" s="174">
        <v>0.54139999999999999</v>
      </c>
      <c r="H583" s="174">
        <v>0.62519999999999998</v>
      </c>
      <c r="I583" s="174">
        <v>1.1247</v>
      </c>
      <c r="J583" s="174">
        <v>4.8531000000000004</v>
      </c>
      <c r="K583" s="174">
        <v>11.8894</v>
      </c>
      <c r="L583" s="174">
        <v>-9.0200999999999993</v>
      </c>
      <c r="M583" s="174">
        <v>-4.8933999999999997</v>
      </c>
      <c r="N583" s="174">
        <v>-3.4001000000000001</v>
      </c>
      <c r="O583" s="174">
        <v>0.59409999999999996</v>
      </c>
      <c r="P583" s="174">
        <v>5.1580000000000004</v>
      </c>
      <c r="Q583" s="174">
        <v>8.8588000000000005</v>
      </c>
      <c r="R583" s="174">
        <v>-1.7850999999999999</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44032</v>
      </c>
      <c r="E586" s="172">
        <v>258.26760000000002</v>
      </c>
      <c r="F586" s="172">
        <v>7.2920999999999996</v>
      </c>
      <c r="G586" s="172">
        <v>7.2920999999999996</v>
      </c>
      <c r="H586" s="172">
        <v>11.8782</v>
      </c>
      <c r="I586" s="172">
        <v>13.382300000000001</v>
      </c>
      <c r="J586" s="172">
        <v>15.0006</v>
      </c>
      <c r="K586" s="172">
        <v>14.4305</v>
      </c>
      <c r="L586" s="172">
        <v>10.772399999999999</v>
      </c>
      <c r="M586" s="172">
        <v>9.6660000000000004</v>
      </c>
      <c r="N586" s="172">
        <v>9.4929000000000006</v>
      </c>
      <c r="O586" s="172">
        <v>8.2103000000000002</v>
      </c>
      <c r="P586" s="172">
        <v>8.4718</v>
      </c>
      <c r="Q586" s="172">
        <v>8.7340999999999998</v>
      </c>
      <c r="R586" s="172">
        <v>9.1583000000000006</v>
      </c>
    </row>
    <row r="587" spans="1:18" x14ac:dyDescent="0.3">
      <c r="A587" s="168" t="s">
        <v>821</v>
      </c>
      <c r="B587" s="168" t="s">
        <v>823</v>
      </c>
      <c r="C587" s="168">
        <v>122646</v>
      </c>
      <c r="D587" s="171">
        <v>44032</v>
      </c>
      <c r="E587" s="172">
        <v>262.69690000000003</v>
      </c>
      <c r="F587" s="172">
        <v>7.4611999999999998</v>
      </c>
      <c r="G587" s="172">
        <v>7.4611999999999998</v>
      </c>
      <c r="H587" s="172">
        <v>12.048400000000001</v>
      </c>
      <c r="I587" s="172">
        <v>13.5526</v>
      </c>
      <c r="J587" s="172">
        <v>15.1844</v>
      </c>
      <c r="K587" s="172">
        <v>14.615399999999999</v>
      </c>
      <c r="L587" s="172">
        <v>10.982100000000001</v>
      </c>
      <c r="M587" s="172">
        <v>9.8870000000000005</v>
      </c>
      <c r="N587" s="172">
        <v>9.7223000000000006</v>
      </c>
      <c r="O587" s="172">
        <v>8.4657999999999998</v>
      </c>
      <c r="P587" s="172">
        <v>8.7263000000000002</v>
      </c>
      <c r="Q587" s="172">
        <v>9.0510000000000002</v>
      </c>
      <c r="R587" s="172">
        <v>9.3954000000000004</v>
      </c>
    </row>
    <row r="588" spans="1:18" x14ac:dyDescent="0.3">
      <c r="A588" s="168" t="s">
        <v>821</v>
      </c>
      <c r="B588" s="168" t="s">
        <v>824</v>
      </c>
      <c r="C588" s="168">
        <v>101048</v>
      </c>
      <c r="D588" s="171">
        <v>44032</v>
      </c>
      <c r="E588" s="172">
        <v>30.4605</v>
      </c>
      <c r="F588" s="172">
        <v>7.1539000000000001</v>
      </c>
      <c r="G588" s="172">
        <v>7.1539000000000001</v>
      </c>
      <c r="H588" s="172">
        <v>7.6974</v>
      </c>
      <c r="I588" s="172">
        <v>10.225300000000001</v>
      </c>
      <c r="J588" s="172">
        <v>9.9754000000000005</v>
      </c>
      <c r="K588" s="172">
        <v>7.8075000000000001</v>
      </c>
      <c r="L588" s="172">
        <v>6.3348000000000004</v>
      </c>
      <c r="M588" s="172">
        <v>6.5693000000000001</v>
      </c>
      <c r="N588" s="172">
        <v>6.9778000000000002</v>
      </c>
      <c r="O588" s="172">
        <v>6.766</v>
      </c>
      <c r="P588" s="172">
        <v>6.4961000000000002</v>
      </c>
      <c r="Q588" s="172">
        <v>5.9554</v>
      </c>
      <c r="R588" s="172">
        <v>7.0274000000000001</v>
      </c>
    </row>
    <row r="589" spans="1:18" x14ac:dyDescent="0.3">
      <c r="A589" s="168" t="s">
        <v>821</v>
      </c>
      <c r="B589" s="168" t="s">
        <v>825</v>
      </c>
      <c r="C589" s="168">
        <v>118508</v>
      </c>
      <c r="D589" s="171">
        <v>44032</v>
      </c>
      <c r="E589" s="172">
        <v>32.116599999999998</v>
      </c>
      <c r="F589" s="172">
        <v>7.9606000000000003</v>
      </c>
      <c r="G589" s="172">
        <v>7.9606000000000003</v>
      </c>
      <c r="H589" s="172">
        <v>8.5213000000000001</v>
      </c>
      <c r="I589" s="172">
        <v>11.046099999999999</v>
      </c>
      <c r="J589" s="172">
        <v>10.8032</v>
      </c>
      <c r="K589" s="172">
        <v>8.6644000000000005</v>
      </c>
      <c r="L589" s="172">
        <v>7.1090999999999998</v>
      </c>
      <c r="M589" s="172">
        <v>7.2710999999999997</v>
      </c>
      <c r="N589" s="172">
        <v>7.6516999999999999</v>
      </c>
      <c r="O589" s="172">
        <v>7.3776999999999999</v>
      </c>
      <c r="P589" s="172">
        <v>7.1780999999999997</v>
      </c>
      <c r="Q589" s="172">
        <v>7.3605</v>
      </c>
      <c r="R589" s="172">
        <v>7.64</v>
      </c>
    </row>
    <row r="590" spans="1:18" x14ac:dyDescent="0.3">
      <c r="A590" s="168" t="s">
        <v>821</v>
      </c>
      <c r="B590" s="168" t="s">
        <v>826</v>
      </c>
      <c r="C590" s="168">
        <v>106841</v>
      </c>
      <c r="D590" s="171">
        <v>44032</v>
      </c>
      <c r="E590" s="172">
        <v>36.460900000000002</v>
      </c>
      <c r="F590" s="172">
        <v>4.9405999999999999</v>
      </c>
      <c r="G590" s="172">
        <v>4.9405999999999999</v>
      </c>
      <c r="H590" s="172">
        <v>6.7445000000000004</v>
      </c>
      <c r="I590" s="172">
        <v>15.045199999999999</v>
      </c>
      <c r="J590" s="172">
        <v>16.331</v>
      </c>
      <c r="K590" s="172">
        <v>13.977499999999999</v>
      </c>
      <c r="L590" s="172">
        <v>10.3911</v>
      </c>
      <c r="M590" s="172">
        <v>9.4247999999999994</v>
      </c>
      <c r="N590" s="172">
        <v>9.2544000000000004</v>
      </c>
      <c r="O590" s="172">
        <v>8.0030000000000001</v>
      </c>
      <c r="P590" s="172">
        <v>8.1819000000000006</v>
      </c>
      <c r="Q590" s="172">
        <v>8.3059999999999992</v>
      </c>
      <c r="R590" s="172">
        <v>8.8430999999999997</v>
      </c>
    </row>
    <row r="591" spans="1:18" x14ac:dyDescent="0.3">
      <c r="A591" s="168" t="s">
        <v>821</v>
      </c>
      <c r="B591" s="168" t="s">
        <v>827</v>
      </c>
      <c r="C591" s="168">
        <v>118961</v>
      </c>
      <c r="D591" s="171">
        <v>44032</v>
      </c>
      <c r="E591" s="172">
        <v>36.761200000000002</v>
      </c>
      <c r="F591" s="172">
        <v>5.1651999999999996</v>
      </c>
      <c r="G591" s="172">
        <v>5.1651999999999996</v>
      </c>
      <c r="H591" s="172">
        <v>6.9880000000000004</v>
      </c>
      <c r="I591" s="172">
        <v>15.294700000000001</v>
      </c>
      <c r="J591" s="172">
        <v>16.584299999999999</v>
      </c>
      <c r="K591" s="172">
        <v>14.170199999999999</v>
      </c>
      <c r="L591" s="172">
        <v>10.568199999999999</v>
      </c>
      <c r="M591" s="172">
        <v>9.5981000000000005</v>
      </c>
      <c r="N591" s="172">
        <v>9.4283999999999999</v>
      </c>
      <c r="O591" s="172">
        <v>8.1710999999999991</v>
      </c>
      <c r="P591" s="172">
        <v>8.3275000000000006</v>
      </c>
      <c r="Q591" s="172">
        <v>8.6606000000000005</v>
      </c>
      <c r="R591" s="172">
        <v>9.0109999999999992</v>
      </c>
    </row>
    <row r="592" spans="1:18" x14ac:dyDescent="0.3">
      <c r="A592" s="168" t="s">
        <v>821</v>
      </c>
      <c r="B592" s="168" t="s">
        <v>828</v>
      </c>
      <c r="C592" s="168">
        <v>101802</v>
      </c>
      <c r="D592" s="171">
        <v>44032</v>
      </c>
      <c r="E592" s="172">
        <v>312.0532</v>
      </c>
      <c r="F592" s="172">
        <v>5.7652999999999999</v>
      </c>
      <c r="G592" s="172">
        <v>5.7652999999999999</v>
      </c>
      <c r="H592" s="172">
        <v>9.9309999999999992</v>
      </c>
      <c r="I592" s="172">
        <v>18.814499999999999</v>
      </c>
      <c r="J592" s="172">
        <v>19.437200000000001</v>
      </c>
      <c r="K592" s="172">
        <v>15.3247</v>
      </c>
      <c r="L592" s="172">
        <v>10.2644</v>
      </c>
      <c r="M592" s="172">
        <v>9.5932999999999993</v>
      </c>
      <c r="N592" s="172">
        <v>9.3867999999999991</v>
      </c>
      <c r="O592" s="172">
        <v>7.6223999999999998</v>
      </c>
      <c r="P592" s="172">
        <v>7.9603000000000002</v>
      </c>
      <c r="Q592" s="172">
        <v>8.0592000000000006</v>
      </c>
      <c r="R592" s="172">
        <v>8.6281999999999996</v>
      </c>
    </row>
    <row r="593" spans="1:18" x14ac:dyDescent="0.3">
      <c r="A593" s="168" t="s">
        <v>821</v>
      </c>
      <c r="B593" s="168" t="s">
        <v>829</v>
      </c>
      <c r="C593" s="168">
        <v>120425</v>
      </c>
      <c r="D593" s="171">
        <v>44032</v>
      </c>
      <c r="E593" s="172">
        <v>329.58260000000001</v>
      </c>
      <c r="F593" s="172">
        <v>6.4858000000000002</v>
      </c>
      <c r="G593" s="172">
        <v>6.4858000000000002</v>
      </c>
      <c r="H593" s="172">
        <v>10.6534</v>
      </c>
      <c r="I593" s="172">
        <v>19.540199999999999</v>
      </c>
      <c r="J593" s="172">
        <v>20.168900000000001</v>
      </c>
      <c r="K593" s="172">
        <v>16.078600000000002</v>
      </c>
      <c r="L593" s="172">
        <v>11.0322</v>
      </c>
      <c r="M593" s="172">
        <v>10.380699999999999</v>
      </c>
      <c r="N593" s="172">
        <v>10.1936</v>
      </c>
      <c r="O593" s="172">
        <v>8.4459999999999997</v>
      </c>
      <c r="P593" s="172">
        <v>8.8384999999999998</v>
      </c>
      <c r="Q593" s="172">
        <v>9.11</v>
      </c>
      <c r="R593" s="172">
        <v>9.4498999999999995</v>
      </c>
    </row>
    <row r="594" spans="1:18" x14ac:dyDescent="0.3">
      <c r="A594" s="168" t="s">
        <v>821</v>
      </c>
      <c r="B594" s="168" t="s">
        <v>830</v>
      </c>
      <c r="C594" s="168">
        <v>147269</v>
      </c>
      <c r="D594" s="171">
        <v>44032</v>
      </c>
      <c r="E594" s="172">
        <v>1119.0406</v>
      </c>
      <c r="F594" s="172">
        <v>-1.8371999999999999</v>
      </c>
      <c r="G594" s="172">
        <v>-1.8371999999999999</v>
      </c>
      <c r="H594" s="172">
        <v>0.84030000000000005</v>
      </c>
      <c r="I594" s="172">
        <v>22.718900000000001</v>
      </c>
      <c r="J594" s="172">
        <v>26.4756</v>
      </c>
      <c r="K594" s="172">
        <v>21.599599999999999</v>
      </c>
      <c r="L594" s="172">
        <v>14.5444</v>
      </c>
      <c r="M594" s="172">
        <v>11.325900000000001</v>
      </c>
      <c r="N594" s="172">
        <v>10.3161</v>
      </c>
      <c r="O594" s="172"/>
      <c r="P594" s="172"/>
      <c r="Q594" s="172">
        <v>9.9449000000000005</v>
      </c>
      <c r="R594" s="172"/>
    </row>
    <row r="595" spans="1:18" x14ac:dyDescent="0.3">
      <c r="A595" s="168" t="s">
        <v>821</v>
      </c>
      <c r="B595" s="168" t="s">
        <v>831</v>
      </c>
      <c r="C595" s="168">
        <v>147266</v>
      </c>
      <c r="D595" s="171">
        <v>44032</v>
      </c>
      <c r="E595" s="172">
        <v>1115.1711</v>
      </c>
      <c r="F595" s="172">
        <v>-2.2372999999999998</v>
      </c>
      <c r="G595" s="172">
        <v>-2.2372999999999998</v>
      </c>
      <c r="H595" s="172">
        <v>0.44</v>
      </c>
      <c r="I595" s="172">
        <v>22.315100000000001</v>
      </c>
      <c r="J595" s="172">
        <v>26.065100000000001</v>
      </c>
      <c r="K595" s="172">
        <v>21.1753</v>
      </c>
      <c r="L595" s="172">
        <v>14.1129</v>
      </c>
      <c r="M595" s="172">
        <v>10.9565</v>
      </c>
      <c r="N595" s="172">
        <v>9.9765999999999995</v>
      </c>
      <c r="O595" s="172"/>
      <c r="P595" s="172"/>
      <c r="Q595" s="172">
        <v>9.6242999999999999</v>
      </c>
      <c r="R595" s="172"/>
    </row>
    <row r="596" spans="1:18" x14ac:dyDescent="0.3">
      <c r="A596" s="168" t="s">
        <v>821</v>
      </c>
      <c r="B596" s="168" t="s">
        <v>832</v>
      </c>
      <c r="C596" s="168">
        <v>102673</v>
      </c>
      <c r="D596" s="171">
        <v>44032</v>
      </c>
      <c r="E596" s="172">
        <v>33.548999999999999</v>
      </c>
      <c r="F596" s="172">
        <v>11.252700000000001</v>
      </c>
      <c r="G596" s="172">
        <v>11.252700000000001</v>
      </c>
      <c r="H596" s="172">
        <v>8.6090999999999998</v>
      </c>
      <c r="I596" s="172">
        <v>19.447500000000002</v>
      </c>
      <c r="J596" s="172">
        <v>22.595300000000002</v>
      </c>
      <c r="K596" s="172">
        <v>19.3277</v>
      </c>
      <c r="L596" s="172">
        <v>15.238099999999999</v>
      </c>
      <c r="M596" s="172">
        <v>12.642200000000001</v>
      </c>
      <c r="N596" s="172">
        <v>11.6737</v>
      </c>
      <c r="O596" s="172">
        <v>8.1880000000000006</v>
      </c>
      <c r="P596" s="172">
        <v>8.2682000000000002</v>
      </c>
      <c r="Q596" s="172">
        <v>7.9149000000000003</v>
      </c>
      <c r="R596" s="172">
        <v>10.2136</v>
      </c>
    </row>
    <row r="597" spans="1:18" x14ac:dyDescent="0.3">
      <c r="A597" s="168" t="s">
        <v>821</v>
      </c>
      <c r="B597" s="168" t="s">
        <v>833</v>
      </c>
      <c r="C597" s="168">
        <v>118656</v>
      </c>
      <c r="D597" s="171">
        <v>44032</v>
      </c>
      <c r="E597" s="172">
        <v>34.752200000000002</v>
      </c>
      <c r="F597" s="172">
        <v>11.5642</v>
      </c>
      <c r="G597" s="172">
        <v>11.5642</v>
      </c>
      <c r="H597" s="172">
        <v>8.9428000000000001</v>
      </c>
      <c r="I597" s="172">
        <v>19.7819</v>
      </c>
      <c r="J597" s="172">
        <v>22.934799999999999</v>
      </c>
      <c r="K597" s="172">
        <v>19.6816</v>
      </c>
      <c r="L597" s="172">
        <v>15.6305</v>
      </c>
      <c r="M597" s="172">
        <v>13.0738</v>
      </c>
      <c r="N597" s="172">
        <v>12.129300000000001</v>
      </c>
      <c r="O597" s="172">
        <v>8.66</v>
      </c>
      <c r="P597" s="172">
        <v>8.7467000000000006</v>
      </c>
      <c r="Q597" s="172">
        <v>8.9957999999999991</v>
      </c>
      <c r="R597" s="172">
        <v>10.6867</v>
      </c>
    </row>
    <row r="598" spans="1:18" x14ac:dyDescent="0.3">
      <c r="A598" s="168" t="s">
        <v>821</v>
      </c>
      <c r="B598" s="168" t="s">
        <v>834</v>
      </c>
      <c r="C598" s="168">
        <v>145295</v>
      </c>
      <c r="D598" s="171">
        <v>44032</v>
      </c>
      <c r="E598" s="172">
        <v>1175.0423000000001</v>
      </c>
      <c r="F598" s="172">
        <v>4.8704999999999998</v>
      </c>
      <c r="G598" s="172">
        <v>4.8704999999999998</v>
      </c>
      <c r="H598" s="172">
        <v>2.9935</v>
      </c>
      <c r="I598" s="172">
        <v>12.136699999999999</v>
      </c>
      <c r="J598" s="172">
        <v>13.5258</v>
      </c>
      <c r="K598" s="172">
        <v>13.0547</v>
      </c>
      <c r="L598" s="172">
        <v>11.648300000000001</v>
      </c>
      <c r="M598" s="172">
        <v>9.8295999999999992</v>
      </c>
      <c r="N598" s="172">
        <v>9.5223999999999993</v>
      </c>
      <c r="O598" s="172"/>
      <c r="P598" s="172"/>
      <c r="Q598" s="172">
        <v>9.8123000000000005</v>
      </c>
      <c r="R598" s="172"/>
    </row>
    <row r="599" spans="1:18" x14ac:dyDescent="0.3">
      <c r="A599" s="168" t="s">
        <v>821</v>
      </c>
      <c r="B599" s="168" t="s">
        <v>835</v>
      </c>
      <c r="C599" s="168">
        <v>145287</v>
      </c>
      <c r="D599" s="171">
        <v>44032</v>
      </c>
      <c r="E599" s="172">
        <v>1155.0939000000001</v>
      </c>
      <c r="F599" s="172">
        <v>3.9396</v>
      </c>
      <c r="G599" s="172">
        <v>3.9396</v>
      </c>
      <c r="H599" s="172">
        <v>2.0629</v>
      </c>
      <c r="I599" s="172">
        <v>11.2029</v>
      </c>
      <c r="J599" s="172">
        <v>12.569100000000001</v>
      </c>
      <c r="K599" s="172">
        <v>12.0692</v>
      </c>
      <c r="L599" s="172">
        <v>10.6373</v>
      </c>
      <c r="M599" s="172">
        <v>8.8103999999999996</v>
      </c>
      <c r="N599" s="172">
        <v>8.4926999999999992</v>
      </c>
      <c r="O599" s="172"/>
      <c r="P599" s="172"/>
      <c r="Q599" s="172">
        <v>8.7265999999999995</v>
      </c>
      <c r="R599" s="172"/>
    </row>
    <row r="600" spans="1:18" x14ac:dyDescent="0.3">
      <c r="A600" s="173" t="s">
        <v>27</v>
      </c>
      <c r="B600" s="168"/>
      <c r="C600" s="168"/>
      <c r="D600" s="168"/>
      <c r="E600" s="168"/>
      <c r="F600" s="174">
        <v>5.6983714285714289</v>
      </c>
      <c r="G600" s="174">
        <v>5.6983714285714289</v>
      </c>
      <c r="H600" s="174">
        <v>7.0250571428571433</v>
      </c>
      <c r="I600" s="174">
        <v>16.035992857142855</v>
      </c>
      <c r="J600" s="174">
        <v>17.689335714285715</v>
      </c>
      <c r="K600" s="174">
        <v>15.141207142857141</v>
      </c>
      <c r="L600" s="174">
        <v>11.376128571428572</v>
      </c>
      <c r="M600" s="174">
        <v>9.9306214285714276</v>
      </c>
      <c r="N600" s="174">
        <v>9.5870500000000014</v>
      </c>
      <c r="O600" s="174">
        <v>7.9910299999999994</v>
      </c>
      <c r="P600" s="174">
        <v>8.1195400000000006</v>
      </c>
      <c r="Q600" s="174">
        <v>8.5896857142857161</v>
      </c>
      <c r="R600" s="174">
        <v>9.0053599999999996</v>
      </c>
    </row>
    <row r="601" spans="1:18" x14ac:dyDescent="0.3">
      <c r="A601" s="173" t="s">
        <v>409</v>
      </c>
      <c r="B601" s="168"/>
      <c r="C601" s="168"/>
      <c r="D601" s="168"/>
      <c r="E601" s="168"/>
      <c r="F601" s="174">
        <v>6.1255500000000005</v>
      </c>
      <c r="G601" s="174">
        <v>6.1255500000000005</v>
      </c>
      <c r="H601" s="174">
        <v>8.1093499999999992</v>
      </c>
      <c r="I601" s="174">
        <v>15.16995</v>
      </c>
      <c r="J601" s="174">
        <v>16.457650000000001</v>
      </c>
      <c r="K601" s="174">
        <v>14.52295</v>
      </c>
      <c r="L601" s="174">
        <v>10.87725</v>
      </c>
      <c r="M601" s="174">
        <v>9.7477999999999998</v>
      </c>
      <c r="N601" s="174">
        <v>9.5076499999999999</v>
      </c>
      <c r="O601" s="174">
        <v>8.179549999999999</v>
      </c>
      <c r="P601" s="174">
        <v>8.2978500000000004</v>
      </c>
      <c r="Q601" s="174">
        <v>8.7303499999999996</v>
      </c>
      <c r="R601" s="174">
        <v>9.0846499999999999</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44032</v>
      </c>
      <c r="E604" s="172">
        <v>57.807200000000002</v>
      </c>
      <c r="F604" s="172">
        <v>0.97309999999999997</v>
      </c>
      <c r="G604" s="172">
        <v>0.97309999999999997</v>
      </c>
      <c r="H604" s="172">
        <v>1.9630000000000001</v>
      </c>
      <c r="I604" s="172">
        <v>2.9986999999999999</v>
      </c>
      <c r="J604" s="172">
        <v>7.0366999999999997</v>
      </c>
      <c r="K604" s="172">
        <v>15.418900000000001</v>
      </c>
      <c r="L604" s="172">
        <v>-9.7843999999999998</v>
      </c>
      <c r="M604" s="172">
        <v>-3.6326999999999998</v>
      </c>
      <c r="N604" s="172">
        <v>-2.7725</v>
      </c>
      <c r="O604" s="172">
        <v>1.7270000000000001</v>
      </c>
      <c r="P604" s="172">
        <v>5.2717000000000001</v>
      </c>
      <c r="Q604" s="172">
        <v>12.6333</v>
      </c>
      <c r="R604" s="172">
        <v>1.1939</v>
      </c>
    </row>
    <row r="605" spans="1:18" x14ac:dyDescent="0.3">
      <c r="A605" s="168" t="s">
        <v>837</v>
      </c>
      <c r="B605" s="168" t="s">
        <v>839</v>
      </c>
      <c r="C605" s="168">
        <v>119564</v>
      </c>
      <c r="D605" s="171">
        <v>44032</v>
      </c>
      <c r="E605" s="172">
        <v>62.135300000000001</v>
      </c>
      <c r="F605" s="172">
        <v>0.98180000000000001</v>
      </c>
      <c r="G605" s="172">
        <v>0.98180000000000001</v>
      </c>
      <c r="H605" s="172">
        <v>1.9829000000000001</v>
      </c>
      <c r="I605" s="172">
        <v>3.0373000000000001</v>
      </c>
      <c r="J605" s="172">
        <v>7.1258999999999997</v>
      </c>
      <c r="K605" s="172">
        <v>15.7</v>
      </c>
      <c r="L605" s="172">
        <v>-9.3892000000000007</v>
      </c>
      <c r="M605" s="172">
        <v>-2.9929999999999999</v>
      </c>
      <c r="N605" s="172">
        <v>-1.9085000000000001</v>
      </c>
      <c r="O605" s="172">
        <v>2.7570999999999999</v>
      </c>
      <c r="P605" s="172">
        <v>6.3815</v>
      </c>
      <c r="Q605" s="172">
        <v>12.096299999999999</v>
      </c>
      <c r="R605" s="172">
        <v>2.1004</v>
      </c>
    </row>
    <row r="606" spans="1:18" x14ac:dyDescent="0.3">
      <c r="A606" s="168" t="s">
        <v>837</v>
      </c>
      <c r="B606" s="168" t="s">
        <v>840</v>
      </c>
      <c r="C606" s="168">
        <v>120468</v>
      </c>
      <c r="D606" s="171">
        <v>44032</v>
      </c>
      <c r="E606" s="172">
        <v>31.05</v>
      </c>
      <c r="F606" s="172">
        <v>1.3712</v>
      </c>
      <c r="G606" s="172">
        <v>1.3712</v>
      </c>
      <c r="H606" s="172">
        <v>1.1400999999999999</v>
      </c>
      <c r="I606" s="172">
        <v>1.206</v>
      </c>
      <c r="J606" s="172">
        <v>5.9004000000000003</v>
      </c>
      <c r="K606" s="172">
        <v>15.2134</v>
      </c>
      <c r="L606" s="172">
        <v>-8.7033000000000005</v>
      </c>
      <c r="M606" s="172">
        <v>-4.4321000000000002</v>
      </c>
      <c r="N606" s="172">
        <v>4.0201000000000002</v>
      </c>
      <c r="O606" s="172">
        <v>7.4271000000000003</v>
      </c>
      <c r="P606" s="172">
        <v>10.0337</v>
      </c>
      <c r="Q606" s="172">
        <v>13.845000000000001</v>
      </c>
      <c r="R606" s="172">
        <v>0.38819999999999999</v>
      </c>
    </row>
    <row r="607" spans="1:18" x14ac:dyDescent="0.3">
      <c r="A607" s="168" t="s">
        <v>837</v>
      </c>
      <c r="B607" s="168" t="s">
        <v>841</v>
      </c>
      <c r="C607" s="168">
        <v>117560</v>
      </c>
      <c r="D607" s="171">
        <v>44032</v>
      </c>
      <c r="E607" s="172">
        <v>28.33</v>
      </c>
      <c r="F607" s="172">
        <v>1.3595999999999999</v>
      </c>
      <c r="G607" s="172">
        <v>1.3595999999999999</v>
      </c>
      <c r="H607" s="172">
        <v>1.1064000000000001</v>
      </c>
      <c r="I607" s="172">
        <v>1.1424000000000001</v>
      </c>
      <c r="J607" s="172">
        <v>5.7484000000000002</v>
      </c>
      <c r="K607" s="172">
        <v>14.835800000000001</v>
      </c>
      <c r="L607" s="172">
        <v>-9.2278000000000002</v>
      </c>
      <c r="M607" s="172">
        <v>-5.2824999999999998</v>
      </c>
      <c r="N607" s="172">
        <v>2.7938999999999998</v>
      </c>
      <c r="O607" s="172">
        <v>6.1228999999999996</v>
      </c>
      <c r="P607" s="172">
        <v>8.6994000000000007</v>
      </c>
      <c r="Q607" s="172">
        <v>13.786099999999999</v>
      </c>
      <c r="R607" s="172">
        <v>-0.86980000000000002</v>
      </c>
    </row>
    <row r="608" spans="1:18" x14ac:dyDescent="0.3">
      <c r="A608" s="168" t="s">
        <v>837</v>
      </c>
      <c r="B608" s="168" t="s">
        <v>842</v>
      </c>
      <c r="C608" s="168">
        <v>141813</v>
      </c>
      <c r="D608" s="171">
        <v>44032</v>
      </c>
      <c r="E608" s="172">
        <v>9.9030000000000005</v>
      </c>
      <c r="F608" s="172">
        <v>1.1129</v>
      </c>
      <c r="G608" s="172">
        <v>1.1129</v>
      </c>
      <c r="H608" s="172">
        <v>1.9665999999999999</v>
      </c>
      <c r="I608" s="172">
        <v>1.6526000000000001</v>
      </c>
      <c r="J608" s="172">
        <v>6.1186999999999996</v>
      </c>
      <c r="K608" s="172">
        <v>14.011100000000001</v>
      </c>
      <c r="L608" s="172">
        <v>-7.8875999999999999</v>
      </c>
      <c r="M608" s="172">
        <v>-2.6444999999999999</v>
      </c>
      <c r="N608" s="172">
        <v>2.1981000000000002</v>
      </c>
      <c r="O608" s="172"/>
      <c r="P608" s="172"/>
      <c r="Q608" s="172">
        <v>-0.34889999999999999</v>
      </c>
      <c r="R608" s="172">
        <v>0.87870000000000004</v>
      </c>
    </row>
    <row r="609" spans="1:18" x14ac:dyDescent="0.3">
      <c r="A609" s="168" t="s">
        <v>837</v>
      </c>
      <c r="B609" s="168" t="s">
        <v>843</v>
      </c>
      <c r="C609" s="168">
        <v>141812</v>
      </c>
      <c r="D609" s="171">
        <v>44032</v>
      </c>
      <c r="E609" s="172">
        <v>9.5299999999999994</v>
      </c>
      <c r="F609" s="172">
        <v>1.1032999999999999</v>
      </c>
      <c r="G609" s="172">
        <v>1.1032999999999999</v>
      </c>
      <c r="H609" s="172">
        <v>1.9359999999999999</v>
      </c>
      <c r="I609" s="172">
        <v>1.5883</v>
      </c>
      <c r="J609" s="172">
        <v>5.9831000000000003</v>
      </c>
      <c r="K609" s="172">
        <v>13.6282</v>
      </c>
      <c r="L609" s="172">
        <v>-8.5500000000000007</v>
      </c>
      <c r="M609" s="172">
        <v>-3.6789999999999998</v>
      </c>
      <c r="N609" s="172">
        <v>0.80389999999999995</v>
      </c>
      <c r="O609" s="172"/>
      <c r="P609" s="172"/>
      <c r="Q609" s="172">
        <v>-1.7112000000000001</v>
      </c>
      <c r="R609" s="172">
        <v>-0.45269999999999999</v>
      </c>
    </row>
    <row r="610" spans="1:18" x14ac:dyDescent="0.3">
      <c r="A610" s="168" t="s">
        <v>837</v>
      </c>
      <c r="B610" s="168" t="s">
        <v>844</v>
      </c>
      <c r="C610" s="168">
        <v>119096</v>
      </c>
      <c r="D610" s="171">
        <v>44032</v>
      </c>
      <c r="E610" s="172">
        <v>24.052</v>
      </c>
      <c r="F610" s="172">
        <v>1.1608000000000001</v>
      </c>
      <c r="G610" s="172">
        <v>1.1608000000000001</v>
      </c>
      <c r="H610" s="172">
        <v>2.5583999999999998</v>
      </c>
      <c r="I610" s="172">
        <v>2.6766000000000001</v>
      </c>
      <c r="J610" s="172">
        <v>8.1085999999999991</v>
      </c>
      <c r="K610" s="172">
        <v>18.377800000000001</v>
      </c>
      <c r="L610" s="172">
        <v>-12.5573</v>
      </c>
      <c r="M610" s="172">
        <v>-5.5747</v>
      </c>
      <c r="N610" s="172">
        <v>0.88080000000000003</v>
      </c>
      <c r="O610" s="172">
        <v>2.7351999999999999</v>
      </c>
      <c r="P610" s="172">
        <v>5.0404999999999998</v>
      </c>
      <c r="Q610" s="172">
        <v>10.816599999999999</v>
      </c>
      <c r="R610" s="172">
        <v>1.0266</v>
      </c>
    </row>
    <row r="611" spans="1:18" x14ac:dyDescent="0.3">
      <c r="A611" s="168" t="s">
        <v>837</v>
      </c>
      <c r="B611" s="168" t="s">
        <v>845</v>
      </c>
      <c r="C611" s="168">
        <v>112901</v>
      </c>
      <c r="D611" s="171">
        <v>44032</v>
      </c>
      <c r="E611" s="172">
        <v>22.709</v>
      </c>
      <c r="F611" s="172">
        <v>1.1492</v>
      </c>
      <c r="G611" s="172">
        <v>1.1492</v>
      </c>
      <c r="H611" s="172">
        <v>2.5329999999999999</v>
      </c>
      <c r="I611" s="172">
        <v>2.6303000000000001</v>
      </c>
      <c r="J611" s="172">
        <v>8.0044000000000004</v>
      </c>
      <c r="K611" s="172">
        <v>18.0547</v>
      </c>
      <c r="L611" s="172">
        <v>-13.039</v>
      </c>
      <c r="M611" s="172">
        <v>-6.3468999999999998</v>
      </c>
      <c r="N611" s="172">
        <v>-0.20649999999999999</v>
      </c>
      <c r="O611" s="172">
        <v>1.7693000000000001</v>
      </c>
      <c r="P611" s="172">
        <v>4.1534000000000004</v>
      </c>
      <c r="Q611" s="172">
        <v>8.4438999999999993</v>
      </c>
      <c r="R611" s="172">
        <v>-1.32E-2</v>
      </c>
    </row>
    <row r="612" spans="1:18" x14ac:dyDescent="0.3">
      <c r="A612" s="168" t="s">
        <v>837</v>
      </c>
      <c r="B612" s="168" t="s">
        <v>846</v>
      </c>
      <c r="C612" s="168">
        <v>105817</v>
      </c>
      <c r="D612" s="171">
        <v>44032</v>
      </c>
      <c r="E612" s="172">
        <v>36.442700000000002</v>
      </c>
      <c r="F612" s="172">
        <v>0.71830000000000005</v>
      </c>
      <c r="G612" s="172">
        <v>0.71830000000000005</v>
      </c>
      <c r="H612" s="172">
        <v>0.46310000000000001</v>
      </c>
      <c r="I612" s="172">
        <v>-0.21279999999999999</v>
      </c>
      <c r="J612" s="172">
        <v>2.1021000000000001</v>
      </c>
      <c r="K612" s="172">
        <v>11.0185</v>
      </c>
      <c r="L612" s="172">
        <v>-14.3613</v>
      </c>
      <c r="M612" s="172">
        <v>-9.2436000000000007</v>
      </c>
      <c r="N612" s="172">
        <v>-11.5219</v>
      </c>
      <c r="O612" s="172">
        <v>-0.94779999999999998</v>
      </c>
      <c r="P612" s="172">
        <v>3.4262999999999999</v>
      </c>
      <c r="Q612" s="172">
        <v>10.4636</v>
      </c>
      <c r="R612" s="172">
        <v>-0.88580000000000003</v>
      </c>
    </row>
    <row r="613" spans="1:18" x14ac:dyDescent="0.3">
      <c r="A613" s="168" t="s">
        <v>837</v>
      </c>
      <c r="B613" s="168" t="s">
        <v>847</v>
      </c>
      <c r="C613" s="168">
        <v>118564</v>
      </c>
      <c r="D613" s="171">
        <v>44032</v>
      </c>
      <c r="E613" s="172">
        <v>39.421599999999998</v>
      </c>
      <c r="F613" s="172">
        <v>0.72440000000000004</v>
      </c>
      <c r="G613" s="172">
        <v>0.72440000000000004</v>
      </c>
      <c r="H613" s="172">
        <v>0.47789999999999999</v>
      </c>
      <c r="I613" s="172">
        <v>-0.18260000000000001</v>
      </c>
      <c r="J613" s="172">
        <v>2.1707999999999998</v>
      </c>
      <c r="K613" s="172">
        <v>11.250500000000001</v>
      </c>
      <c r="L613" s="172">
        <v>-14.0002</v>
      </c>
      <c r="M613" s="172">
        <v>-8.6545000000000005</v>
      </c>
      <c r="N613" s="172">
        <v>-10.757400000000001</v>
      </c>
      <c r="O613" s="172">
        <v>5.8400000000000001E-2</v>
      </c>
      <c r="P613" s="172">
        <v>4.5808</v>
      </c>
      <c r="Q613" s="172">
        <v>14.035399999999999</v>
      </c>
      <c r="R613" s="172">
        <v>6.5000000000000002E-2</v>
      </c>
    </row>
    <row r="614" spans="1:18" x14ac:dyDescent="0.3">
      <c r="A614" s="168" t="s">
        <v>837</v>
      </c>
      <c r="B614" s="168" t="s">
        <v>848</v>
      </c>
      <c r="C614" s="168">
        <v>102760</v>
      </c>
      <c r="D614" s="171">
        <v>44032</v>
      </c>
      <c r="E614" s="172">
        <v>66.087999999999994</v>
      </c>
      <c r="F614" s="172">
        <v>0.2853</v>
      </c>
      <c r="G614" s="172">
        <v>0.2853</v>
      </c>
      <c r="H614" s="172">
        <v>1.0273000000000001</v>
      </c>
      <c r="I614" s="172">
        <v>0.50639999999999996</v>
      </c>
      <c r="J614" s="172">
        <v>5.7458999999999998</v>
      </c>
      <c r="K614" s="172">
        <v>12.812799999999999</v>
      </c>
      <c r="L614" s="172">
        <v>-15.7524</v>
      </c>
      <c r="M614" s="172">
        <v>-13.146100000000001</v>
      </c>
      <c r="N614" s="172">
        <v>-13.3283</v>
      </c>
      <c r="O614" s="172">
        <v>-5.0518000000000001</v>
      </c>
      <c r="P614" s="172">
        <v>1.3299000000000001</v>
      </c>
      <c r="Q614" s="172">
        <v>12.653600000000001</v>
      </c>
      <c r="R614" s="172">
        <v>-5.6195000000000004</v>
      </c>
    </row>
    <row r="615" spans="1:18" x14ac:dyDescent="0.3">
      <c r="A615" s="168" t="s">
        <v>837</v>
      </c>
      <c r="B615" s="168" t="s">
        <v>849</v>
      </c>
      <c r="C615" s="168">
        <v>118950</v>
      </c>
      <c r="D615" s="171">
        <v>44032</v>
      </c>
      <c r="E615" s="172">
        <v>70.527000000000001</v>
      </c>
      <c r="F615" s="172">
        <v>0.29289999999999999</v>
      </c>
      <c r="G615" s="172">
        <v>0.29289999999999999</v>
      </c>
      <c r="H615" s="172">
        <v>1.0429999999999999</v>
      </c>
      <c r="I615" s="172">
        <v>0.53739999999999999</v>
      </c>
      <c r="J615" s="172">
        <v>5.8201000000000001</v>
      </c>
      <c r="K615" s="172">
        <v>13.0603</v>
      </c>
      <c r="L615" s="172">
        <v>-15.3469</v>
      </c>
      <c r="M615" s="172">
        <v>-12.5366</v>
      </c>
      <c r="N615" s="172">
        <v>-12.5398</v>
      </c>
      <c r="O615" s="172">
        <v>-4.1449999999999996</v>
      </c>
      <c r="P615" s="172">
        <v>2.3698000000000001</v>
      </c>
      <c r="Q615" s="172">
        <v>7.8728999999999996</v>
      </c>
      <c r="R615" s="172">
        <v>-4.7782</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44032</v>
      </c>
      <c r="E617" s="172">
        <v>29.84</v>
      </c>
      <c r="F617" s="172">
        <v>0.3362</v>
      </c>
      <c r="G617" s="172">
        <v>0.3362</v>
      </c>
      <c r="H617" s="172">
        <v>1.4621</v>
      </c>
      <c r="I617" s="172">
        <v>1.5310999999999999</v>
      </c>
      <c r="J617" s="172">
        <v>6.4194000000000004</v>
      </c>
      <c r="K617" s="172">
        <v>17.851500000000001</v>
      </c>
      <c r="L617" s="172">
        <v>0.10059999999999999</v>
      </c>
      <c r="M617" s="172">
        <v>3.1455000000000002</v>
      </c>
      <c r="N617" s="172">
        <v>1.7387999999999999</v>
      </c>
      <c r="O617" s="172">
        <v>2.5093000000000001</v>
      </c>
      <c r="P617" s="172">
        <v>5.1661000000000001</v>
      </c>
      <c r="Q617" s="172">
        <v>10.298500000000001</v>
      </c>
      <c r="R617" s="172">
        <v>0.74450000000000005</v>
      </c>
    </row>
    <row r="618" spans="1:18" x14ac:dyDescent="0.3">
      <c r="A618" s="168" t="s">
        <v>837</v>
      </c>
      <c r="B618" s="168" t="s">
        <v>852</v>
      </c>
      <c r="C618" s="168">
        <v>120722</v>
      </c>
      <c r="D618" s="171">
        <v>44032</v>
      </c>
      <c r="E618" s="172">
        <v>32.17</v>
      </c>
      <c r="F618" s="172">
        <v>0.34310000000000002</v>
      </c>
      <c r="G618" s="172">
        <v>0.34310000000000002</v>
      </c>
      <c r="H618" s="172">
        <v>1.4825999999999999</v>
      </c>
      <c r="I618" s="172">
        <v>1.5788</v>
      </c>
      <c r="J618" s="172">
        <v>6.5585000000000004</v>
      </c>
      <c r="K618" s="172">
        <v>18.2286</v>
      </c>
      <c r="L618" s="172">
        <v>0.62560000000000004</v>
      </c>
      <c r="M618" s="172">
        <v>3.9418000000000002</v>
      </c>
      <c r="N618" s="172">
        <v>2.7795999999999998</v>
      </c>
      <c r="O618" s="172">
        <v>3.5747</v>
      </c>
      <c r="P618" s="172">
        <v>6.3665000000000003</v>
      </c>
      <c r="Q618" s="172">
        <v>10.3231</v>
      </c>
      <c r="R618" s="172">
        <v>1.8015000000000001</v>
      </c>
    </row>
    <row r="619" spans="1:18" x14ac:dyDescent="0.3">
      <c r="A619" s="168" t="s">
        <v>837</v>
      </c>
      <c r="B619" s="168" t="s">
        <v>853</v>
      </c>
      <c r="C619" s="168">
        <v>141920</v>
      </c>
      <c r="D619" s="171">
        <v>44032</v>
      </c>
      <c r="E619" s="172">
        <v>10.15</v>
      </c>
      <c r="F619" s="172">
        <v>0.995</v>
      </c>
      <c r="G619" s="172">
        <v>0.995</v>
      </c>
      <c r="H619" s="172">
        <v>1.8053999999999999</v>
      </c>
      <c r="I619" s="172">
        <v>1.9076</v>
      </c>
      <c r="J619" s="172">
        <v>6.9546999999999999</v>
      </c>
      <c r="K619" s="172">
        <v>16.800899999999999</v>
      </c>
      <c r="L619" s="172">
        <v>-6.3653000000000004</v>
      </c>
      <c r="M619" s="172">
        <v>-2.4037999999999999</v>
      </c>
      <c r="N619" s="172">
        <v>1.9076</v>
      </c>
      <c r="O619" s="172"/>
      <c r="P619" s="172"/>
      <c r="Q619" s="172">
        <v>0.55840000000000001</v>
      </c>
      <c r="R619" s="172">
        <v>-0.48830000000000001</v>
      </c>
    </row>
    <row r="620" spans="1:18" x14ac:dyDescent="0.3">
      <c r="A620" s="168" t="s">
        <v>837</v>
      </c>
      <c r="B620" s="168" t="s">
        <v>854</v>
      </c>
      <c r="C620" s="168">
        <v>141919</v>
      </c>
      <c r="D620" s="171">
        <v>44032</v>
      </c>
      <c r="E620" s="172">
        <v>9.66</v>
      </c>
      <c r="F620" s="172">
        <v>0.94040000000000001</v>
      </c>
      <c r="G620" s="172">
        <v>0.94040000000000001</v>
      </c>
      <c r="H620" s="172">
        <v>1.7914000000000001</v>
      </c>
      <c r="I620" s="172">
        <v>1.7914000000000001</v>
      </c>
      <c r="J620" s="172">
        <v>6.7403000000000004</v>
      </c>
      <c r="K620" s="172">
        <v>16.3855</v>
      </c>
      <c r="L620" s="172">
        <v>-6.8467000000000002</v>
      </c>
      <c r="M620" s="172">
        <v>-3.1093000000000002</v>
      </c>
      <c r="N620" s="172">
        <v>0.94040000000000001</v>
      </c>
      <c r="O620" s="172"/>
      <c r="P620" s="172"/>
      <c r="Q620" s="172">
        <v>-1.2853000000000001</v>
      </c>
      <c r="R620" s="172">
        <v>-2.0541</v>
      </c>
    </row>
    <row r="621" spans="1:18" x14ac:dyDescent="0.3">
      <c r="A621" s="168" t="s">
        <v>837</v>
      </c>
      <c r="B621" s="168" t="s">
        <v>855</v>
      </c>
      <c r="C621" s="168">
        <v>118421</v>
      </c>
      <c r="D621" s="171">
        <v>44032</v>
      </c>
      <c r="E621" s="172">
        <v>40.049999999999997</v>
      </c>
      <c r="F621" s="172">
        <v>0.85619999999999996</v>
      </c>
      <c r="G621" s="172">
        <v>0.85619999999999996</v>
      </c>
      <c r="H621" s="172">
        <v>2.9298000000000002</v>
      </c>
      <c r="I621" s="172">
        <v>3.3548</v>
      </c>
      <c r="J621" s="172">
        <v>7.9515000000000002</v>
      </c>
      <c r="K621" s="172">
        <v>19.802600000000002</v>
      </c>
      <c r="L621" s="172">
        <v>-6.7953999999999999</v>
      </c>
      <c r="M621" s="172">
        <v>0.95789999999999997</v>
      </c>
      <c r="N621" s="172">
        <v>6.601</v>
      </c>
      <c r="O621" s="172">
        <v>1.6067</v>
      </c>
      <c r="P621" s="172">
        <v>6.8280000000000003</v>
      </c>
      <c r="Q621" s="172">
        <v>9.6428999999999991</v>
      </c>
      <c r="R621" s="172">
        <v>-2.0190999999999999</v>
      </c>
    </row>
    <row r="622" spans="1:18" x14ac:dyDescent="0.3">
      <c r="A622" s="168" t="s">
        <v>837</v>
      </c>
      <c r="B622" s="168" t="s">
        <v>856</v>
      </c>
      <c r="C622" s="168">
        <v>108592</v>
      </c>
      <c r="D622" s="171">
        <v>44032</v>
      </c>
      <c r="E622" s="172">
        <v>36.33</v>
      </c>
      <c r="F622" s="172">
        <v>0.86060000000000003</v>
      </c>
      <c r="G622" s="172">
        <v>0.86060000000000003</v>
      </c>
      <c r="H622" s="172">
        <v>2.8887</v>
      </c>
      <c r="I622" s="172">
        <v>3.2982999999999998</v>
      </c>
      <c r="J622" s="172">
        <v>7.8361999999999998</v>
      </c>
      <c r="K622" s="172">
        <v>19.3888</v>
      </c>
      <c r="L622" s="172">
        <v>-7.4158999999999997</v>
      </c>
      <c r="M622" s="172">
        <v>-5.5E-2</v>
      </c>
      <c r="N622" s="172">
        <v>5.1824000000000003</v>
      </c>
      <c r="O622" s="172">
        <v>4.6100000000000002E-2</v>
      </c>
      <c r="P622" s="172">
        <v>5.1605999999999996</v>
      </c>
      <c r="Q622" s="172">
        <v>9.4022000000000006</v>
      </c>
      <c r="R622" s="172">
        <v>-3.3429000000000002</v>
      </c>
    </row>
    <row r="623" spans="1:18" x14ac:dyDescent="0.3">
      <c r="A623" s="168" t="s">
        <v>837</v>
      </c>
      <c r="B623" s="168" t="s">
        <v>857</v>
      </c>
      <c r="C623" s="168">
        <v>131580</v>
      </c>
      <c r="D623" s="171">
        <v>44032</v>
      </c>
      <c r="E623" s="172">
        <v>18.710599999999999</v>
      </c>
      <c r="F623" s="172">
        <v>1.4624999999999999</v>
      </c>
      <c r="G623" s="172">
        <v>1.4624999999999999</v>
      </c>
      <c r="H623" s="172">
        <v>4.1056999999999997</v>
      </c>
      <c r="I623" s="172">
        <v>3.9870999999999999</v>
      </c>
      <c r="J623" s="172">
        <v>8.3020999999999994</v>
      </c>
      <c r="K623" s="172">
        <v>16.618400000000001</v>
      </c>
      <c r="L623" s="172">
        <v>-5.5682999999999998</v>
      </c>
      <c r="M623" s="172">
        <v>2.6459000000000001</v>
      </c>
      <c r="N623" s="172">
        <v>8.5313999999999997</v>
      </c>
      <c r="O623" s="172">
        <v>7.8135000000000003</v>
      </c>
      <c r="P623" s="172">
        <v>10.7125</v>
      </c>
      <c r="Q623" s="172">
        <v>11.5624</v>
      </c>
      <c r="R623" s="172">
        <v>10.6028</v>
      </c>
    </row>
    <row r="624" spans="1:18" x14ac:dyDescent="0.3">
      <c r="A624" s="168" t="s">
        <v>837</v>
      </c>
      <c r="B624" s="168" t="s">
        <v>858</v>
      </c>
      <c r="C624" s="168">
        <v>131578</v>
      </c>
      <c r="D624" s="171">
        <v>44032</v>
      </c>
      <c r="E624" s="172">
        <v>17.3874</v>
      </c>
      <c r="F624" s="172">
        <v>1.4517</v>
      </c>
      <c r="G624" s="172">
        <v>1.4517</v>
      </c>
      <c r="H624" s="172">
        <v>4.0793999999999997</v>
      </c>
      <c r="I624" s="172">
        <v>3.9331999999999998</v>
      </c>
      <c r="J624" s="172">
        <v>8.1769999999999996</v>
      </c>
      <c r="K624" s="172">
        <v>16.218900000000001</v>
      </c>
      <c r="L624" s="172">
        <v>-6.2218999999999998</v>
      </c>
      <c r="M624" s="172">
        <v>1.5459000000000001</v>
      </c>
      <c r="N624" s="172">
        <v>6.9698000000000002</v>
      </c>
      <c r="O624" s="172">
        <v>6.2156000000000002</v>
      </c>
      <c r="P624" s="172">
        <v>9.2990999999999993</v>
      </c>
      <c r="Q624" s="172">
        <v>10.1425</v>
      </c>
      <c r="R624" s="172">
        <v>8.9809000000000001</v>
      </c>
    </row>
    <row r="625" spans="1:18" x14ac:dyDescent="0.3">
      <c r="A625" s="168" t="s">
        <v>837</v>
      </c>
      <c r="B625" s="168" t="s">
        <v>859</v>
      </c>
      <c r="C625" s="168">
        <v>107410</v>
      </c>
      <c r="D625" s="171">
        <v>44032</v>
      </c>
      <c r="E625" s="172">
        <v>7.8960999999999997</v>
      </c>
      <c r="F625" s="172">
        <v>1.2191000000000001</v>
      </c>
      <c r="G625" s="172">
        <v>1.2191000000000001</v>
      </c>
      <c r="H625" s="172">
        <v>1.5523</v>
      </c>
      <c r="I625" s="172">
        <v>0.375</v>
      </c>
      <c r="J625" s="172">
        <v>5.4923000000000002</v>
      </c>
      <c r="K625" s="172">
        <v>10.478199999999999</v>
      </c>
      <c r="L625" s="172">
        <v>-17.2377</v>
      </c>
      <c r="M625" s="172">
        <v>-15.9274</v>
      </c>
      <c r="N625" s="172">
        <v>-6.2221000000000002</v>
      </c>
      <c r="O625" s="172">
        <v>-0.93779999999999997</v>
      </c>
      <c r="P625" s="172">
        <v>5.4901999999999997</v>
      </c>
      <c r="Q625" s="172">
        <v>-1.8894</v>
      </c>
      <c r="R625" s="172">
        <v>-6.3659999999999997</v>
      </c>
    </row>
    <row r="626" spans="1:18" x14ac:dyDescent="0.3">
      <c r="A626" s="168" t="s">
        <v>837</v>
      </c>
      <c r="B626" s="168" t="s">
        <v>860</v>
      </c>
      <c r="C626" s="168">
        <v>120488</v>
      </c>
      <c r="D626" s="171">
        <v>44032</v>
      </c>
      <c r="E626" s="172">
        <v>8.7053999999999991</v>
      </c>
      <c r="F626" s="172">
        <v>1.2302999999999999</v>
      </c>
      <c r="G626" s="172">
        <v>1.2302999999999999</v>
      </c>
      <c r="H626" s="172">
        <v>1.5787</v>
      </c>
      <c r="I626" s="172">
        <v>0.42680000000000001</v>
      </c>
      <c r="J626" s="172">
        <v>5.6121999999999996</v>
      </c>
      <c r="K626" s="172">
        <v>10.8742</v>
      </c>
      <c r="L626" s="172">
        <v>-16.558199999999999</v>
      </c>
      <c r="M626" s="172">
        <v>-14.8325</v>
      </c>
      <c r="N626" s="172">
        <v>-4.5628000000000002</v>
      </c>
      <c r="O626" s="172">
        <v>0.4657</v>
      </c>
      <c r="P626" s="172">
        <v>7.1102999999999996</v>
      </c>
      <c r="Q626" s="172">
        <v>11.2706</v>
      </c>
      <c r="R626" s="172">
        <v>-4.7560000000000002</v>
      </c>
    </row>
    <row r="627" spans="1:18" x14ac:dyDescent="0.3">
      <c r="A627" s="168" t="s">
        <v>837</v>
      </c>
      <c r="B627" s="168" t="s">
        <v>861</v>
      </c>
      <c r="C627" s="168">
        <v>147473</v>
      </c>
      <c r="D627" s="171">
        <v>44032</v>
      </c>
      <c r="E627" s="172">
        <v>10.252000000000001</v>
      </c>
      <c r="F627" s="172">
        <v>1.0946</v>
      </c>
      <c r="G627" s="172">
        <v>1.0946</v>
      </c>
      <c r="H627" s="172">
        <v>2.3561999999999999</v>
      </c>
      <c r="I627" s="172">
        <v>2.4584999999999999</v>
      </c>
      <c r="J627" s="172">
        <v>8.0751000000000008</v>
      </c>
      <c r="K627" s="172">
        <v>16.288599999999999</v>
      </c>
      <c r="L627" s="172">
        <v>-8.7819000000000003</v>
      </c>
      <c r="M627" s="172">
        <v>-2.5383</v>
      </c>
      <c r="N627" s="172">
        <v>2.52</v>
      </c>
      <c r="O627" s="172"/>
      <c r="P627" s="172"/>
      <c r="Q627" s="172">
        <v>2.4855</v>
      </c>
      <c r="R627" s="172"/>
    </row>
    <row r="628" spans="1:18" x14ac:dyDescent="0.3">
      <c r="A628" s="168" t="s">
        <v>837</v>
      </c>
      <c r="B628" s="168" t="s">
        <v>862</v>
      </c>
      <c r="C628" s="168">
        <v>147477</v>
      </c>
      <c r="D628" s="171">
        <v>44032</v>
      </c>
      <c r="E628" s="172">
        <v>10.07</v>
      </c>
      <c r="F628" s="172">
        <v>1.0841000000000001</v>
      </c>
      <c r="G628" s="172">
        <v>1.0841000000000001</v>
      </c>
      <c r="H628" s="172">
        <v>2.3166000000000002</v>
      </c>
      <c r="I628" s="172">
        <v>2.3997999999999999</v>
      </c>
      <c r="J628" s="172">
        <v>7.9198000000000004</v>
      </c>
      <c r="K628" s="172">
        <v>15.787100000000001</v>
      </c>
      <c r="L628" s="172">
        <v>-9.5725999999999996</v>
      </c>
      <c r="M628" s="172">
        <v>-3.8203999999999998</v>
      </c>
      <c r="N628" s="172">
        <v>0.7</v>
      </c>
      <c r="O628" s="172"/>
      <c r="P628" s="172"/>
      <c r="Q628" s="172">
        <v>0.6905</v>
      </c>
      <c r="R628" s="172"/>
    </row>
    <row r="629" spans="1:18" x14ac:dyDescent="0.3">
      <c r="A629" s="168" t="s">
        <v>837</v>
      </c>
      <c r="B629" s="168" t="s">
        <v>863</v>
      </c>
      <c r="C629" s="168">
        <v>145376</v>
      </c>
      <c r="D629" s="171">
        <v>44032</v>
      </c>
      <c r="E629" s="172">
        <v>10.9</v>
      </c>
      <c r="F629" s="172">
        <v>0.5071</v>
      </c>
      <c r="G629" s="172">
        <v>0.5071</v>
      </c>
      <c r="H629" s="172">
        <v>1.3575999999999999</v>
      </c>
      <c r="I629" s="172">
        <v>1.3293999999999999</v>
      </c>
      <c r="J629" s="172">
        <v>4.9187000000000003</v>
      </c>
      <c r="K629" s="172">
        <v>13.141</v>
      </c>
      <c r="L629" s="172">
        <v>-8.4110999999999994</v>
      </c>
      <c r="M629" s="172">
        <v>-2.9645000000000001</v>
      </c>
      <c r="N629" s="172">
        <v>2.0695000000000001</v>
      </c>
      <c r="O629" s="172"/>
      <c r="P629" s="172"/>
      <c r="Q629" s="172">
        <v>5.1786000000000003</v>
      </c>
      <c r="R629" s="172"/>
    </row>
    <row r="630" spans="1:18" x14ac:dyDescent="0.3">
      <c r="A630" s="168" t="s">
        <v>837</v>
      </c>
      <c r="B630" s="168" t="s">
        <v>864</v>
      </c>
      <c r="C630" s="168">
        <v>145378</v>
      </c>
      <c r="D630" s="171">
        <v>44032</v>
      </c>
      <c r="E630" s="172">
        <v>10.696999999999999</v>
      </c>
      <c r="F630" s="172">
        <v>0.49790000000000001</v>
      </c>
      <c r="G630" s="172">
        <v>0.49790000000000001</v>
      </c>
      <c r="H630" s="172">
        <v>1.3357000000000001</v>
      </c>
      <c r="I630" s="172">
        <v>1.2972999999999999</v>
      </c>
      <c r="J630" s="172">
        <v>4.8314000000000004</v>
      </c>
      <c r="K630" s="172">
        <v>12.825699999999999</v>
      </c>
      <c r="L630" s="172">
        <v>-8.9384999999999994</v>
      </c>
      <c r="M630" s="172">
        <v>-3.8039999999999998</v>
      </c>
      <c r="N630" s="172">
        <v>0.90559999999999996</v>
      </c>
      <c r="O630" s="172"/>
      <c r="P630" s="172"/>
      <c r="Q630" s="172">
        <v>4.0265000000000004</v>
      </c>
      <c r="R630" s="172"/>
    </row>
    <row r="631" spans="1:18" x14ac:dyDescent="0.3">
      <c r="A631" s="168" t="s">
        <v>837</v>
      </c>
      <c r="B631" s="168" t="s">
        <v>865</v>
      </c>
      <c r="C631" s="168">
        <v>147206</v>
      </c>
      <c r="D631" s="171">
        <v>44032</v>
      </c>
      <c r="E631" s="172">
        <v>11.536</v>
      </c>
      <c r="F631" s="172">
        <v>1.3708</v>
      </c>
      <c r="G631" s="172">
        <v>1.3708</v>
      </c>
      <c r="H631" s="172">
        <v>2.6335000000000002</v>
      </c>
      <c r="I631" s="172">
        <v>3.3784000000000001</v>
      </c>
      <c r="J631" s="172">
        <v>10.1709</v>
      </c>
      <c r="K631" s="172">
        <v>22.048200000000001</v>
      </c>
      <c r="L631" s="172">
        <v>-5.5201000000000002</v>
      </c>
      <c r="M631" s="172">
        <v>1.1840999999999999</v>
      </c>
      <c r="N631" s="172">
        <v>10.1709</v>
      </c>
      <c r="O631" s="172"/>
      <c r="P631" s="172"/>
      <c r="Q631" s="172">
        <v>12.8002</v>
      </c>
      <c r="R631" s="172"/>
    </row>
    <row r="632" spans="1:18" x14ac:dyDescent="0.3">
      <c r="A632" s="168" t="s">
        <v>837</v>
      </c>
      <c r="B632" s="168" t="s">
        <v>866</v>
      </c>
      <c r="C632" s="168">
        <v>147203</v>
      </c>
      <c r="D632" s="171">
        <v>44032</v>
      </c>
      <c r="E632" s="172">
        <v>11.307</v>
      </c>
      <c r="F632" s="172">
        <v>1.3626</v>
      </c>
      <c r="G632" s="172">
        <v>1.3626</v>
      </c>
      <c r="H632" s="172">
        <v>2.6044</v>
      </c>
      <c r="I632" s="172">
        <v>3.3169</v>
      </c>
      <c r="J632" s="172">
        <v>10.022399999999999</v>
      </c>
      <c r="K632" s="172">
        <v>21.554500000000001</v>
      </c>
      <c r="L632" s="172">
        <v>-6.2671000000000001</v>
      </c>
      <c r="M632" s="172">
        <v>-6.1899999999999997E-2</v>
      </c>
      <c r="N632" s="172">
        <v>8.3460999999999999</v>
      </c>
      <c r="O632" s="172"/>
      <c r="P632" s="172"/>
      <c r="Q632" s="172">
        <v>10.909700000000001</v>
      </c>
      <c r="R632" s="172"/>
    </row>
    <row r="633" spans="1:18" x14ac:dyDescent="0.3">
      <c r="A633" s="168" t="s">
        <v>837</v>
      </c>
      <c r="B633" s="168" t="s">
        <v>867</v>
      </c>
      <c r="C633" s="168">
        <v>122389</v>
      </c>
      <c r="D633" s="171">
        <v>44032</v>
      </c>
      <c r="E633" s="172">
        <v>24.729299999999999</v>
      </c>
      <c r="F633" s="172">
        <v>0.6623</v>
      </c>
      <c r="G633" s="172">
        <v>0.6623</v>
      </c>
      <c r="H633" s="172">
        <v>0.36930000000000002</v>
      </c>
      <c r="I633" s="172">
        <v>-7.8E-2</v>
      </c>
      <c r="J633" s="172">
        <v>5.1085000000000003</v>
      </c>
      <c r="K633" s="172">
        <v>11.7638</v>
      </c>
      <c r="L633" s="172">
        <v>-6.7634999999999996</v>
      </c>
      <c r="M633" s="172">
        <v>-2.4478</v>
      </c>
      <c r="N633" s="172">
        <v>6.4055999999999997</v>
      </c>
      <c r="O633" s="172">
        <v>4.6757999999999997</v>
      </c>
      <c r="P633" s="172">
        <v>6.9859999999999998</v>
      </c>
      <c r="Q633" s="172">
        <v>13.4162</v>
      </c>
      <c r="R633" s="172">
        <v>2.2608000000000001</v>
      </c>
    </row>
    <row r="634" spans="1:18" x14ac:dyDescent="0.3">
      <c r="A634" s="168" t="s">
        <v>837</v>
      </c>
      <c r="B634" s="168" t="s">
        <v>868</v>
      </c>
      <c r="C634" s="168">
        <v>122387</v>
      </c>
      <c r="D634" s="171">
        <v>44032</v>
      </c>
      <c r="E634" s="172">
        <v>22.432099999999998</v>
      </c>
      <c r="F634" s="172">
        <v>0.65110000000000001</v>
      </c>
      <c r="G634" s="172">
        <v>0.65110000000000001</v>
      </c>
      <c r="H634" s="172">
        <v>0.3422</v>
      </c>
      <c r="I634" s="172">
        <v>-0.1313</v>
      </c>
      <c r="J634" s="172">
        <v>4.9832999999999998</v>
      </c>
      <c r="K634" s="172">
        <v>11.3842</v>
      </c>
      <c r="L634" s="172">
        <v>-7.3830999999999998</v>
      </c>
      <c r="M634" s="172">
        <v>-3.3923999999999999</v>
      </c>
      <c r="N634" s="172">
        <v>5.093</v>
      </c>
      <c r="O634" s="172">
        <v>3.3582000000000001</v>
      </c>
      <c r="P634" s="172">
        <v>5.6032000000000002</v>
      </c>
      <c r="Q634" s="172">
        <v>11.889099999999999</v>
      </c>
      <c r="R634" s="172">
        <v>1.028</v>
      </c>
    </row>
    <row r="635" spans="1:18" x14ac:dyDescent="0.3">
      <c r="A635" s="168" t="s">
        <v>837</v>
      </c>
      <c r="B635" s="168" t="s">
        <v>869</v>
      </c>
      <c r="C635" s="168">
        <v>104637</v>
      </c>
      <c r="D635" s="171">
        <v>44032</v>
      </c>
      <c r="E635" s="172">
        <v>42.619100000000003</v>
      </c>
      <c r="F635" s="172">
        <v>0.76839999999999997</v>
      </c>
      <c r="G635" s="172">
        <v>0.76839999999999997</v>
      </c>
      <c r="H635" s="172">
        <v>1.3238000000000001</v>
      </c>
      <c r="I635" s="172">
        <v>1.9671000000000001</v>
      </c>
      <c r="J635" s="172">
        <v>6.6452999999999998</v>
      </c>
      <c r="K635" s="172">
        <v>17.513200000000001</v>
      </c>
      <c r="L635" s="172">
        <v>-11.5425</v>
      </c>
      <c r="M635" s="172">
        <v>-4.9211</v>
      </c>
      <c r="N635" s="172">
        <v>-6.7199</v>
      </c>
      <c r="O635" s="172">
        <v>-2.2305000000000001</v>
      </c>
      <c r="P635" s="172">
        <v>4.3346</v>
      </c>
      <c r="Q635" s="172">
        <v>11.270099999999999</v>
      </c>
      <c r="R635" s="172">
        <v>-2.8831000000000002</v>
      </c>
    </row>
    <row r="636" spans="1:18" x14ac:dyDescent="0.3">
      <c r="A636" s="168" t="s">
        <v>837</v>
      </c>
      <c r="B636" s="168" t="s">
        <v>870</v>
      </c>
      <c r="C636" s="168">
        <v>118692</v>
      </c>
      <c r="D636" s="171">
        <v>44032</v>
      </c>
      <c r="E636" s="172">
        <v>45.305300000000003</v>
      </c>
      <c r="F636" s="172">
        <v>0.77449999999999997</v>
      </c>
      <c r="G636" s="172">
        <v>0.77449999999999997</v>
      </c>
      <c r="H636" s="172">
        <v>1.3346</v>
      </c>
      <c r="I636" s="172">
        <v>1.9896</v>
      </c>
      <c r="J636" s="172">
        <v>6.6963999999999997</v>
      </c>
      <c r="K636" s="172">
        <v>17.691400000000002</v>
      </c>
      <c r="L636" s="172">
        <v>-11.242000000000001</v>
      </c>
      <c r="M636" s="172">
        <v>-4.4413999999999998</v>
      </c>
      <c r="N636" s="172">
        <v>-6.1071</v>
      </c>
      <c r="O636" s="172">
        <v>-1.4292</v>
      </c>
      <c r="P636" s="172">
        <v>5.2371999999999996</v>
      </c>
      <c r="Q636" s="172">
        <v>13.6037</v>
      </c>
      <c r="R636" s="172">
        <v>-2.2174999999999998</v>
      </c>
    </row>
    <row r="637" spans="1:18" x14ac:dyDescent="0.3">
      <c r="A637" s="168" t="s">
        <v>837</v>
      </c>
      <c r="B637" s="168" t="s">
        <v>871</v>
      </c>
      <c r="C637" s="168">
        <v>103335</v>
      </c>
      <c r="D637" s="171">
        <v>44032</v>
      </c>
      <c r="E637" s="172">
        <v>66.12</v>
      </c>
      <c r="F637" s="172">
        <v>1.0237000000000001</v>
      </c>
      <c r="G637" s="172">
        <v>1.0237000000000001</v>
      </c>
      <c r="H637" s="172">
        <v>1.7386999999999999</v>
      </c>
      <c r="I637" s="172">
        <v>1.8641000000000001</v>
      </c>
      <c r="J637" s="172">
        <v>6.7484999999999999</v>
      </c>
      <c r="K637" s="172">
        <v>14.533200000000001</v>
      </c>
      <c r="L637" s="172">
        <v>-5.1363000000000003</v>
      </c>
      <c r="M637" s="172">
        <v>1.1938</v>
      </c>
      <c r="N637" s="172">
        <v>5.8089000000000004</v>
      </c>
      <c r="O637" s="172">
        <v>4.3643999999999998</v>
      </c>
      <c r="P637" s="172">
        <v>6.6608999999999998</v>
      </c>
      <c r="Q637" s="172">
        <v>13.712999999999999</v>
      </c>
      <c r="R637" s="172">
        <v>3.2728999999999999</v>
      </c>
    </row>
    <row r="638" spans="1:18" x14ac:dyDescent="0.3">
      <c r="A638" s="168" t="s">
        <v>837</v>
      </c>
      <c r="B638" s="168" t="s">
        <v>872</v>
      </c>
      <c r="C638" s="168">
        <v>119464</v>
      </c>
      <c r="D638" s="171">
        <v>44032</v>
      </c>
      <c r="E638" s="172">
        <v>69.63</v>
      </c>
      <c r="F638" s="172">
        <v>1.0302</v>
      </c>
      <c r="G638" s="172">
        <v>1.0302</v>
      </c>
      <c r="H638" s="172">
        <v>1.7536</v>
      </c>
      <c r="I638" s="172">
        <v>1.8875999999999999</v>
      </c>
      <c r="J638" s="172">
        <v>6.8109000000000002</v>
      </c>
      <c r="K638" s="172">
        <v>14.7684</v>
      </c>
      <c r="L638" s="172">
        <v>-4.7729999999999997</v>
      </c>
      <c r="M638" s="172">
        <v>1.7685</v>
      </c>
      <c r="N638" s="172">
        <v>6.5330000000000004</v>
      </c>
      <c r="O638" s="172">
        <v>5.1521999999999997</v>
      </c>
      <c r="P638" s="172">
        <v>7.4390000000000001</v>
      </c>
      <c r="Q638" s="172">
        <v>11.3033</v>
      </c>
      <c r="R638" s="172">
        <v>4.0242000000000004</v>
      </c>
    </row>
    <row r="639" spans="1:18" x14ac:dyDescent="0.3">
      <c r="A639" s="168" t="s">
        <v>837</v>
      </c>
      <c r="B639" s="168" t="s">
        <v>873</v>
      </c>
      <c r="C639" s="168">
        <v>109275</v>
      </c>
      <c r="D639" s="171">
        <v>44032</v>
      </c>
      <c r="E639" s="172">
        <v>31.010899999999999</v>
      </c>
      <c r="F639" s="172">
        <v>0.76190000000000002</v>
      </c>
      <c r="G639" s="172">
        <v>0.76190000000000002</v>
      </c>
      <c r="H639" s="172">
        <v>1.4111</v>
      </c>
      <c r="I639" s="172">
        <v>3.0225</v>
      </c>
      <c r="J639" s="172">
        <v>6.3346</v>
      </c>
      <c r="K639" s="172">
        <v>15.6648</v>
      </c>
      <c r="L639" s="172">
        <v>-4.3997999999999999</v>
      </c>
      <c r="M639" s="172">
        <v>-2.7978000000000001</v>
      </c>
      <c r="N639" s="172">
        <v>-1.3124</v>
      </c>
      <c r="O639" s="172">
        <v>2.3471000000000002</v>
      </c>
      <c r="P639" s="172">
        <v>6.1130000000000004</v>
      </c>
      <c r="Q639" s="172">
        <v>9.9116999999999997</v>
      </c>
      <c r="R639" s="172">
        <v>-1.02</v>
      </c>
    </row>
    <row r="640" spans="1:18" x14ac:dyDescent="0.3">
      <c r="A640" s="168" t="s">
        <v>837</v>
      </c>
      <c r="B640" s="168" t="s">
        <v>874</v>
      </c>
      <c r="C640" s="168">
        <v>120834</v>
      </c>
      <c r="D640" s="171">
        <v>44032</v>
      </c>
      <c r="E640" s="172">
        <v>31.462599999999998</v>
      </c>
      <c r="F640" s="172">
        <v>0.77639999999999998</v>
      </c>
      <c r="G640" s="172">
        <v>0.77639999999999998</v>
      </c>
      <c r="H640" s="172">
        <v>1.4448000000000001</v>
      </c>
      <c r="I640" s="172">
        <v>3.0914999999999999</v>
      </c>
      <c r="J640" s="172">
        <v>6.4930000000000003</v>
      </c>
      <c r="K640" s="172">
        <v>16.164200000000001</v>
      </c>
      <c r="L640" s="172">
        <v>-3.8123</v>
      </c>
      <c r="M640" s="172">
        <v>-1.7684</v>
      </c>
      <c r="N640" s="172">
        <v>0.16520000000000001</v>
      </c>
      <c r="O640" s="172">
        <v>3.2121</v>
      </c>
      <c r="P640" s="172">
        <v>6.6505000000000001</v>
      </c>
      <c r="Q640" s="172">
        <v>12.898999999999999</v>
      </c>
      <c r="R640" s="172">
        <v>5.8799999999999998E-2</v>
      </c>
    </row>
    <row r="641" spans="1:18" x14ac:dyDescent="0.3">
      <c r="A641" s="168" t="s">
        <v>837</v>
      </c>
      <c r="B641" s="168" t="s">
        <v>875</v>
      </c>
      <c r="C641" s="168">
        <v>119727</v>
      </c>
      <c r="D641" s="171">
        <v>44032</v>
      </c>
      <c r="E641" s="172">
        <v>152.06489999999999</v>
      </c>
      <c r="F641" s="172">
        <v>1.0609999999999999</v>
      </c>
      <c r="G641" s="172">
        <v>1.0609999999999999</v>
      </c>
      <c r="H641" s="172">
        <v>0.8871</v>
      </c>
      <c r="I641" s="172">
        <v>0.8125</v>
      </c>
      <c r="J641" s="172">
        <v>4.6289999999999996</v>
      </c>
      <c r="K641" s="172">
        <v>11.253</v>
      </c>
      <c r="L641" s="172">
        <v>-9.5542999999999996</v>
      </c>
      <c r="M641" s="172">
        <v>-3.0798999999999999</v>
      </c>
      <c r="N641" s="172">
        <v>1.1943999999999999</v>
      </c>
      <c r="O641" s="172">
        <v>7.4253999999999998</v>
      </c>
      <c r="P641" s="172">
        <v>10.063800000000001</v>
      </c>
      <c r="Q641" s="172">
        <v>12.7424</v>
      </c>
      <c r="R641" s="172">
        <v>4.6398999999999999</v>
      </c>
    </row>
    <row r="642" spans="1:18" x14ac:dyDescent="0.3">
      <c r="A642" s="168" t="s">
        <v>837</v>
      </c>
      <c r="B642" s="168" t="s">
        <v>876</v>
      </c>
      <c r="C642" s="168">
        <v>102756</v>
      </c>
      <c r="D642" s="171">
        <v>44032</v>
      </c>
      <c r="E642" s="172">
        <v>141.99080000000001</v>
      </c>
      <c r="F642" s="172">
        <v>1.0517000000000001</v>
      </c>
      <c r="G642" s="172">
        <v>1.0517000000000001</v>
      </c>
      <c r="H642" s="172">
        <v>0.86539999999999995</v>
      </c>
      <c r="I642" s="172">
        <v>0.76890000000000003</v>
      </c>
      <c r="J642" s="172">
        <v>4.5336999999999996</v>
      </c>
      <c r="K642" s="172">
        <v>10.943</v>
      </c>
      <c r="L642" s="172">
        <v>-10.0418</v>
      </c>
      <c r="M642" s="172">
        <v>-3.8597000000000001</v>
      </c>
      <c r="N642" s="172">
        <v>0.1278</v>
      </c>
      <c r="O642" s="172">
        <v>6.3463000000000003</v>
      </c>
      <c r="P642" s="172">
        <v>9.0210000000000008</v>
      </c>
      <c r="Q642" s="172">
        <v>18.305199999999999</v>
      </c>
      <c r="R642" s="172">
        <v>3.5949</v>
      </c>
    </row>
    <row r="643" spans="1:18" x14ac:dyDescent="0.3">
      <c r="A643" s="168" t="s">
        <v>837</v>
      </c>
      <c r="B643" s="168" t="s">
        <v>877</v>
      </c>
      <c r="C643" s="168">
        <v>101537</v>
      </c>
      <c r="D643" s="171">
        <v>44032</v>
      </c>
      <c r="E643" s="172">
        <v>176.79</v>
      </c>
      <c r="F643" s="172">
        <v>1.0286999999999999</v>
      </c>
      <c r="G643" s="172">
        <v>1.0286999999999999</v>
      </c>
      <c r="H643" s="172">
        <v>2.2204999999999999</v>
      </c>
      <c r="I643" s="172">
        <v>2.3086000000000002</v>
      </c>
      <c r="J643" s="172">
        <v>5.5541</v>
      </c>
      <c r="K643" s="172">
        <v>13.746600000000001</v>
      </c>
      <c r="L643" s="172">
        <v>-9.4343000000000004</v>
      </c>
      <c r="M643" s="172">
        <v>-4.5876000000000001</v>
      </c>
      <c r="N643" s="172">
        <v>-1.2434000000000001</v>
      </c>
      <c r="O643" s="172">
        <v>4.6584000000000003</v>
      </c>
      <c r="P643" s="172">
        <v>6.2210999999999999</v>
      </c>
      <c r="Q643" s="172">
        <v>17.3157</v>
      </c>
      <c r="R643" s="172">
        <v>1.1055999999999999</v>
      </c>
    </row>
    <row r="644" spans="1:18" x14ac:dyDescent="0.3">
      <c r="A644" s="168" t="s">
        <v>837</v>
      </c>
      <c r="B644" s="168" t="s">
        <v>878</v>
      </c>
      <c r="C644" s="168">
        <v>119578</v>
      </c>
      <c r="D644" s="171">
        <v>44032</v>
      </c>
      <c r="E644" s="172">
        <v>186.53030000000001</v>
      </c>
      <c r="F644" s="172">
        <v>1.0365</v>
      </c>
      <c r="G644" s="172">
        <v>1.0365</v>
      </c>
      <c r="H644" s="172">
        <v>2.2391000000000001</v>
      </c>
      <c r="I644" s="172">
        <v>2.3452999999999999</v>
      </c>
      <c r="J644" s="172">
        <v>5.6393000000000004</v>
      </c>
      <c r="K644" s="172">
        <v>14.0113</v>
      </c>
      <c r="L644" s="172">
        <v>-9.0289999999999999</v>
      </c>
      <c r="M644" s="172">
        <v>-3.9782000000000002</v>
      </c>
      <c r="N644" s="172">
        <v>-0.43469999999999998</v>
      </c>
      <c r="O644" s="172">
        <v>5.8746</v>
      </c>
      <c r="P644" s="172">
        <v>7.0864000000000003</v>
      </c>
      <c r="Q644" s="172">
        <v>9.9093999999999998</v>
      </c>
      <c r="R644" s="172">
        <v>2.0426000000000002</v>
      </c>
    </row>
    <row r="645" spans="1:18" x14ac:dyDescent="0.3">
      <c r="A645" s="168" t="s">
        <v>837</v>
      </c>
      <c r="B645" s="168" t="s">
        <v>879</v>
      </c>
      <c r="C645" s="168">
        <v>147757</v>
      </c>
      <c r="D645" s="171">
        <v>44032</v>
      </c>
      <c r="E645" s="172">
        <v>9.0661000000000005</v>
      </c>
      <c r="F645" s="172">
        <v>1.2938000000000001</v>
      </c>
      <c r="G645" s="172">
        <v>1.2938000000000001</v>
      </c>
      <c r="H645" s="172">
        <v>2.718</v>
      </c>
      <c r="I645" s="172">
        <v>2.9302999999999999</v>
      </c>
      <c r="J645" s="172">
        <v>6.9961000000000002</v>
      </c>
      <c r="K645" s="172">
        <v>16.2425</v>
      </c>
      <c r="L645" s="172">
        <v>-10.67</v>
      </c>
      <c r="M645" s="172"/>
      <c r="N645" s="172"/>
      <c r="O645" s="172"/>
      <c r="P645" s="172"/>
      <c r="Q645" s="172">
        <v>-9.3390000000000004</v>
      </c>
      <c r="R645" s="172"/>
    </row>
    <row r="646" spans="1:18" x14ac:dyDescent="0.3">
      <c r="A646" s="168" t="s">
        <v>837</v>
      </c>
      <c r="B646" s="168" t="s">
        <v>880</v>
      </c>
      <c r="C646" s="168">
        <v>147760</v>
      </c>
      <c r="D646" s="171">
        <v>44032</v>
      </c>
      <c r="E646" s="172">
        <v>8.9357000000000006</v>
      </c>
      <c r="F646" s="172">
        <v>1.2785</v>
      </c>
      <c r="G646" s="172">
        <v>1.2785</v>
      </c>
      <c r="H646" s="172">
        <v>2.6844000000000001</v>
      </c>
      <c r="I646" s="172">
        <v>2.8641000000000001</v>
      </c>
      <c r="J646" s="172">
        <v>6.8403999999999998</v>
      </c>
      <c r="K646" s="172">
        <v>15.748900000000001</v>
      </c>
      <c r="L646" s="172">
        <v>-11.7584</v>
      </c>
      <c r="M646" s="172"/>
      <c r="N646" s="172"/>
      <c r="O646" s="172"/>
      <c r="P646" s="172"/>
      <c r="Q646" s="172">
        <v>-10.643000000000001</v>
      </c>
      <c r="R646" s="172"/>
    </row>
    <row r="647" spans="1:18" x14ac:dyDescent="0.3">
      <c r="A647" s="168" t="s">
        <v>837</v>
      </c>
      <c r="B647" s="168" t="s">
        <v>881</v>
      </c>
      <c r="C647" s="168">
        <v>147492</v>
      </c>
      <c r="D647" s="171">
        <v>44032</v>
      </c>
      <c r="E647" s="172">
        <v>10.84</v>
      </c>
      <c r="F647" s="172">
        <v>0.74350000000000005</v>
      </c>
      <c r="G647" s="172">
        <v>0.74350000000000005</v>
      </c>
      <c r="H647" s="172">
        <v>1.3084</v>
      </c>
      <c r="I647" s="172">
        <v>2.0716000000000001</v>
      </c>
      <c r="J647" s="172">
        <v>6.0664999999999996</v>
      </c>
      <c r="K647" s="172">
        <v>16.433900000000001</v>
      </c>
      <c r="L647" s="172">
        <v>-4.9955999999999996</v>
      </c>
      <c r="M647" s="172">
        <v>0.37040000000000001</v>
      </c>
      <c r="N647" s="172"/>
      <c r="O647" s="172"/>
      <c r="P647" s="172"/>
      <c r="Q647" s="172">
        <v>8.4</v>
      </c>
      <c r="R647" s="172"/>
    </row>
    <row r="648" spans="1:18" x14ac:dyDescent="0.3">
      <c r="A648" s="168" t="s">
        <v>837</v>
      </c>
      <c r="B648" s="168" t="s">
        <v>882</v>
      </c>
      <c r="C648" s="168">
        <v>147490</v>
      </c>
      <c r="D648" s="171">
        <v>44032</v>
      </c>
      <c r="E648" s="172">
        <v>10.75</v>
      </c>
      <c r="F648" s="172">
        <v>0.84430000000000005</v>
      </c>
      <c r="G648" s="172">
        <v>0.84430000000000005</v>
      </c>
      <c r="H648" s="172">
        <v>1.3194999999999999</v>
      </c>
      <c r="I648" s="172">
        <v>2.0893000000000002</v>
      </c>
      <c r="J648" s="172">
        <v>6.0157999999999996</v>
      </c>
      <c r="K648" s="172">
        <v>16.216200000000001</v>
      </c>
      <c r="L648" s="172">
        <v>-5.2862999999999998</v>
      </c>
      <c r="M648" s="172">
        <v>-0.1857</v>
      </c>
      <c r="N648" s="172"/>
      <c r="O648" s="172"/>
      <c r="P648" s="172"/>
      <c r="Q648" s="172">
        <v>7.5</v>
      </c>
      <c r="R648" s="172"/>
    </row>
    <row r="649" spans="1:18" x14ac:dyDescent="0.3">
      <c r="A649" s="173" t="s">
        <v>27</v>
      </c>
      <c r="B649" s="168"/>
      <c r="C649" s="168"/>
      <c r="D649" s="168"/>
      <c r="E649" s="168"/>
      <c r="F649" s="174">
        <v>0.94617045454545412</v>
      </c>
      <c r="G649" s="174">
        <v>0.94617045454545412</v>
      </c>
      <c r="H649" s="174">
        <v>1.7826886363636363</v>
      </c>
      <c r="I649" s="174">
        <v>1.9033795454545448</v>
      </c>
      <c r="J649" s="174">
        <v>6.4077954545454556</v>
      </c>
      <c r="K649" s="174">
        <v>15.267120454545459</v>
      </c>
      <c r="L649" s="174">
        <v>-8.7317295454545505</v>
      </c>
      <c r="M649" s="174">
        <v>-3.4854642857142872</v>
      </c>
      <c r="N649" s="174">
        <v>0.3937624999999999</v>
      </c>
      <c r="O649" s="174">
        <v>2.5833666666666661</v>
      </c>
      <c r="P649" s="174">
        <v>6.2945666666666664</v>
      </c>
      <c r="Q649" s="174">
        <v>8.4750068181818161</v>
      </c>
      <c r="R649" s="174">
        <v>0.35423529411764709</v>
      </c>
    </row>
    <row r="650" spans="1:18" x14ac:dyDescent="0.3">
      <c r="A650" s="173" t="s">
        <v>409</v>
      </c>
      <c r="B650" s="168"/>
      <c r="C650" s="168"/>
      <c r="D650" s="168"/>
      <c r="E650" s="168"/>
      <c r="F650" s="174">
        <v>1.00935</v>
      </c>
      <c r="G650" s="174">
        <v>1.00935</v>
      </c>
      <c r="H650" s="174">
        <v>1.6587000000000001</v>
      </c>
      <c r="I650" s="174">
        <v>1.9373499999999999</v>
      </c>
      <c r="J650" s="174">
        <v>6.4562000000000008</v>
      </c>
      <c r="K650" s="174">
        <v>15.682399999999999</v>
      </c>
      <c r="L650" s="174">
        <v>-8.7425999999999995</v>
      </c>
      <c r="M650" s="174">
        <v>-3.0945999999999998</v>
      </c>
      <c r="N650" s="174">
        <v>0.92300000000000004</v>
      </c>
      <c r="O650" s="174">
        <v>2.7461500000000001</v>
      </c>
      <c r="P650" s="174">
        <v>6.2938000000000001</v>
      </c>
      <c r="Q650" s="174">
        <v>10.39335</v>
      </c>
      <c r="R650" s="174">
        <v>0.2266</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44032</v>
      </c>
      <c r="E653" s="172">
        <v>17.546099999999999</v>
      </c>
      <c r="F653" s="172">
        <v>10.8268</v>
      </c>
      <c r="G653" s="172">
        <v>10.8268</v>
      </c>
      <c r="H653" s="172">
        <v>2.3784999999999998</v>
      </c>
      <c r="I653" s="172">
        <v>14.267799999999999</v>
      </c>
      <c r="J653" s="172">
        <v>11.3004</v>
      </c>
      <c r="K653" s="172">
        <v>18.747699999999998</v>
      </c>
      <c r="L653" s="172">
        <v>19.768999999999998</v>
      </c>
      <c r="M653" s="172">
        <v>15.5306</v>
      </c>
      <c r="N653" s="172">
        <v>11.276999999999999</v>
      </c>
      <c r="O653" s="172">
        <v>8.3486999999999991</v>
      </c>
      <c r="P653" s="172">
        <v>9.9489000000000001</v>
      </c>
      <c r="Q653" s="172">
        <v>10.1441</v>
      </c>
      <c r="R653" s="172">
        <v>13.891</v>
      </c>
    </row>
    <row r="654" spans="1:18" x14ac:dyDescent="0.3">
      <c r="A654" s="168" t="s">
        <v>884</v>
      </c>
      <c r="B654" s="168" t="s">
        <v>886</v>
      </c>
      <c r="C654" s="168">
        <v>131297</v>
      </c>
      <c r="D654" s="171">
        <v>44032</v>
      </c>
      <c r="E654" s="172">
        <v>17.302700000000002</v>
      </c>
      <c r="F654" s="172">
        <v>10.6975</v>
      </c>
      <c r="G654" s="172">
        <v>10.6975</v>
      </c>
      <c r="H654" s="172">
        <v>2.2008000000000001</v>
      </c>
      <c r="I654" s="172">
        <v>14.073600000000001</v>
      </c>
      <c r="J654" s="172">
        <v>11.107200000000001</v>
      </c>
      <c r="K654" s="172">
        <v>18.536200000000001</v>
      </c>
      <c r="L654" s="172">
        <v>19.569700000000001</v>
      </c>
      <c r="M654" s="172">
        <v>15.3026</v>
      </c>
      <c r="N654" s="172">
        <v>11.0373</v>
      </c>
      <c r="O654" s="172">
        <v>8.0988000000000007</v>
      </c>
      <c r="P654" s="172">
        <v>9.6868999999999996</v>
      </c>
      <c r="Q654" s="172">
        <v>9.8800000000000008</v>
      </c>
      <c r="R654" s="172">
        <v>13.6309</v>
      </c>
    </row>
    <row r="655" spans="1:18" x14ac:dyDescent="0.3">
      <c r="A655" s="168" t="s">
        <v>884</v>
      </c>
      <c r="B655" s="168" t="s">
        <v>887</v>
      </c>
      <c r="C655" s="168">
        <v>131051</v>
      </c>
      <c r="D655" s="171">
        <v>44032</v>
      </c>
      <c r="E655" s="172">
        <v>18.643799999999999</v>
      </c>
      <c r="F655" s="172">
        <v>4.4391999999999996</v>
      </c>
      <c r="G655" s="172">
        <v>4.4391999999999996</v>
      </c>
      <c r="H655" s="172">
        <v>4.4226999999999999</v>
      </c>
      <c r="I655" s="172">
        <v>22.269300000000001</v>
      </c>
      <c r="J655" s="172">
        <v>15.153600000000001</v>
      </c>
      <c r="K655" s="172">
        <v>20.4633</v>
      </c>
      <c r="L655" s="172">
        <v>20.984400000000001</v>
      </c>
      <c r="M655" s="172">
        <v>16.1205</v>
      </c>
      <c r="N655" s="172">
        <v>12.4999</v>
      </c>
      <c r="O655" s="172">
        <v>10.650399999999999</v>
      </c>
      <c r="P655" s="172">
        <v>11.089</v>
      </c>
      <c r="Q655" s="172">
        <v>11.220700000000001</v>
      </c>
      <c r="R655" s="172">
        <v>15.431900000000001</v>
      </c>
    </row>
    <row r="656" spans="1:18" x14ac:dyDescent="0.3">
      <c r="A656" s="168" t="s">
        <v>884</v>
      </c>
      <c r="B656" s="168" t="s">
        <v>888</v>
      </c>
      <c r="C656" s="168">
        <v>131061</v>
      </c>
      <c r="D656" s="171">
        <v>44032</v>
      </c>
      <c r="E656" s="172">
        <v>18.911000000000001</v>
      </c>
      <c r="F656" s="172">
        <v>4.6340000000000003</v>
      </c>
      <c r="G656" s="172">
        <v>4.6340000000000003</v>
      </c>
      <c r="H656" s="172">
        <v>4.5811000000000002</v>
      </c>
      <c r="I656" s="172">
        <v>22.428699999999999</v>
      </c>
      <c r="J656" s="172">
        <v>15.32</v>
      </c>
      <c r="K656" s="172">
        <v>20.630400000000002</v>
      </c>
      <c r="L656" s="172">
        <v>21.1617</v>
      </c>
      <c r="M656" s="172">
        <v>16.3</v>
      </c>
      <c r="N656" s="172">
        <v>12.699299999999999</v>
      </c>
      <c r="O656" s="172">
        <v>10.8802</v>
      </c>
      <c r="P656" s="172">
        <v>11.3485</v>
      </c>
      <c r="Q656" s="172">
        <v>11.491199999999999</v>
      </c>
      <c r="R656" s="172">
        <v>15.6656</v>
      </c>
    </row>
    <row r="657" spans="1:18" x14ac:dyDescent="0.3">
      <c r="A657" s="168" t="s">
        <v>884</v>
      </c>
      <c r="B657" s="168" t="s">
        <v>889</v>
      </c>
      <c r="C657" s="168">
        <v>118387</v>
      </c>
      <c r="D657" s="171">
        <v>44032</v>
      </c>
      <c r="E657" s="172">
        <v>35.470500000000001</v>
      </c>
      <c r="F657" s="172">
        <v>-2.3319999999999999</v>
      </c>
      <c r="G657" s="172">
        <v>-2.3319999999999999</v>
      </c>
      <c r="H657" s="172">
        <v>4.2077</v>
      </c>
      <c r="I657" s="172">
        <v>26.979500000000002</v>
      </c>
      <c r="J657" s="172">
        <v>17.244399999999999</v>
      </c>
      <c r="K657" s="172">
        <v>21.1477</v>
      </c>
      <c r="L657" s="172">
        <v>21.456800000000001</v>
      </c>
      <c r="M657" s="172">
        <v>16.639600000000002</v>
      </c>
      <c r="N657" s="172">
        <v>13.018800000000001</v>
      </c>
      <c r="O657" s="172">
        <v>12.806699999999999</v>
      </c>
      <c r="P657" s="172">
        <v>11.701700000000001</v>
      </c>
      <c r="Q657" s="172">
        <v>11.369899999999999</v>
      </c>
      <c r="R657" s="172">
        <v>17.193000000000001</v>
      </c>
    </row>
    <row r="658" spans="1:18" x14ac:dyDescent="0.3">
      <c r="A658" s="168" t="s">
        <v>884</v>
      </c>
      <c r="B658" s="168" t="s">
        <v>890</v>
      </c>
      <c r="C658" s="168">
        <v>108753</v>
      </c>
      <c r="D658" s="171">
        <v>44032</v>
      </c>
      <c r="E658" s="172">
        <v>35.1843</v>
      </c>
      <c r="F658" s="172">
        <v>-2.4546999999999999</v>
      </c>
      <c r="G658" s="172">
        <v>-2.4546999999999999</v>
      </c>
      <c r="H658" s="172">
        <v>4.0787000000000004</v>
      </c>
      <c r="I658" s="172">
        <v>26.838200000000001</v>
      </c>
      <c r="J658" s="172">
        <v>17.1111</v>
      </c>
      <c r="K658" s="172">
        <v>21.006699999999999</v>
      </c>
      <c r="L658" s="172">
        <v>21.302900000000001</v>
      </c>
      <c r="M658" s="172">
        <v>16.4834</v>
      </c>
      <c r="N658" s="172">
        <v>12.868399999999999</v>
      </c>
      <c r="O658" s="172">
        <v>12.693899999999999</v>
      </c>
      <c r="P658" s="172">
        <v>11.561400000000001</v>
      </c>
      <c r="Q658" s="172">
        <v>7.0849000000000002</v>
      </c>
      <c r="R658" s="172">
        <v>17.050599999999999</v>
      </c>
    </row>
    <row r="659" spans="1:18" x14ac:dyDescent="0.3">
      <c r="A659" s="168" t="s">
        <v>884</v>
      </c>
      <c r="B659" s="168" t="s">
        <v>891</v>
      </c>
      <c r="C659" s="168">
        <v>101002</v>
      </c>
      <c r="D659" s="171">
        <v>44032</v>
      </c>
      <c r="E659" s="172">
        <v>48.801900000000003</v>
      </c>
      <c r="F659" s="172">
        <v>2.4685999999999999</v>
      </c>
      <c r="G659" s="172">
        <v>2.4685999999999999</v>
      </c>
      <c r="H659" s="172">
        <v>4.2237999999999998</v>
      </c>
      <c r="I659" s="172">
        <v>21.513200000000001</v>
      </c>
      <c r="J659" s="172">
        <v>14.8911</v>
      </c>
      <c r="K659" s="172">
        <v>17.3611</v>
      </c>
      <c r="L659" s="172">
        <v>18.3643</v>
      </c>
      <c r="M659" s="172">
        <v>13.9101</v>
      </c>
      <c r="N659" s="172">
        <v>10.785500000000001</v>
      </c>
      <c r="O659" s="172">
        <v>10.940099999999999</v>
      </c>
      <c r="P659" s="172">
        <v>10.849</v>
      </c>
      <c r="Q659" s="172">
        <v>8.4322999999999997</v>
      </c>
      <c r="R659" s="172">
        <v>13.835800000000001</v>
      </c>
    </row>
    <row r="660" spans="1:18" x14ac:dyDescent="0.3">
      <c r="A660" s="168" t="s">
        <v>884</v>
      </c>
      <c r="B660" s="168" t="s">
        <v>892</v>
      </c>
      <c r="C660" s="168">
        <v>120137</v>
      </c>
      <c r="D660" s="171">
        <v>44032</v>
      </c>
      <c r="E660" s="172">
        <v>49.954500000000003</v>
      </c>
      <c r="F660" s="172">
        <v>2.7772000000000001</v>
      </c>
      <c r="G660" s="172">
        <v>2.7772000000000001</v>
      </c>
      <c r="H660" s="172">
        <v>4.5236000000000001</v>
      </c>
      <c r="I660" s="172">
        <v>21.8139</v>
      </c>
      <c r="J660" s="172">
        <v>15.1958</v>
      </c>
      <c r="K660" s="172">
        <v>17.6784</v>
      </c>
      <c r="L660" s="172">
        <v>18.691500000000001</v>
      </c>
      <c r="M660" s="172">
        <v>14.2416</v>
      </c>
      <c r="N660" s="172">
        <v>11.1183</v>
      </c>
      <c r="O660" s="172">
        <v>11.3028</v>
      </c>
      <c r="P660" s="172">
        <v>11.2233</v>
      </c>
      <c r="Q660" s="172">
        <v>10.984</v>
      </c>
      <c r="R660" s="172">
        <v>14.195600000000001</v>
      </c>
    </row>
    <row r="661" spans="1:18" x14ac:dyDescent="0.3">
      <c r="A661" s="173" t="s">
        <v>27</v>
      </c>
      <c r="B661" s="168"/>
      <c r="C661" s="168"/>
      <c r="D661" s="168"/>
      <c r="E661" s="168"/>
      <c r="F661" s="174">
        <v>3.8820749999999999</v>
      </c>
      <c r="G661" s="174">
        <v>3.8820749999999999</v>
      </c>
      <c r="H661" s="174">
        <v>3.8271125000000001</v>
      </c>
      <c r="I661" s="174">
        <v>21.273025000000001</v>
      </c>
      <c r="J661" s="174">
        <v>14.665449999999998</v>
      </c>
      <c r="K661" s="174">
        <v>19.446437500000002</v>
      </c>
      <c r="L661" s="174">
        <v>20.162537500000003</v>
      </c>
      <c r="M661" s="174">
        <v>15.566050000000001</v>
      </c>
      <c r="N661" s="174">
        <v>11.913062500000001</v>
      </c>
      <c r="O661" s="174">
        <v>10.715199999999999</v>
      </c>
      <c r="P661" s="174">
        <v>10.926087500000001</v>
      </c>
      <c r="Q661" s="174">
        <v>10.0758875</v>
      </c>
      <c r="R661" s="174">
        <v>15.111800000000001</v>
      </c>
    </row>
    <row r="662" spans="1:18" x14ac:dyDescent="0.3">
      <c r="A662" s="173" t="s">
        <v>409</v>
      </c>
      <c r="B662" s="168"/>
      <c r="C662" s="168"/>
      <c r="D662" s="168"/>
      <c r="E662" s="168"/>
      <c r="F662" s="174">
        <v>3.6082000000000001</v>
      </c>
      <c r="G662" s="174">
        <v>3.6082000000000001</v>
      </c>
      <c r="H662" s="174">
        <v>4.2157499999999999</v>
      </c>
      <c r="I662" s="174">
        <v>22.041600000000003</v>
      </c>
      <c r="J662" s="174">
        <v>15.174700000000001</v>
      </c>
      <c r="K662" s="174">
        <v>19.605499999999999</v>
      </c>
      <c r="L662" s="174">
        <v>20.3767</v>
      </c>
      <c r="M662" s="174">
        <v>15.82555</v>
      </c>
      <c r="N662" s="174">
        <v>11.888449999999999</v>
      </c>
      <c r="O662" s="174">
        <v>10.91015</v>
      </c>
      <c r="P662" s="174">
        <v>11.15615</v>
      </c>
      <c r="Q662" s="174">
        <v>10.56405</v>
      </c>
      <c r="R662" s="174">
        <v>14.813750000000001</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44032</v>
      </c>
      <c r="E665" s="172">
        <v>4526.0906000000004</v>
      </c>
      <c r="F665" s="172">
        <v>23.871300000000002</v>
      </c>
      <c r="G665" s="172">
        <v>23.871300000000002</v>
      </c>
      <c r="H665" s="172">
        <v>1.2435</v>
      </c>
      <c r="I665" s="172">
        <v>58.335900000000002</v>
      </c>
      <c r="J665" s="172">
        <v>34.055399999999999</v>
      </c>
      <c r="K665" s="172">
        <v>18.1067</v>
      </c>
      <c r="L665" s="172">
        <v>44.7273</v>
      </c>
      <c r="M665" s="172">
        <v>36.4831</v>
      </c>
      <c r="N665" s="172">
        <v>36.506100000000004</v>
      </c>
      <c r="O665" s="172">
        <v>19.290099999999999</v>
      </c>
      <c r="P665" s="172">
        <v>13.029299999999999</v>
      </c>
      <c r="Q665" s="172">
        <v>8.0092999999999996</v>
      </c>
      <c r="R665" s="172">
        <v>27.2042</v>
      </c>
    </row>
    <row r="666" spans="1:18" x14ac:dyDescent="0.3">
      <c r="A666" s="168" t="s">
        <v>894</v>
      </c>
      <c r="B666" s="168" t="s">
        <v>896</v>
      </c>
      <c r="C666" s="168">
        <v>116796</v>
      </c>
      <c r="D666" s="171">
        <v>44032</v>
      </c>
      <c r="E666" s="172">
        <v>15.327500000000001</v>
      </c>
      <c r="F666" s="172">
        <v>48.134</v>
      </c>
      <c r="G666" s="172">
        <v>48.134</v>
      </c>
      <c r="H666" s="172">
        <v>14.9773</v>
      </c>
      <c r="I666" s="172">
        <v>54.2258</v>
      </c>
      <c r="J666" s="172">
        <v>39.6875</v>
      </c>
      <c r="K666" s="172">
        <v>9.5155999999999992</v>
      </c>
      <c r="L666" s="172">
        <v>43.286799999999999</v>
      </c>
      <c r="M666" s="172">
        <v>36.1432</v>
      </c>
      <c r="N666" s="172">
        <v>37.183799999999998</v>
      </c>
      <c r="O666" s="172">
        <v>18.1464</v>
      </c>
      <c r="P666" s="172">
        <v>11.902799999999999</v>
      </c>
      <c r="Q666" s="172">
        <v>5.2542</v>
      </c>
      <c r="R666" s="172">
        <v>24.5152</v>
      </c>
    </row>
    <row r="667" spans="1:18" x14ac:dyDescent="0.3">
      <c r="A667" s="168" t="s">
        <v>894</v>
      </c>
      <c r="B667" s="168" t="s">
        <v>897</v>
      </c>
      <c r="C667" s="168">
        <v>113434</v>
      </c>
      <c r="D667" s="171">
        <v>44032</v>
      </c>
      <c r="E667" s="172">
        <v>4284.7682999999997</v>
      </c>
      <c r="F667" s="172">
        <v>23.653300000000002</v>
      </c>
      <c r="G667" s="172">
        <v>23.653300000000002</v>
      </c>
      <c r="H667" s="172">
        <v>1.5827</v>
      </c>
      <c r="I667" s="172">
        <v>57.675800000000002</v>
      </c>
      <c r="J667" s="172">
        <v>33.567599999999999</v>
      </c>
      <c r="K667" s="172">
        <v>17.603200000000001</v>
      </c>
      <c r="L667" s="172">
        <v>43.336199999999998</v>
      </c>
      <c r="M667" s="172">
        <v>35.341299999999997</v>
      </c>
      <c r="N667" s="172">
        <v>36.183100000000003</v>
      </c>
      <c r="O667" s="172">
        <v>19.285299999999999</v>
      </c>
      <c r="P667" s="172">
        <v>12.3489</v>
      </c>
      <c r="Q667" s="172">
        <v>8.0242000000000004</v>
      </c>
      <c r="R667" s="172">
        <v>26.965800000000002</v>
      </c>
    </row>
    <row r="668" spans="1:18" x14ac:dyDescent="0.3">
      <c r="A668" s="168" t="s">
        <v>894</v>
      </c>
      <c r="B668" s="168" t="s">
        <v>898</v>
      </c>
      <c r="C668" s="168">
        <v>115897</v>
      </c>
      <c r="D668" s="171">
        <v>44032</v>
      </c>
      <c r="E668" s="172">
        <v>15.1937</v>
      </c>
      <c r="F668" s="172">
        <v>75.416700000000006</v>
      </c>
      <c r="G668" s="172">
        <v>75.416700000000006</v>
      </c>
      <c r="H668" s="172">
        <v>-16.352900000000002</v>
      </c>
      <c r="I668" s="172">
        <v>47.577599999999997</v>
      </c>
      <c r="J668" s="172">
        <v>37.576500000000003</v>
      </c>
      <c r="K668" s="172">
        <v>5.2309999999999999</v>
      </c>
      <c r="L668" s="172">
        <v>44.228000000000002</v>
      </c>
      <c r="M668" s="172">
        <v>36.346899999999998</v>
      </c>
      <c r="N668" s="172">
        <v>38.448300000000003</v>
      </c>
      <c r="O668" s="172">
        <v>18.659800000000001</v>
      </c>
      <c r="P668" s="172">
        <v>11.4742</v>
      </c>
      <c r="Q668" s="172">
        <v>4.8930999999999996</v>
      </c>
      <c r="R668" s="172">
        <v>26.500800000000002</v>
      </c>
    </row>
    <row r="669" spans="1:18" x14ac:dyDescent="0.3">
      <c r="A669" s="168" t="s">
        <v>894</v>
      </c>
      <c r="B669" s="168" t="s">
        <v>899</v>
      </c>
      <c r="C669" s="168">
        <v>106597</v>
      </c>
      <c r="D669" s="171">
        <v>44029</v>
      </c>
      <c r="E669" s="172">
        <v>20.4803</v>
      </c>
      <c r="F669" s="172">
        <v>-101.4807</v>
      </c>
      <c r="G669" s="172">
        <v>249.4091</v>
      </c>
      <c r="H669" s="172">
        <v>-35.125700000000002</v>
      </c>
      <c r="I669" s="172">
        <v>157.3783</v>
      </c>
      <c r="J669" s="172">
        <v>176.44980000000001</v>
      </c>
      <c r="K669" s="172">
        <v>110.1011</v>
      </c>
      <c r="L669" s="172">
        <v>84.296899999999994</v>
      </c>
      <c r="M669" s="172">
        <v>68.352800000000002</v>
      </c>
      <c r="N669" s="172">
        <v>56.1616</v>
      </c>
      <c r="O669" s="172">
        <v>19.544699999999999</v>
      </c>
      <c r="P669" s="172">
        <v>18.602699999999999</v>
      </c>
      <c r="Q669" s="172">
        <v>5.7377000000000002</v>
      </c>
      <c r="R669" s="172">
        <v>35.549300000000002</v>
      </c>
    </row>
    <row r="670" spans="1:18" x14ac:dyDescent="0.3">
      <c r="A670" s="168" t="s">
        <v>894</v>
      </c>
      <c r="B670" s="168" t="s">
        <v>900</v>
      </c>
      <c r="C670" s="168">
        <v>113049</v>
      </c>
      <c r="D670" s="171">
        <v>44032</v>
      </c>
      <c r="E670" s="172">
        <v>4414.7145</v>
      </c>
      <c r="F670" s="172">
        <v>23.714700000000001</v>
      </c>
      <c r="G670" s="172">
        <v>23.714700000000001</v>
      </c>
      <c r="H670" s="172">
        <v>1.4278</v>
      </c>
      <c r="I670" s="172">
        <v>58.120699999999999</v>
      </c>
      <c r="J670" s="172">
        <v>33.816400000000002</v>
      </c>
      <c r="K670" s="172">
        <v>18.024699999999999</v>
      </c>
      <c r="L670" s="172">
        <v>44.5261</v>
      </c>
      <c r="M670" s="172">
        <v>35.589399999999998</v>
      </c>
      <c r="N670" s="172">
        <v>35.5075</v>
      </c>
      <c r="O670" s="172">
        <v>18.922000000000001</v>
      </c>
      <c r="P670" s="172">
        <v>12.9733</v>
      </c>
      <c r="Q670" s="172">
        <v>9.4411000000000005</v>
      </c>
      <c r="R670" s="172">
        <v>26.672999999999998</v>
      </c>
    </row>
    <row r="671" spans="1:18" x14ac:dyDescent="0.3">
      <c r="A671" s="168" t="s">
        <v>894</v>
      </c>
      <c r="B671" s="168" t="s">
        <v>901</v>
      </c>
      <c r="C671" s="168">
        <v>115934</v>
      </c>
      <c r="D671" s="171">
        <v>44032</v>
      </c>
      <c r="E671" s="172">
        <v>15.7384</v>
      </c>
      <c r="F671" s="172">
        <v>23.0032</v>
      </c>
      <c r="G671" s="172">
        <v>23.0032</v>
      </c>
      <c r="H671" s="172">
        <v>-18.0928</v>
      </c>
      <c r="I671" s="172">
        <v>39.706800000000001</v>
      </c>
      <c r="J671" s="172">
        <v>35.330500000000001</v>
      </c>
      <c r="K671" s="172">
        <v>10.1838</v>
      </c>
      <c r="L671" s="172">
        <v>45.519599999999997</v>
      </c>
      <c r="M671" s="172">
        <v>36.665300000000002</v>
      </c>
      <c r="N671" s="172">
        <v>37.372300000000003</v>
      </c>
      <c r="O671" s="172">
        <v>18.841100000000001</v>
      </c>
      <c r="P671" s="172">
        <v>12.145799999999999</v>
      </c>
      <c r="Q671" s="172">
        <v>5.3365</v>
      </c>
      <c r="R671" s="172">
        <v>26.617000000000001</v>
      </c>
    </row>
    <row r="672" spans="1:18" x14ac:dyDescent="0.3">
      <c r="A672" s="168" t="s">
        <v>894</v>
      </c>
      <c r="B672" s="168" t="s">
        <v>902</v>
      </c>
      <c r="C672" s="168">
        <v>113076</v>
      </c>
      <c r="D672" s="171">
        <v>44032</v>
      </c>
      <c r="E672" s="172">
        <v>44.059399999999997</v>
      </c>
      <c r="F672" s="172">
        <v>23.351099999999999</v>
      </c>
      <c r="G672" s="172">
        <v>23.351099999999999</v>
      </c>
      <c r="H672" s="172">
        <v>1.0771999999999999</v>
      </c>
      <c r="I672" s="172">
        <v>57.669800000000002</v>
      </c>
      <c r="J672" s="172">
        <v>33.386899999999997</v>
      </c>
      <c r="K672" s="172">
        <v>17.354800000000001</v>
      </c>
      <c r="L672" s="172">
        <v>43.094499999999996</v>
      </c>
      <c r="M672" s="172">
        <v>35.090299999999999</v>
      </c>
      <c r="N672" s="172">
        <v>35.491100000000003</v>
      </c>
      <c r="O672" s="172">
        <v>18.807400000000001</v>
      </c>
      <c r="P672" s="172">
        <v>12.694699999999999</v>
      </c>
      <c r="Q672" s="172">
        <v>8.8994999999999997</v>
      </c>
      <c r="R672" s="172">
        <v>26.784800000000001</v>
      </c>
    </row>
    <row r="673" spans="1:18" x14ac:dyDescent="0.3">
      <c r="A673" s="168" t="s">
        <v>894</v>
      </c>
      <c r="B673" s="168" t="s">
        <v>903</v>
      </c>
      <c r="C673" s="168">
        <v>115833</v>
      </c>
      <c r="D673" s="171">
        <v>44032</v>
      </c>
      <c r="E673" s="172">
        <v>16.297999999999998</v>
      </c>
      <c r="F673" s="172">
        <v>46.535800000000002</v>
      </c>
      <c r="G673" s="172">
        <v>46.535800000000002</v>
      </c>
      <c r="H673" s="172">
        <v>-34.009700000000002</v>
      </c>
      <c r="I673" s="172">
        <v>50.966900000000003</v>
      </c>
      <c r="J673" s="172">
        <v>35.384</v>
      </c>
      <c r="K673" s="172">
        <v>4.0519999999999996</v>
      </c>
      <c r="L673" s="172">
        <v>43.456299999999999</v>
      </c>
      <c r="M673" s="172">
        <v>35.423900000000003</v>
      </c>
      <c r="N673" s="172">
        <v>37.669199999999996</v>
      </c>
      <c r="O673" s="172">
        <v>18.8719</v>
      </c>
      <c r="P673" s="172">
        <v>12.369400000000001</v>
      </c>
      <c r="Q673" s="172">
        <v>5.7203999999999997</v>
      </c>
      <c r="R673" s="172">
        <v>26.468699999999998</v>
      </c>
    </row>
    <row r="674" spans="1:18" x14ac:dyDescent="0.3">
      <c r="A674" s="168" t="s">
        <v>894</v>
      </c>
      <c r="B674" s="168" t="s">
        <v>904</v>
      </c>
      <c r="C674" s="168">
        <v>115939</v>
      </c>
      <c r="D674" s="171">
        <v>44032</v>
      </c>
      <c r="E674" s="172">
        <v>4566.2107999999998</v>
      </c>
      <c r="F674" s="172">
        <v>24.050599999999999</v>
      </c>
      <c r="G674" s="172">
        <v>24.050599999999999</v>
      </c>
      <c r="H674" s="172">
        <v>1.7763</v>
      </c>
      <c r="I674" s="172">
        <v>57.964100000000002</v>
      </c>
      <c r="J674" s="172">
        <v>32.930799999999998</v>
      </c>
      <c r="K674" s="172">
        <v>17.363</v>
      </c>
      <c r="L674" s="172">
        <v>43.331200000000003</v>
      </c>
      <c r="M674" s="172">
        <v>35.324199999999998</v>
      </c>
      <c r="N674" s="172">
        <v>35.606499999999997</v>
      </c>
      <c r="O674" s="172">
        <v>19.409400000000002</v>
      </c>
      <c r="P674" s="172">
        <v>13.219900000000001</v>
      </c>
      <c r="Q674" s="172">
        <v>5.3491999999999997</v>
      </c>
      <c r="R674" s="172">
        <v>26.942900000000002</v>
      </c>
    </row>
    <row r="675" spans="1:18" x14ac:dyDescent="0.3">
      <c r="A675" s="168" t="s">
        <v>894</v>
      </c>
      <c r="B675" s="168" t="s">
        <v>905</v>
      </c>
      <c r="C675" s="168">
        <v>117714</v>
      </c>
      <c r="D675" s="171">
        <v>44032</v>
      </c>
      <c r="E675" s="172">
        <v>13.688599999999999</v>
      </c>
      <c r="F675" s="172">
        <v>-12.6081</v>
      </c>
      <c r="G675" s="172">
        <v>-12.6081</v>
      </c>
      <c r="H675" s="172">
        <v>32.503500000000003</v>
      </c>
      <c r="I675" s="172">
        <v>-10.1311</v>
      </c>
      <c r="J675" s="172">
        <v>24.685600000000001</v>
      </c>
      <c r="K675" s="172">
        <v>18.3325</v>
      </c>
      <c r="L675" s="172">
        <v>43.452500000000001</v>
      </c>
      <c r="M675" s="172">
        <v>35.055</v>
      </c>
      <c r="N675" s="172">
        <v>34.949800000000003</v>
      </c>
      <c r="O675" s="172">
        <v>17.930800000000001</v>
      </c>
      <c r="P675" s="172">
        <v>11.517899999999999</v>
      </c>
      <c r="Q675" s="172">
        <v>4.0351999999999997</v>
      </c>
      <c r="R675" s="172">
        <v>25.784700000000001</v>
      </c>
    </row>
    <row r="676" spans="1:18" x14ac:dyDescent="0.3">
      <c r="A676" s="168" t="s">
        <v>894</v>
      </c>
      <c r="B676" s="168" t="s">
        <v>906</v>
      </c>
      <c r="C676" s="168">
        <v>112368</v>
      </c>
      <c r="D676" s="171">
        <v>44032</v>
      </c>
      <c r="E676" s="172">
        <v>4465.9889000000003</v>
      </c>
      <c r="F676" s="172">
        <v>23.992100000000001</v>
      </c>
      <c r="G676" s="172">
        <v>23.992100000000001</v>
      </c>
      <c r="H676" s="172">
        <v>1.6665000000000001</v>
      </c>
      <c r="I676" s="172">
        <v>58.425800000000002</v>
      </c>
      <c r="J676" s="172">
        <v>34.087699999999998</v>
      </c>
      <c r="K676" s="172">
        <v>18.0474</v>
      </c>
      <c r="L676" s="172">
        <v>44.537999999999997</v>
      </c>
      <c r="M676" s="172">
        <v>36.248699999999999</v>
      </c>
      <c r="N676" s="172">
        <v>36.478700000000003</v>
      </c>
      <c r="O676" s="172">
        <v>19.334099999999999</v>
      </c>
      <c r="P676" s="172">
        <v>13.027699999999999</v>
      </c>
      <c r="Q676" s="172">
        <v>9.8748000000000005</v>
      </c>
      <c r="R676" s="172">
        <v>27.271000000000001</v>
      </c>
    </row>
    <row r="677" spans="1:18" x14ac:dyDescent="0.3">
      <c r="A677" s="168" t="s">
        <v>894</v>
      </c>
      <c r="B677" s="168" t="s">
        <v>907</v>
      </c>
      <c r="C677" s="168">
        <v>116077</v>
      </c>
      <c r="D677" s="171">
        <v>44032</v>
      </c>
      <c r="E677" s="172">
        <v>14.885300000000001</v>
      </c>
      <c r="F677" s="172">
        <v>66.5685</v>
      </c>
      <c r="G677" s="172">
        <v>66.5685</v>
      </c>
      <c r="H677" s="172">
        <v>24.6721</v>
      </c>
      <c r="I677" s="172">
        <v>42.561700000000002</v>
      </c>
      <c r="J677" s="172">
        <v>8.6774000000000004</v>
      </c>
      <c r="K677" s="172">
        <v>20.095800000000001</v>
      </c>
      <c r="L677" s="172">
        <v>38.980600000000003</v>
      </c>
      <c r="M677" s="172">
        <v>32.999699999999997</v>
      </c>
      <c r="N677" s="172">
        <v>37.497700000000002</v>
      </c>
      <c r="O677" s="172">
        <v>18.73</v>
      </c>
      <c r="P677" s="172">
        <v>12.159700000000001</v>
      </c>
      <c r="Q677" s="172">
        <v>4.7172000000000001</v>
      </c>
      <c r="R677" s="172">
        <v>23.945399999999999</v>
      </c>
    </row>
    <row r="678" spans="1:18" x14ac:dyDescent="0.3">
      <c r="A678" s="168" t="s">
        <v>894</v>
      </c>
      <c r="B678" s="168" t="s">
        <v>908</v>
      </c>
      <c r="C678" s="168">
        <v>106193</v>
      </c>
      <c r="D678" s="171">
        <v>44032</v>
      </c>
      <c r="E678" s="172">
        <v>430.53789999999998</v>
      </c>
      <c r="F678" s="172">
        <v>23.803999999999998</v>
      </c>
      <c r="G678" s="172">
        <v>23.803999999999998</v>
      </c>
      <c r="H678" s="172">
        <v>1.5095000000000001</v>
      </c>
      <c r="I678" s="172">
        <v>58.241399999999999</v>
      </c>
      <c r="J678" s="172">
        <v>33.921300000000002</v>
      </c>
      <c r="K678" s="172">
        <v>17.9376</v>
      </c>
      <c r="L678" s="172">
        <v>44.276400000000002</v>
      </c>
      <c r="M678" s="172">
        <v>35.965200000000003</v>
      </c>
      <c r="N678" s="172">
        <v>36.154600000000002</v>
      </c>
      <c r="O678" s="172">
        <v>19.237100000000002</v>
      </c>
      <c r="P678" s="172">
        <v>12.9238</v>
      </c>
      <c r="Q678" s="172">
        <v>12.998900000000001</v>
      </c>
      <c r="R678" s="172">
        <v>27.093900000000001</v>
      </c>
    </row>
    <row r="679" spans="1:18" x14ac:dyDescent="0.3">
      <c r="A679" s="168" t="s">
        <v>894</v>
      </c>
      <c r="B679" s="168" t="s">
        <v>909</v>
      </c>
      <c r="C679" s="168">
        <v>114758</v>
      </c>
      <c r="D679" s="171">
        <v>44032</v>
      </c>
      <c r="E679" s="172">
        <v>20.312899999999999</v>
      </c>
      <c r="F679" s="172">
        <v>44.1233</v>
      </c>
      <c r="G679" s="172">
        <v>44.1233</v>
      </c>
      <c r="H679" s="172">
        <v>-31.764199999999999</v>
      </c>
      <c r="I679" s="172">
        <v>42.033900000000003</v>
      </c>
      <c r="J679" s="172">
        <v>30.6952</v>
      </c>
      <c r="K679" s="172">
        <v>3.4011999999999998</v>
      </c>
      <c r="L679" s="172">
        <v>44.608499999999999</v>
      </c>
      <c r="M679" s="172">
        <v>34.752299999999998</v>
      </c>
      <c r="N679" s="172">
        <v>37.775100000000002</v>
      </c>
      <c r="O679" s="172">
        <v>19.294699999999999</v>
      </c>
      <c r="P679" s="172">
        <v>12.887700000000001</v>
      </c>
      <c r="Q679" s="172">
        <v>7.8925999999999998</v>
      </c>
      <c r="R679" s="172">
        <v>27.485299999999999</v>
      </c>
    </row>
    <row r="680" spans="1:18" x14ac:dyDescent="0.3">
      <c r="A680" s="168" t="s">
        <v>894</v>
      </c>
      <c r="B680" s="168" t="s">
        <v>910</v>
      </c>
      <c r="C680" s="168">
        <v>140088</v>
      </c>
      <c r="D680" s="171">
        <v>44032</v>
      </c>
      <c r="E680" s="172">
        <v>43.150599999999997</v>
      </c>
      <c r="F680" s="172">
        <v>29.734500000000001</v>
      </c>
      <c r="G680" s="172">
        <v>29.734500000000001</v>
      </c>
      <c r="H680" s="172">
        <v>-1.2564</v>
      </c>
      <c r="I680" s="172">
        <v>50.572899999999997</v>
      </c>
      <c r="J680" s="172">
        <v>34.538200000000003</v>
      </c>
      <c r="K680" s="172">
        <v>17.9849</v>
      </c>
      <c r="L680" s="172">
        <v>44.177199999999999</v>
      </c>
      <c r="M680" s="172">
        <v>35.847799999999999</v>
      </c>
      <c r="N680" s="172">
        <v>36.051499999999997</v>
      </c>
      <c r="O680" s="172">
        <v>19.0884</v>
      </c>
      <c r="P680" s="172">
        <v>12.961499999999999</v>
      </c>
      <c r="Q680" s="172">
        <v>12.014699999999999</v>
      </c>
      <c r="R680" s="172">
        <v>26.953099999999999</v>
      </c>
    </row>
    <row r="681" spans="1:18" x14ac:dyDescent="0.3">
      <c r="A681" s="168" t="s">
        <v>894</v>
      </c>
      <c r="B681" s="168" t="s">
        <v>911</v>
      </c>
      <c r="C681" s="168">
        <v>114616</v>
      </c>
      <c r="D681" s="171">
        <v>44032</v>
      </c>
      <c r="E681" s="172">
        <v>20.253900000000002</v>
      </c>
      <c r="F681" s="172">
        <v>53.395899999999997</v>
      </c>
      <c r="G681" s="172">
        <v>53.395899999999997</v>
      </c>
      <c r="H681" s="172">
        <v>-23.271799999999999</v>
      </c>
      <c r="I681" s="172">
        <v>48.834299999999999</v>
      </c>
      <c r="J681" s="172">
        <v>37.118699999999997</v>
      </c>
      <c r="K681" s="172">
        <v>14.3949</v>
      </c>
      <c r="L681" s="172">
        <v>44.362200000000001</v>
      </c>
      <c r="M681" s="172">
        <v>36.136800000000001</v>
      </c>
      <c r="N681" s="172">
        <v>37.546799999999998</v>
      </c>
      <c r="O681" s="172">
        <v>18.5442</v>
      </c>
      <c r="P681" s="172">
        <v>12.144500000000001</v>
      </c>
      <c r="Q681" s="172">
        <v>7.8160999999999996</v>
      </c>
      <c r="R681" s="172">
        <v>26.590800000000002</v>
      </c>
    </row>
    <row r="682" spans="1:18" x14ac:dyDescent="0.3">
      <c r="A682" s="168" t="s">
        <v>894</v>
      </c>
      <c r="B682" s="168" t="s">
        <v>912</v>
      </c>
      <c r="C682" s="168">
        <v>107693</v>
      </c>
      <c r="D682" s="171">
        <v>44032</v>
      </c>
      <c r="E682" s="172">
        <v>2143.6889999999999</v>
      </c>
      <c r="F682" s="172">
        <v>23.550899999999999</v>
      </c>
      <c r="G682" s="172">
        <v>23.550899999999999</v>
      </c>
      <c r="H682" s="172">
        <v>1.1276999999999999</v>
      </c>
      <c r="I682" s="172">
        <v>58.171199999999999</v>
      </c>
      <c r="J682" s="172">
        <v>33.526200000000003</v>
      </c>
      <c r="K682" s="172">
        <v>17.701599999999999</v>
      </c>
      <c r="L682" s="172">
        <v>44.058199999999999</v>
      </c>
      <c r="M682" s="172">
        <v>35.664400000000001</v>
      </c>
      <c r="N682" s="172">
        <v>35.866</v>
      </c>
      <c r="O682" s="172">
        <v>19.096599999999999</v>
      </c>
      <c r="P682" s="172">
        <v>12.851599999999999</v>
      </c>
      <c r="Q682" s="172">
        <v>10.9064</v>
      </c>
      <c r="R682" s="172">
        <v>26.869599999999998</v>
      </c>
    </row>
    <row r="683" spans="1:18" x14ac:dyDescent="0.3">
      <c r="A683" s="168" t="s">
        <v>894</v>
      </c>
      <c r="B683" s="168" t="s">
        <v>913</v>
      </c>
      <c r="C683" s="168">
        <v>115132</v>
      </c>
      <c r="D683" s="171">
        <v>44032</v>
      </c>
      <c r="E683" s="172">
        <v>19.728200000000001</v>
      </c>
      <c r="F683" s="172">
        <v>-67.340500000000006</v>
      </c>
      <c r="G683" s="172">
        <v>-67.340500000000006</v>
      </c>
      <c r="H683" s="172">
        <v>-61.561500000000002</v>
      </c>
      <c r="I683" s="172">
        <v>23.764299999999999</v>
      </c>
      <c r="J683" s="172">
        <v>26.322399999999998</v>
      </c>
      <c r="K683" s="172">
        <v>10.1861</v>
      </c>
      <c r="L683" s="172">
        <v>42.100499999999997</v>
      </c>
      <c r="M683" s="172">
        <v>34.2682</v>
      </c>
      <c r="N683" s="172">
        <v>36.1753</v>
      </c>
      <c r="O683" s="172">
        <v>18.439900000000002</v>
      </c>
      <c r="P683" s="172">
        <v>12.1302</v>
      </c>
      <c r="Q683" s="172">
        <v>7.6840000000000002</v>
      </c>
      <c r="R683" s="172">
        <v>26.2315</v>
      </c>
    </row>
    <row r="684" spans="1:18" x14ac:dyDescent="0.3">
      <c r="A684" s="168" t="s">
        <v>894</v>
      </c>
      <c r="B684" s="168" t="s">
        <v>914</v>
      </c>
      <c r="C684" s="168">
        <v>115676</v>
      </c>
      <c r="D684" s="171">
        <v>44032</v>
      </c>
      <c r="E684" s="172">
        <v>15.2921</v>
      </c>
      <c r="F684" s="172">
        <v>26.871500000000001</v>
      </c>
      <c r="G684" s="172">
        <v>26.871500000000001</v>
      </c>
      <c r="H684" s="172">
        <v>-24.131399999999999</v>
      </c>
      <c r="I684" s="172">
        <v>46.488599999999998</v>
      </c>
      <c r="J684" s="172">
        <v>35.428699999999999</v>
      </c>
      <c r="K684" s="172">
        <v>-28.5229</v>
      </c>
      <c r="L684" s="172">
        <v>43.195399999999999</v>
      </c>
      <c r="M684" s="172">
        <v>35.807299999999998</v>
      </c>
      <c r="N684" s="172">
        <v>38.619399999999999</v>
      </c>
      <c r="O684" s="172">
        <v>18.581099999999999</v>
      </c>
      <c r="P684" s="172">
        <v>12.1112</v>
      </c>
      <c r="Q684" s="172">
        <v>4.9105999999999996</v>
      </c>
      <c r="R684" s="172">
        <v>26.973299999999998</v>
      </c>
    </row>
    <row r="685" spans="1:18" x14ac:dyDescent="0.3">
      <c r="A685" s="168" t="s">
        <v>894</v>
      </c>
      <c r="B685" s="168" t="s">
        <v>915</v>
      </c>
      <c r="C685" s="168">
        <v>111954</v>
      </c>
      <c r="D685" s="171">
        <v>44032</v>
      </c>
      <c r="E685" s="172">
        <v>4418.3729000000003</v>
      </c>
      <c r="F685" s="172">
        <v>23.8871</v>
      </c>
      <c r="G685" s="172">
        <v>23.8871</v>
      </c>
      <c r="H685" s="172">
        <v>1.4970000000000001</v>
      </c>
      <c r="I685" s="172">
        <v>58.411200000000001</v>
      </c>
      <c r="J685" s="172">
        <v>33.982799999999997</v>
      </c>
      <c r="K685" s="172">
        <v>17.8964</v>
      </c>
      <c r="L685" s="172">
        <v>44.397500000000001</v>
      </c>
      <c r="M685" s="172">
        <v>36.085700000000003</v>
      </c>
      <c r="N685" s="172">
        <v>36.295699999999997</v>
      </c>
      <c r="O685" s="172">
        <v>19.151499999999999</v>
      </c>
      <c r="P685" s="172">
        <v>12.901899999999999</v>
      </c>
      <c r="Q685" s="172">
        <v>10.3901</v>
      </c>
      <c r="R685" s="172">
        <v>27.0822</v>
      </c>
    </row>
    <row r="686" spans="1:18" x14ac:dyDescent="0.3">
      <c r="A686" s="168" t="s">
        <v>894</v>
      </c>
      <c r="B686" s="168" t="s">
        <v>916</v>
      </c>
      <c r="C686" s="168">
        <v>105463</v>
      </c>
      <c r="D686" s="171">
        <v>44032</v>
      </c>
      <c r="E686" s="172">
        <v>4342.3289999999997</v>
      </c>
      <c r="F686" s="172">
        <v>23.601900000000001</v>
      </c>
      <c r="G686" s="172">
        <v>23.601900000000001</v>
      </c>
      <c r="H686" s="172">
        <v>0.99399999999999999</v>
      </c>
      <c r="I686" s="172">
        <v>58.452599999999997</v>
      </c>
      <c r="J686" s="172">
        <v>33.816699999999997</v>
      </c>
      <c r="K686" s="172">
        <v>17.5335</v>
      </c>
      <c r="L686" s="172">
        <v>44.019199999999998</v>
      </c>
      <c r="M686" s="172">
        <v>35.625</v>
      </c>
      <c r="N686" s="172">
        <v>35.831200000000003</v>
      </c>
      <c r="O686" s="172">
        <v>19.2681</v>
      </c>
      <c r="P686" s="172">
        <v>13.148400000000001</v>
      </c>
      <c r="Q686" s="172">
        <v>12.1616</v>
      </c>
      <c r="R686" s="172">
        <v>26.9938</v>
      </c>
    </row>
    <row r="687" spans="1:18" x14ac:dyDescent="0.3">
      <c r="A687" s="173" t="s">
        <v>27</v>
      </c>
      <c r="B687" s="168"/>
      <c r="C687" s="168"/>
      <c r="D687" s="168"/>
      <c r="E687" s="168"/>
      <c r="F687" s="174">
        <v>21.355959090909089</v>
      </c>
      <c r="G687" s="174">
        <v>37.305495454545451</v>
      </c>
      <c r="H687" s="174">
        <v>-7.2505136363636353</v>
      </c>
      <c r="I687" s="174">
        <v>53.429477272727283</v>
      </c>
      <c r="J687" s="174">
        <v>39.044831818181819</v>
      </c>
      <c r="K687" s="174">
        <v>16.932950000000002</v>
      </c>
      <c r="L687" s="174">
        <v>45.544049999999999</v>
      </c>
      <c r="M687" s="174">
        <v>37.055295454545458</v>
      </c>
      <c r="N687" s="174">
        <v>37.516877272727271</v>
      </c>
      <c r="O687" s="174">
        <v>18.930663636363636</v>
      </c>
      <c r="P687" s="174">
        <v>12.796686363636361</v>
      </c>
      <c r="Q687" s="174">
        <v>7.8212454545454539</v>
      </c>
      <c r="R687" s="174">
        <v>26.977104545454548</v>
      </c>
    </row>
    <row r="688" spans="1:18" x14ac:dyDescent="0.3">
      <c r="A688" s="173" t="s">
        <v>409</v>
      </c>
      <c r="B688" s="168"/>
      <c r="C688" s="168"/>
      <c r="D688" s="168"/>
      <c r="E688" s="168"/>
      <c r="F688" s="174">
        <v>23.879200000000001</v>
      </c>
      <c r="G688" s="174">
        <v>23.939599999999999</v>
      </c>
      <c r="H688" s="174">
        <v>1.1024499999999999</v>
      </c>
      <c r="I688" s="174">
        <v>55.947800000000001</v>
      </c>
      <c r="J688" s="174">
        <v>33.95205</v>
      </c>
      <c r="K688" s="174">
        <v>17.568350000000002</v>
      </c>
      <c r="L688" s="174">
        <v>44.117699999999999</v>
      </c>
      <c r="M688" s="174">
        <v>35.735849999999999</v>
      </c>
      <c r="N688" s="174">
        <v>36.3872</v>
      </c>
      <c r="O688" s="174">
        <v>19.005200000000002</v>
      </c>
      <c r="P688" s="174">
        <v>12.773149999999999</v>
      </c>
      <c r="Q688" s="174">
        <v>7.8543500000000002</v>
      </c>
      <c r="R688" s="174">
        <v>26.90625</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44032</v>
      </c>
      <c r="E691" s="172">
        <v>453.56639647887499</v>
      </c>
      <c r="F691" s="172">
        <v>1.2235</v>
      </c>
      <c r="G691" s="172">
        <v>1.2235</v>
      </c>
      <c r="H691" s="172">
        <v>0.97140000000000004</v>
      </c>
      <c r="I691" s="172">
        <v>1.4388000000000001</v>
      </c>
      <c r="J691" s="172">
        <v>6.6140999999999996</v>
      </c>
      <c r="K691" s="172">
        <v>15.6798</v>
      </c>
      <c r="L691" s="172">
        <v>-12.5916</v>
      </c>
      <c r="M691" s="172">
        <v>-5.8522999999999996</v>
      </c>
      <c r="N691" s="172">
        <v>-2.9460999999999999</v>
      </c>
      <c r="O691" s="172">
        <v>-2.6778</v>
      </c>
      <c r="P691" s="172">
        <v>3.9748999999999999</v>
      </c>
      <c r="Q691" s="172">
        <v>16.191099999999999</v>
      </c>
      <c r="R691" s="172">
        <v>-5.7248000000000001</v>
      </c>
    </row>
    <row r="692" spans="1:18" x14ac:dyDescent="0.3">
      <c r="A692" s="168" t="s">
        <v>918</v>
      </c>
      <c r="B692" s="168" t="s">
        <v>920</v>
      </c>
      <c r="C692" s="168">
        <v>119433</v>
      </c>
      <c r="D692" s="171">
        <v>44032</v>
      </c>
      <c r="E692" s="172">
        <v>193.644552492131</v>
      </c>
      <c r="F692" s="172">
        <v>1.2310000000000001</v>
      </c>
      <c r="G692" s="172">
        <v>1.2310000000000001</v>
      </c>
      <c r="H692" s="172">
        <v>0.99509999999999998</v>
      </c>
      <c r="I692" s="172">
        <v>1.4772000000000001</v>
      </c>
      <c r="J692" s="172">
        <v>6.7159000000000004</v>
      </c>
      <c r="K692" s="172">
        <v>15.965</v>
      </c>
      <c r="L692" s="172">
        <v>-12.176500000000001</v>
      </c>
      <c r="M692" s="172">
        <v>-5.1843000000000004</v>
      </c>
      <c r="N692" s="172">
        <v>-1.2446999999999999</v>
      </c>
      <c r="O692" s="172">
        <v>-1.3975</v>
      </c>
      <c r="P692" s="172">
        <v>5.2462</v>
      </c>
      <c r="Q692" s="172">
        <v>12.6294</v>
      </c>
      <c r="R692" s="172">
        <v>-4.4600999999999997</v>
      </c>
    </row>
    <row r="693" spans="1:18" x14ac:dyDescent="0.3">
      <c r="A693" s="168" t="s">
        <v>918</v>
      </c>
      <c r="B693" s="168" t="s">
        <v>921</v>
      </c>
      <c r="C693" s="168">
        <v>145110</v>
      </c>
      <c r="D693" s="171">
        <v>44032</v>
      </c>
      <c r="E693" s="172">
        <v>12</v>
      </c>
      <c r="F693" s="172">
        <v>1.0101</v>
      </c>
      <c r="G693" s="172">
        <v>1.0101</v>
      </c>
      <c r="H693" s="172">
        <v>1.2658</v>
      </c>
      <c r="I693" s="172">
        <v>1.6949000000000001</v>
      </c>
      <c r="J693" s="172">
        <v>4.8951000000000002</v>
      </c>
      <c r="K693" s="172">
        <v>14.8325</v>
      </c>
      <c r="L693" s="172">
        <v>-3.3816000000000002</v>
      </c>
      <c r="M693" s="172">
        <v>2.4765000000000001</v>
      </c>
      <c r="N693" s="172">
        <v>8.2056000000000004</v>
      </c>
      <c r="O693" s="172"/>
      <c r="P693" s="172"/>
      <c r="Q693" s="172">
        <v>11.0122</v>
      </c>
      <c r="R693" s="172"/>
    </row>
    <row r="694" spans="1:18" x14ac:dyDescent="0.3">
      <c r="A694" s="168" t="s">
        <v>918</v>
      </c>
      <c r="B694" s="168" t="s">
        <v>922</v>
      </c>
      <c r="C694" s="168">
        <v>145112</v>
      </c>
      <c r="D694" s="171">
        <v>44032</v>
      </c>
      <c r="E694" s="172">
        <v>11.62</v>
      </c>
      <c r="F694" s="172">
        <v>0.95569999999999999</v>
      </c>
      <c r="G694" s="172">
        <v>0.95569999999999999</v>
      </c>
      <c r="H694" s="172">
        <v>1.2195</v>
      </c>
      <c r="I694" s="172">
        <v>1.6623000000000001</v>
      </c>
      <c r="J694" s="172">
        <v>4.7790999999999997</v>
      </c>
      <c r="K694" s="172">
        <v>14.2576</v>
      </c>
      <c r="L694" s="172">
        <v>-4.2045000000000003</v>
      </c>
      <c r="M694" s="172">
        <v>1.1314</v>
      </c>
      <c r="N694" s="172">
        <v>6.3129</v>
      </c>
      <c r="O694" s="172"/>
      <c r="P694" s="172"/>
      <c r="Q694" s="172">
        <v>8.9840999999999998</v>
      </c>
      <c r="R694" s="172"/>
    </row>
    <row r="695" spans="1:18" x14ac:dyDescent="0.3">
      <c r="A695" s="168" t="s">
        <v>918</v>
      </c>
      <c r="B695" s="168" t="s">
        <v>923</v>
      </c>
      <c r="C695" s="168">
        <v>119350</v>
      </c>
      <c r="D695" s="171">
        <v>44032</v>
      </c>
      <c r="E695" s="172">
        <v>36.04</v>
      </c>
      <c r="F695" s="172">
        <v>1.0940000000000001</v>
      </c>
      <c r="G695" s="172">
        <v>1.0940000000000001</v>
      </c>
      <c r="H695" s="172">
        <v>1.5210999999999999</v>
      </c>
      <c r="I695" s="172">
        <v>2.1541999999999999</v>
      </c>
      <c r="J695" s="172">
        <v>6.4696999999999996</v>
      </c>
      <c r="K695" s="172">
        <v>11.648099999999999</v>
      </c>
      <c r="L695" s="172">
        <v>-8.5510999999999999</v>
      </c>
      <c r="M695" s="172">
        <v>-3.1442999999999999</v>
      </c>
      <c r="N695" s="172">
        <v>3.2665000000000002</v>
      </c>
      <c r="O695" s="172">
        <v>0.37240000000000001</v>
      </c>
      <c r="P695" s="172">
        <v>4.4519000000000002</v>
      </c>
      <c r="Q695" s="172">
        <v>9.2769999999999992</v>
      </c>
      <c r="R695" s="172">
        <v>-3.4308000000000001</v>
      </c>
    </row>
    <row r="696" spans="1:18" x14ac:dyDescent="0.3">
      <c r="A696" s="168" t="s">
        <v>918</v>
      </c>
      <c r="B696" s="168" t="s">
        <v>924</v>
      </c>
      <c r="C696" s="168">
        <v>110603</v>
      </c>
      <c r="D696" s="171">
        <v>44032</v>
      </c>
      <c r="E696" s="172">
        <v>33.08</v>
      </c>
      <c r="F696" s="172">
        <v>1.1002000000000001</v>
      </c>
      <c r="G696" s="172">
        <v>1.1002000000000001</v>
      </c>
      <c r="H696" s="172">
        <v>1.5347</v>
      </c>
      <c r="I696" s="172">
        <v>2.1303000000000001</v>
      </c>
      <c r="J696" s="172">
        <v>6.3666</v>
      </c>
      <c r="K696" s="172">
        <v>11.3805</v>
      </c>
      <c r="L696" s="172">
        <v>-9.0709</v>
      </c>
      <c r="M696" s="172">
        <v>-4.0045999999999999</v>
      </c>
      <c r="N696" s="172">
        <v>2.0358000000000001</v>
      </c>
      <c r="O696" s="172">
        <v>-0.84140000000000004</v>
      </c>
      <c r="P696" s="172">
        <v>3.1816</v>
      </c>
      <c r="Q696" s="172">
        <v>10.714700000000001</v>
      </c>
      <c r="R696" s="172">
        <v>-4.5978000000000003</v>
      </c>
    </row>
    <row r="697" spans="1:18" x14ac:dyDescent="0.3">
      <c r="A697" s="168" t="s">
        <v>918</v>
      </c>
      <c r="B697" s="168" t="s">
        <v>925</v>
      </c>
      <c r="C697" s="168">
        <v>118278</v>
      </c>
      <c r="D697" s="171">
        <v>44032</v>
      </c>
      <c r="E697" s="172">
        <v>100.91</v>
      </c>
      <c r="F697" s="172">
        <v>1.2746</v>
      </c>
      <c r="G697" s="172">
        <v>1.2746</v>
      </c>
      <c r="H697" s="172">
        <v>2.2288000000000001</v>
      </c>
      <c r="I697" s="172">
        <v>2.5611999999999999</v>
      </c>
      <c r="J697" s="172">
        <v>6.8962000000000003</v>
      </c>
      <c r="K697" s="172">
        <v>15.457700000000001</v>
      </c>
      <c r="L697" s="172">
        <v>-6.0166000000000004</v>
      </c>
      <c r="M697" s="172">
        <v>1.8777999999999999</v>
      </c>
      <c r="N697" s="172">
        <v>5.1694000000000004</v>
      </c>
      <c r="O697" s="172">
        <v>3.6581999999999999</v>
      </c>
      <c r="P697" s="172">
        <v>9.5921000000000003</v>
      </c>
      <c r="Q697" s="172">
        <v>18.650300000000001</v>
      </c>
      <c r="R697" s="172">
        <v>1.9036999999999999</v>
      </c>
    </row>
    <row r="698" spans="1:18" x14ac:dyDescent="0.3">
      <c r="A698" s="168" t="s">
        <v>918</v>
      </c>
      <c r="B698" s="168" t="s">
        <v>926</v>
      </c>
      <c r="C698" s="168">
        <v>102920</v>
      </c>
      <c r="D698" s="171">
        <v>44032</v>
      </c>
      <c r="E698" s="172">
        <v>93.2</v>
      </c>
      <c r="F698" s="172">
        <v>1.2713000000000001</v>
      </c>
      <c r="G698" s="172">
        <v>1.2713000000000001</v>
      </c>
      <c r="H698" s="172">
        <v>2.2042000000000002</v>
      </c>
      <c r="I698" s="172">
        <v>2.5076999999999998</v>
      </c>
      <c r="J698" s="172">
        <v>6.7827999999999999</v>
      </c>
      <c r="K698" s="172">
        <v>15.1044</v>
      </c>
      <c r="L698" s="172">
        <v>-6.5570000000000004</v>
      </c>
      <c r="M698" s="172">
        <v>0.97509999999999997</v>
      </c>
      <c r="N698" s="172">
        <v>3.9135</v>
      </c>
      <c r="O698" s="172">
        <v>2.4171</v>
      </c>
      <c r="P698" s="172">
        <v>8.3102</v>
      </c>
      <c r="Q698" s="172">
        <v>15.6305</v>
      </c>
      <c r="R698" s="172">
        <v>0.74760000000000004</v>
      </c>
    </row>
    <row r="699" spans="1:18" x14ac:dyDescent="0.3">
      <c r="A699" s="168" t="s">
        <v>918</v>
      </c>
      <c r="B699" s="168" t="s">
        <v>927</v>
      </c>
      <c r="C699" s="168">
        <v>119218</v>
      </c>
      <c r="D699" s="171">
        <v>44032</v>
      </c>
      <c r="E699" s="172">
        <v>229.184</v>
      </c>
      <c r="F699" s="172">
        <v>1.2422</v>
      </c>
      <c r="G699" s="172">
        <v>1.2422</v>
      </c>
      <c r="H699" s="172">
        <v>1.8682000000000001</v>
      </c>
      <c r="I699" s="172">
        <v>2.0051000000000001</v>
      </c>
      <c r="J699" s="172">
        <v>6.3795000000000002</v>
      </c>
      <c r="K699" s="172">
        <v>16.8734</v>
      </c>
      <c r="L699" s="172">
        <v>-10.062200000000001</v>
      </c>
      <c r="M699" s="172">
        <v>-4.4446000000000003</v>
      </c>
      <c r="N699" s="172">
        <v>2.1966000000000001</v>
      </c>
      <c r="O699" s="172">
        <v>2.9058999999999999</v>
      </c>
      <c r="P699" s="172">
        <v>7.9066000000000001</v>
      </c>
      <c r="Q699" s="172">
        <v>13.0716</v>
      </c>
      <c r="R699" s="172">
        <v>2.2404999999999999</v>
      </c>
    </row>
    <row r="700" spans="1:18" x14ac:dyDescent="0.3">
      <c r="A700" s="168" t="s">
        <v>918</v>
      </c>
      <c r="B700" s="168" t="s">
        <v>928</v>
      </c>
      <c r="C700" s="168">
        <v>103819</v>
      </c>
      <c r="D700" s="171">
        <v>44032</v>
      </c>
      <c r="E700" s="172">
        <v>215.34200000000001</v>
      </c>
      <c r="F700" s="172">
        <v>1.2336</v>
      </c>
      <c r="G700" s="172">
        <v>1.2336</v>
      </c>
      <c r="H700" s="172">
        <v>1.8478000000000001</v>
      </c>
      <c r="I700" s="172">
        <v>1.9664999999999999</v>
      </c>
      <c r="J700" s="172">
        <v>6.2903000000000002</v>
      </c>
      <c r="K700" s="172">
        <v>16.5794</v>
      </c>
      <c r="L700" s="172">
        <v>-10.4879</v>
      </c>
      <c r="M700" s="172">
        <v>-5.1201999999999996</v>
      </c>
      <c r="N700" s="172">
        <v>1.2287999999999999</v>
      </c>
      <c r="O700" s="172">
        <v>1.8685</v>
      </c>
      <c r="P700" s="172">
        <v>6.8571</v>
      </c>
      <c r="Q700" s="172">
        <v>16.418900000000001</v>
      </c>
      <c r="R700" s="172">
        <v>1.2505999999999999</v>
      </c>
    </row>
    <row r="701" spans="1:18" x14ac:dyDescent="0.3">
      <c r="A701" s="168" t="s">
        <v>918</v>
      </c>
      <c r="B701" s="168" t="s">
        <v>929</v>
      </c>
      <c r="C701" s="168">
        <v>140175</v>
      </c>
      <c r="D701" s="171">
        <v>44032</v>
      </c>
      <c r="E701" s="172">
        <v>33.226999999999997</v>
      </c>
      <c r="F701" s="172">
        <v>1.0491999999999999</v>
      </c>
      <c r="G701" s="172">
        <v>1.0491999999999999</v>
      </c>
      <c r="H701" s="172">
        <v>2.5588000000000002</v>
      </c>
      <c r="I701" s="172">
        <v>2.972</v>
      </c>
      <c r="J701" s="172">
        <v>7.2530999999999999</v>
      </c>
      <c r="K701" s="172">
        <v>13.939399999999999</v>
      </c>
      <c r="L701" s="172">
        <v>-9.0020000000000007</v>
      </c>
      <c r="M701" s="172">
        <v>-3.2439</v>
      </c>
      <c r="N701" s="172">
        <v>1.0123</v>
      </c>
      <c r="O701" s="172">
        <v>4.7512999999999996</v>
      </c>
      <c r="P701" s="172">
        <v>6.4119000000000002</v>
      </c>
      <c r="Q701" s="172">
        <v>11.819000000000001</v>
      </c>
      <c r="R701" s="172">
        <v>0.42949999999999999</v>
      </c>
    </row>
    <row r="702" spans="1:18" x14ac:dyDescent="0.3">
      <c r="A702" s="168" t="s">
        <v>918</v>
      </c>
      <c r="B702" s="168" t="s">
        <v>930</v>
      </c>
      <c r="C702" s="168">
        <v>140172</v>
      </c>
      <c r="D702" s="171">
        <v>44032</v>
      </c>
      <c r="E702" s="172">
        <v>30.501000000000001</v>
      </c>
      <c r="F702" s="172">
        <v>1.0367999999999999</v>
      </c>
      <c r="G702" s="172">
        <v>1.0367999999999999</v>
      </c>
      <c r="H702" s="172">
        <v>2.5278</v>
      </c>
      <c r="I702" s="172">
        <v>2.9117999999999999</v>
      </c>
      <c r="J702" s="172">
        <v>7.1074999999999999</v>
      </c>
      <c r="K702" s="172">
        <v>13.4879</v>
      </c>
      <c r="L702" s="172">
        <v>-9.7202999999999999</v>
      </c>
      <c r="M702" s="172">
        <v>-4.3916000000000004</v>
      </c>
      <c r="N702" s="172">
        <v>-0.57369999999999999</v>
      </c>
      <c r="O702" s="172">
        <v>3.3744999999999998</v>
      </c>
      <c r="P702" s="172">
        <v>5.2465999999999999</v>
      </c>
      <c r="Q702" s="172">
        <v>8.8788</v>
      </c>
      <c r="R702" s="172">
        <v>-1.0759000000000001</v>
      </c>
    </row>
    <row r="703" spans="1:18" x14ac:dyDescent="0.3">
      <c r="A703" s="168" t="s">
        <v>918</v>
      </c>
      <c r="B703" s="168" t="s">
        <v>931</v>
      </c>
      <c r="C703" s="168">
        <v>135677</v>
      </c>
      <c r="D703" s="171">
        <v>44032</v>
      </c>
      <c r="E703" s="172">
        <v>14.9841</v>
      </c>
      <c r="F703" s="172">
        <v>1.0071000000000001</v>
      </c>
      <c r="G703" s="172">
        <v>1.0071000000000001</v>
      </c>
      <c r="H703" s="172">
        <v>1.2302</v>
      </c>
      <c r="I703" s="172">
        <v>1.7181</v>
      </c>
      <c r="J703" s="172">
        <v>5.7087000000000003</v>
      </c>
      <c r="K703" s="172">
        <v>16.3127</v>
      </c>
      <c r="L703" s="172">
        <v>-13.9483</v>
      </c>
      <c r="M703" s="172">
        <v>-8.7065000000000001</v>
      </c>
      <c r="N703" s="172">
        <v>-6.6212999999999997</v>
      </c>
      <c r="O703" s="172">
        <v>0.73939999999999995</v>
      </c>
      <c r="P703" s="172"/>
      <c r="Q703" s="172">
        <v>9.1439000000000004</v>
      </c>
      <c r="R703" s="172">
        <v>-0.4859</v>
      </c>
    </row>
    <row r="704" spans="1:18" x14ac:dyDescent="0.3">
      <c r="A704" s="168" t="s">
        <v>918</v>
      </c>
      <c r="B704" s="168" t="s">
        <v>932</v>
      </c>
      <c r="C704" s="168">
        <v>135678</v>
      </c>
      <c r="D704" s="171">
        <v>44032</v>
      </c>
      <c r="E704" s="172">
        <v>13.8169</v>
      </c>
      <c r="F704" s="172">
        <v>0.99329999999999996</v>
      </c>
      <c r="G704" s="172">
        <v>0.99329999999999996</v>
      </c>
      <c r="H704" s="172">
        <v>1.196</v>
      </c>
      <c r="I704" s="172">
        <v>1.6472</v>
      </c>
      <c r="J704" s="172">
        <v>5.5418000000000003</v>
      </c>
      <c r="K704" s="172">
        <v>15.718500000000001</v>
      </c>
      <c r="L704" s="172">
        <v>-14.789899999999999</v>
      </c>
      <c r="M704" s="172">
        <v>-9.9283999999999999</v>
      </c>
      <c r="N704" s="172">
        <v>-8.2828999999999997</v>
      </c>
      <c r="O704" s="172">
        <v>-0.96399999999999997</v>
      </c>
      <c r="P704" s="172"/>
      <c r="Q704" s="172">
        <v>7.2455999999999996</v>
      </c>
      <c r="R704" s="172">
        <v>-2.2951999999999999</v>
      </c>
    </row>
    <row r="705" spans="1:18" x14ac:dyDescent="0.3">
      <c r="A705" s="168" t="s">
        <v>918</v>
      </c>
      <c r="B705" s="168" t="s">
        <v>933</v>
      </c>
      <c r="C705" s="168">
        <v>102883</v>
      </c>
      <c r="D705" s="171">
        <v>44032</v>
      </c>
      <c r="E705" s="172">
        <v>67.5428</v>
      </c>
      <c r="F705" s="172">
        <v>1.0504</v>
      </c>
      <c r="G705" s="172">
        <v>1.0504</v>
      </c>
      <c r="H705" s="172">
        <v>2.0520999999999998</v>
      </c>
      <c r="I705" s="172">
        <v>1.6504000000000001</v>
      </c>
      <c r="J705" s="172">
        <v>6.2930999999999999</v>
      </c>
      <c r="K705" s="172">
        <v>15.0389</v>
      </c>
      <c r="L705" s="172">
        <v>-18.2653</v>
      </c>
      <c r="M705" s="172">
        <v>-13.0139</v>
      </c>
      <c r="N705" s="172">
        <v>-12.934799999999999</v>
      </c>
      <c r="O705" s="172">
        <v>-3.6884000000000001</v>
      </c>
      <c r="P705" s="172">
        <v>0.97370000000000001</v>
      </c>
      <c r="Q705" s="172">
        <v>13.210800000000001</v>
      </c>
      <c r="R705" s="172">
        <v>-6.7102000000000004</v>
      </c>
    </row>
    <row r="706" spans="1:18" x14ac:dyDescent="0.3">
      <c r="A706" s="168" t="s">
        <v>918</v>
      </c>
      <c r="B706" s="168" t="s">
        <v>934</v>
      </c>
      <c r="C706" s="168">
        <v>118510</v>
      </c>
      <c r="D706" s="171">
        <v>44032</v>
      </c>
      <c r="E706" s="172">
        <v>71.471800000000002</v>
      </c>
      <c r="F706" s="172">
        <v>1.0586</v>
      </c>
      <c r="G706" s="172">
        <v>1.0586</v>
      </c>
      <c r="H706" s="172">
        <v>2.0714000000000001</v>
      </c>
      <c r="I706" s="172">
        <v>1.6893</v>
      </c>
      <c r="J706" s="172">
        <v>6.3875999999999999</v>
      </c>
      <c r="K706" s="172">
        <v>15.3368</v>
      </c>
      <c r="L706" s="172">
        <v>-17.844000000000001</v>
      </c>
      <c r="M706" s="172">
        <v>-12.3688</v>
      </c>
      <c r="N706" s="172">
        <v>-12.1343</v>
      </c>
      <c r="O706" s="172">
        <v>-2.9077999999999999</v>
      </c>
      <c r="P706" s="172">
        <v>1.7822</v>
      </c>
      <c r="Q706" s="172">
        <v>9.6309000000000005</v>
      </c>
      <c r="R706" s="172">
        <v>-5.9539999999999997</v>
      </c>
    </row>
    <row r="707" spans="1:18" x14ac:dyDescent="0.3">
      <c r="A707" s="168" t="s">
        <v>918</v>
      </c>
      <c r="B707" s="168" t="s">
        <v>935</v>
      </c>
      <c r="C707" s="168">
        <v>130498</v>
      </c>
      <c r="D707" s="171">
        <v>44032</v>
      </c>
      <c r="E707" s="172">
        <v>102.77500000000001</v>
      </c>
      <c r="F707" s="172">
        <v>0.43390000000000001</v>
      </c>
      <c r="G707" s="172">
        <v>0.43390000000000001</v>
      </c>
      <c r="H707" s="172">
        <v>1.4591000000000001</v>
      </c>
      <c r="I707" s="172">
        <v>0.86660000000000004</v>
      </c>
      <c r="J707" s="172">
        <v>5.7790999999999997</v>
      </c>
      <c r="K707" s="172">
        <v>13.5083</v>
      </c>
      <c r="L707" s="172">
        <v>-14.7209</v>
      </c>
      <c r="M707" s="172">
        <v>-8.4695</v>
      </c>
      <c r="N707" s="172">
        <v>-8.3602000000000007</v>
      </c>
      <c r="O707" s="172">
        <v>-1.3934</v>
      </c>
      <c r="P707" s="172">
        <v>1.9657</v>
      </c>
      <c r="Q707" s="172">
        <v>5.8430999999999997</v>
      </c>
      <c r="R707" s="172">
        <v>-2.2974000000000001</v>
      </c>
    </row>
    <row r="708" spans="1:18" x14ac:dyDescent="0.3">
      <c r="A708" s="168" t="s">
        <v>918</v>
      </c>
      <c r="B708" s="168" t="s">
        <v>936</v>
      </c>
      <c r="C708" s="168">
        <v>130496</v>
      </c>
      <c r="D708" s="171">
        <v>44032</v>
      </c>
      <c r="E708" s="172">
        <v>136.67297876054701</v>
      </c>
      <c r="F708" s="172">
        <v>0.42980000000000002</v>
      </c>
      <c r="G708" s="172">
        <v>0.42980000000000002</v>
      </c>
      <c r="H708" s="172">
        <v>1.4516</v>
      </c>
      <c r="I708" s="172">
        <v>0.85429999999999995</v>
      </c>
      <c r="J708" s="172">
        <v>5.7545999999999999</v>
      </c>
      <c r="K708" s="172">
        <v>13.4497</v>
      </c>
      <c r="L708" s="172">
        <v>-14.852</v>
      </c>
      <c r="M708" s="172">
        <v>-8.6613000000000007</v>
      </c>
      <c r="N708" s="172">
        <v>-8.5854999999999997</v>
      </c>
      <c r="O708" s="172">
        <v>-1.5565</v>
      </c>
      <c r="P708" s="172">
        <v>1.8139000000000001</v>
      </c>
      <c r="Q708" s="172">
        <v>10.3978</v>
      </c>
      <c r="R708" s="172">
        <v>-2.4861</v>
      </c>
    </row>
    <row r="709" spans="1:18" x14ac:dyDescent="0.3">
      <c r="A709" s="168" t="s">
        <v>918</v>
      </c>
      <c r="B709" s="168" t="s">
        <v>937</v>
      </c>
      <c r="C709" s="168">
        <v>146772</v>
      </c>
      <c r="D709" s="171">
        <v>44032</v>
      </c>
      <c r="E709" s="172">
        <v>9.5699000000000005</v>
      </c>
      <c r="F709" s="172">
        <v>0.70820000000000005</v>
      </c>
      <c r="G709" s="172">
        <v>0.70820000000000005</v>
      </c>
      <c r="H709" s="172">
        <v>1.6949000000000001</v>
      </c>
      <c r="I709" s="172">
        <v>1.4771000000000001</v>
      </c>
      <c r="J709" s="172">
        <v>5.5324999999999998</v>
      </c>
      <c r="K709" s="172">
        <v>13.0739</v>
      </c>
      <c r="L709" s="172">
        <v>-12.6029</v>
      </c>
      <c r="M709" s="172">
        <v>-5.1235999999999997</v>
      </c>
      <c r="N709" s="172">
        <v>-0.51670000000000005</v>
      </c>
      <c r="O709" s="172"/>
      <c r="P709" s="172"/>
      <c r="Q709" s="172">
        <v>-3.2877000000000001</v>
      </c>
      <c r="R709" s="172"/>
    </row>
    <row r="710" spans="1:18" x14ac:dyDescent="0.3">
      <c r="A710" s="168" t="s">
        <v>918</v>
      </c>
      <c r="B710" s="168" t="s">
        <v>938</v>
      </c>
      <c r="C710" s="168">
        <v>146771</v>
      </c>
      <c r="D710" s="171">
        <v>44032</v>
      </c>
      <c r="E710" s="172">
        <v>9.3689</v>
      </c>
      <c r="F710" s="172">
        <v>0.69430000000000003</v>
      </c>
      <c r="G710" s="172">
        <v>0.69430000000000003</v>
      </c>
      <c r="H710" s="172">
        <v>1.6613</v>
      </c>
      <c r="I710" s="172">
        <v>1.4126000000000001</v>
      </c>
      <c r="J710" s="172">
        <v>5.3857999999999997</v>
      </c>
      <c r="K710" s="172">
        <v>12.6137</v>
      </c>
      <c r="L710" s="172">
        <v>-13.319900000000001</v>
      </c>
      <c r="M710" s="172">
        <v>-6.2876000000000003</v>
      </c>
      <c r="N710" s="172">
        <v>-2.1392000000000002</v>
      </c>
      <c r="O710" s="172"/>
      <c r="P710" s="172"/>
      <c r="Q710" s="172">
        <v>-4.8362999999999996</v>
      </c>
      <c r="R710" s="172"/>
    </row>
    <row r="711" spans="1:18" x14ac:dyDescent="0.3">
      <c r="A711" s="168" t="s">
        <v>918</v>
      </c>
      <c r="B711" s="168" t="s">
        <v>939</v>
      </c>
      <c r="C711" s="168">
        <v>100349</v>
      </c>
      <c r="D711" s="171">
        <v>44032</v>
      </c>
      <c r="E711" s="172">
        <v>292.05</v>
      </c>
      <c r="F711" s="172">
        <v>0.90169999999999995</v>
      </c>
      <c r="G711" s="172">
        <v>0.90169999999999995</v>
      </c>
      <c r="H711" s="172">
        <v>1.5296000000000001</v>
      </c>
      <c r="I711" s="172">
        <v>1.6462000000000001</v>
      </c>
      <c r="J711" s="172">
        <v>5.2053000000000003</v>
      </c>
      <c r="K711" s="172">
        <v>13.616</v>
      </c>
      <c r="L711" s="172">
        <v>-14.1509</v>
      </c>
      <c r="M711" s="172">
        <v>-8.6943999999999999</v>
      </c>
      <c r="N711" s="172">
        <v>-8.0302000000000007</v>
      </c>
      <c r="O711" s="172">
        <v>-1.931</v>
      </c>
      <c r="P711" s="172">
        <v>4.3068</v>
      </c>
      <c r="Q711" s="172">
        <v>16.538900000000002</v>
      </c>
      <c r="R711" s="172">
        <v>-2.1398999999999999</v>
      </c>
    </row>
    <row r="712" spans="1:18" x14ac:dyDescent="0.3">
      <c r="A712" s="168" t="s">
        <v>918</v>
      </c>
      <c r="B712" s="168" t="s">
        <v>940</v>
      </c>
      <c r="C712" s="168">
        <v>120596</v>
      </c>
      <c r="D712" s="171">
        <v>44032</v>
      </c>
      <c r="E712" s="172">
        <v>312.88</v>
      </c>
      <c r="F712" s="172">
        <v>0.91279999999999994</v>
      </c>
      <c r="G712" s="172">
        <v>0.91279999999999994</v>
      </c>
      <c r="H712" s="172">
        <v>1.5513999999999999</v>
      </c>
      <c r="I712" s="172">
        <v>1.6900999999999999</v>
      </c>
      <c r="J712" s="172">
        <v>5.2900999999999998</v>
      </c>
      <c r="K712" s="172">
        <v>13.8325</v>
      </c>
      <c r="L712" s="172">
        <v>-13.8451</v>
      </c>
      <c r="M712" s="172">
        <v>-8.1790000000000003</v>
      </c>
      <c r="N712" s="172">
        <v>-7.3250000000000002</v>
      </c>
      <c r="O712" s="172">
        <v>-0.96150000000000002</v>
      </c>
      <c r="P712" s="172">
        <v>5.3548999999999998</v>
      </c>
      <c r="Q712" s="172">
        <v>9.8109000000000002</v>
      </c>
      <c r="R712" s="172">
        <v>-1.3033999999999999</v>
      </c>
    </row>
    <row r="713" spans="1:18" x14ac:dyDescent="0.3">
      <c r="A713" s="168" t="s">
        <v>918</v>
      </c>
      <c r="B713" s="168" t="s">
        <v>941</v>
      </c>
      <c r="C713" s="168">
        <v>118419</v>
      </c>
      <c r="D713" s="171">
        <v>44032</v>
      </c>
      <c r="E713" s="172">
        <v>44.19</v>
      </c>
      <c r="F713" s="172">
        <v>0.6835</v>
      </c>
      <c r="G713" s="172">
        <v>0.6835</v>
      </c>
      <c r="H713" s="172">
        <v>2.4102000000000001</v>
      </c>
      <c r="I713" s="172">
        <v>2.2206999999999999</v>
      </c>
      <c r="J713" s="172">
        <v>6.4562999999999997</v>
      </c>
      <c r="K713" s="172">
        <v>14.6006</v>
      </c>
      <c r="L713" s="172">
        <v>-13.6914</v>
      </c>
      <c r="M713" s="172">
        <v>-7.6681999999999997</v>
      </c>
      <c r="N713" s="172">
        <v>-6.1783000000000001</v>
      </c>
      <c r="O713" s="172">
        <v>-0.46229999999999999</v>
      </c>
      <c r="P713" s="172">
        <v>5.6231</v>
      </c>
      <c r="Q713" s="172">
        <v>9.1534999999999993</v>
      </c>
      <c r="R713" s="172">
        <v>-3.4407999999999999</v>
      </c>
    </row>
    <row r="714" spans="1:18" x14ac:dyDescent="0.3">
      <c r="A714" s="168" t="s">
        <v>918</v>
      </c>
      <c r="B714" s="168" t="s">
        <v>942</v>
      </c>
      <c r="C714" s="168">
        <v>108596</v>
      </c>
      <c r="D714" s="171">
        <v>44032</v>
      </c>
      <c r="E714" s="172">
        <v>40.22</v>
      </c>
      <c r="F714" s="172">
        <v>0.65069999999999995</v>
      </c>
      <c r="G714" s="172">
        <v>0.65069999999999995</v>
      </c>
      <c r="H714" s="172">
        <v>2.3931</v>
      </c>
      <c r="I714" s="172">
        <v>2.1850000000000001</v>
      </c>
      <c r="J714" s="172">
        <v>6.3457999999999997</v>
      </c>
      <c r="K714" s="172">
        <v>14.2614</v>
      </c>
      <c r="L714" s="172">
        <v>-14.2065</v>
      </c>
      <c r="M714" s="172">
        <v>-8.4869000000000003</v>
      </c>
      <c r="N714" s="172">
        <v>-7.2845000000000004</v>
      </c>
      <c r="O714" s="172">
        <v>-1.7962</v>
      </c>
      <c r="P714" s="172">
        <v>4.0364000000000004</v>
      </c>
      <c r="Q714" s="172">
        <v>9.7524999999999995</v>
      </c>
      <c r="R714" s="172">
        <v>-4.6131000000000002</v>
      </c>
    </row>
    <row r="715" spans="1:18" x14ac:dyDescent="0.3">
      <c r="A715" s="168" t="s">
        <v>918</v>
      </c>
      <c r="B715" s="168" t="s">
        <v>943</v>
      </c>
      <c r="C715" s="168">
        <v>106144</v>
      </c>
      <c r="D715" s="171">
        <v>44032</v>
      </c>
      <c r="E715" s="172">
        <v>33</v>
      </c>
      <c r="F715" s="172">
        <v>0.73260000000000003</v>
      </c>
      <c r="G715" s="172">
        <v>0.73260000000000003</v>
      </c>
      <c r="H715" s="172">
        <v>1.7262999999999999</v>
      </c>
      <c r="I715" s="172">
        <v>1.4136</v>
      </c>
      <c r="J715" s="172">
        <v>5.1624999999999996</v>
      </c>
      <c r="K715" s="172">
        <v>13.363099999999999</v>
      </c>
      <c r="L715" s="172">
        <v>-10.8108</v>
      </c>
      <c r="M715" s="172">
        <v>-6.4890999999999996</v>
      </c>
      <c r="N715" s="172">
        <v>0.30399999999999999</v>
      </c>
      <c r="O715" s="172">
        <v>3.7342</v>
      </c>
      <c r="P715" s="172">
        <v>6.1566999999999998</v>
      </c>
      <c r="Q715" s="172">
        <v>9.6530000000000005</v>
      </c>
      <c r="R715" s="172">
        <v>-0.49559999999999998</v>
      </c>
    </row>
    <row r="716" spans="1:18" x14ac:dyDescent="0.3">
      <c r="A716" s="168" t="s">
        <v>918</v>
      </c>
      <c r="B716" s="168" t="s">
        <v>944</v>
      </c>
      <c r="C716" s="168">
        <v>120357</v>
      </c>
      <c r="D716" s="171">
        <v>44032</v>
      </c>
      <c r="E716" s="172">
        <v>36.69</v>
      </c>
      <c r="F716" s="172">
        <v>0.74139999999999995</v>
      </c>
      <c r="G716" s="172">
        <v>0.74139999999999995</v>
      </c>
      <c r="H716" s="172">
        <v>1.7471000000000001</v>
      </c>
      <c r="I716" s="172">
        <v>1.4657</v>
      </c>
      <c r="J716" s="172">
        <v>5.2496</v>
      </c>
      <c r="K716" s="172">
        <v>13.6617</v>
      </c>
      <c r="L716" s="172">
        <v>-10.3591</v>
      </c>
      <c r="M716" s="172">
        <v>-5.7538999999999998</v>
      </c>
      <c r="N716" s="172">
        <v>1.3535999999999999</v>
      </c>
      <c r="O716" s="172">
        <v>5.0994999999999999</v>
      </c>
      <c r="P716" s="172">
        <v>7.7682000000000002</v>
      </c>
      <c r="Q716" s="172">
        <v>13.864599999999999</v>
      </c>
      <c r="R716" s="172">
        <v>0.64580000000000004</v>
      </c>
    </row>
    <row r="717" spans="1:18" x14ac:dyDescent="0.3">
      <c r="A717" s="168" t="s">
        <v>918</v>
      </c>
      <c r="B717" s="168" t="s">
        <v>945</v>
      </c>
      <c r="C717" s="168">
        <v>103234</v>
      </c>
      <c r="D717" s="171">
        <v>44032</v>
      </c>
      <c r="E717" s="172">
        <v>120.498</v>
      </c>
      <c r="F717" s="172">
        <v>1.0364</v>
      </c>
      <c r="G717" s="172">
        <v>1.0364</v>
      </c>
      <c r="H717" s="172">
        <v>2.1402999999999999</v>
      </c>
      <c r="I717" s="172">
        <v>1.7891999999999999</v>
      </c>
      <c r="J717" s="172">
        <v>7.0236999999999998</v>
      </c>
      <c r="K717" s="172">
        <v>16.633900000000001</v>
      </c>
      <c r="L717" s="172">
        <v>-9.0149000000000008</v>
      </c>
      <c r="M717" s="172">
        <v>0.69610000000000005</v>
      </c>
      <c r="N717" s="172">
        <v>3.4460000000000002</v>
      </c>
      <c r="O717" s="172">
        <v>2.9493</v>
      </c>
      <c r="P717" s="172">
        <v>6.9832000000000001</v>
      </c>
      <c r="Q717" s="172">
        <v>16.979399999999998</v>
      </c>
      <c r="R717" s="172">
        <v>3.1574</v>
      </c>
    </row>
    <row r="718" spans="1:18" x14ac:dyDescent="0.3">
      <c r="A718" s="168" t="s">
        <v>918</v>
      </c>
      <c r="B718" s="168" t="s">
        <v>946</v>
      </c>
      <c r="C718" s="168">
        <v>120158</v>
      </c>
      <c r="D718" s="171">
        <v>44032</v>
      </c>
      <c r="E718" s="172">
        <v>130.523</v>
      </c>
      <c r="F718" s="172">
        <v>1.0475000000000001</v>
      </c>
      <c r="G718" s="172">
        <v>1.0475000000000001</v>
      </c>
      <c r="H718" s="172">
        <v>2.1642000000000001</v>
      </c>
      <c r="I718" s="172">
        <v>1.8358000000000001</v>
      </c>
      <c r="J718" s="172">
        <v>7.1310000000000002</v>
      </c>
      <c r="K718" s="172">
        <v>16.970800000000001</v>
      </c>
      <c r="L718" s="172">
        <v>-8.4807000000000006</v>
      </c>
      <c r="M718" s="172">
        <v>1.5396000000000001</v>
      </c>
      <c r="N718" s="172">
        <v>4.5723000000000003</v>
      </c>
      <c r="O718" s="172">
        <v>4.1584000000000003</v>
      </c>
      <c r="P718" s="172">
        <v>8.3204999999999991</v>
      </c>
      <c r="Q718" s="172">
        <v>13.319699999999999</v>
      </c>
      <c r="R718" s="172">
        <v>4.2660999999999998</v>
      </c>
    </row>
    <row r="719" spans="1:18" x14ac:dyDescent="0.3">
      <c r="A719" s="168" t="s">
        <v>918</v>
      </c>
      <c r="B719" s="168" t="s">
        <v>947</v>
      </c>
      <c r="C719" s="168">
        <v>119397</v>
      </c>
      <c r="D719" s="171">
        <v>44032</v>
      </c>
      <c r="E719" s="172">
        <v>46.816000000000003</v>
      </c>
      <c r="F719" s="172">
        <v>0.75319999999999998</v>
      </c>
      <c r="G719" s="172">
        <v>0.75319999999999998</v>
      </c>
      <c r="H719" s="172">
        <v>2.0089999999999999</v>
      </c>
      <c r="I719" s="172">
        <v>1.8669</v>
      </c>
      <c r="J719" s="172">
        <v>5.7271999999999998</v>
      </c>
      <c r="K719" s="172">
        <v>14.054600000000001</v>
      </c>
      <c r="L719" s="172">
        <v>-10.847</v>
      </c>
      <c r="M719" s="172">
        <v>-4.2030000000000003</v>
      </c>
      <c r="N719" s="172">
        <v>-0.65359999999999996</v>
      </c>
      <c r="O719" s="172">
        <v>-0.87160000000000004</v>
      </c>
      <c r="P719" s="172">
        <v>4.4503000000000004</v>
      </c>
      <c r="Q719" s="172">
        <v>10.8278</v>
      </c>
      <c r="R719" s="172">
        <v>-2.5453999999999999</v>
      </c>
    </row>
    <row r="720" spans="1:18" x14ac:dyDescent="0.3">
      <c r="A720" s="168" t="s">
        <v>918</v>
      </c>
      <c r="B720" s="168" t="s">
        <v>948</v>
      </c>
      <c r="C720" s="168">
        <v>118049</v>
      </c>
      <c r="D720" s="171">
        <v>44032</v>
      </c>
      <c r="E720" s="172">
        <v>44.234999999999999</v>
      </c>
      <c r="F720" s="172">
        <v>0.74470000000000003</v>
      </c>
      <c r="G720" s="172">
        <v>0.74470000000000003</v>
      </c>
      <c r="H720" s="172">
        <v>1.9898</v>
      </c>
      <c r="I720" s="172">
        <v>1.8325</v>
      </c>
      <c r="J720" s="172">
        <v>5.6483999999999996</v>
      </c>
      <c r="K720" s="172">
        <v>13.7995</v>
      </c>
      <c r="L720" s="172">
        <v>-11.2121</v>
      </c>
      <c r="M720" s="172">
        <v>-4.7911000000000001</v>
      </c>
      <c r="N720" s="172">
        <v>-1.4855</v>
      </c>
      <c r="O720" s="172">
        <v>-1.6942999999999999</v>
      </c>
      <c r="P720" s="172">
        <v>3.6206999999999998</v>
      </c>
      <c r="Q720" s="172">
        <v>11.0617</v>
      </c>
      <c r="R720" s="172">
        <v>-3.3551000000000002</v>
      </c>
    </row>
    <row r="721" spans="1:18" x14ac:dyDescent="0.3">
      <c r="A721" s="168" t="s">
        <v>918</v>
      </c>
      <c r="B721" s="168" t="s">
        <v>949</v>
      </c>
      <c r="C721" s="168">
        <v>133710</v>
      </c>
      <c r="D721" s="171">
        <v>44032</v>
      </c>
      <c r="E721" s="172">
        <v>15.485900000000001</v>
      </c>
      <c r="F721" s="172">
        <v>1.1992</v>
      </c>
      <c r="G721" s="172">
        <v>1.1992</v>
      </c>
      <c r="H721" s="172">
        <v>2.4192999999999998</v>
      </c>
      <c r="I721" s="172">
        <v>2.2185000000000001</v>
      </c>
      <c r="J721" s="172">
        <v>6.2271000000000001</v>
      </c>
      <c r="K721" s="172">
        <v>14.221299999999999</v>
      </c>
      <c r="L721" s="172">
        <v>-11.763299999999999</v>
      </c>
      <c r="M721" s="172">
        <v>-5.2502000000000004</v>
      </c>
      <c r="N721" s="172">
        <v>1.1906000000000001</v>
      </c>
      <c r="O721" s="172">
        <v>3.1406000000000001</v>
      </c>
      <c r="P721" s="172">
        <v>8.2514000000000003</v>
      </c>
      <c r="Q721" s="172">
        <v>8.4314999999999998</v>
      </c>
      <c r="R721" s="172">
        <v>1.1100000000000001</v>
      </c>
    </row>
    <row r="722" spans="1:18" x14ac:dyDescent="0.3">
      <c r="A722" s="168" t="s">
        <v>918</v>
      </c>
      <c r="B722" s="168" t="s">
        <v>950</v>
      </c>
      <c r="C722" s="168">
        <v>133711</v>
      </c>
      <c r="D722" s="171">
        <v>44032</v>
      </c>
      <c r="E722" s="172">
        <v>14.446099999999999</v>
      </c>
      <c r="F722" s="172">
        <v>1.1873</v>
      </c>
      <c r="G722" s="172">
        <v>1.1873</v>
      </c>
      <c r="H722" s="172">
        <v>2.39</v>
      </c>
      <c r="I722" s="172">
        <v>2.1560999999999999</v>
      </c>
      <c r="J722" s="172">
        <v>6.0777999999999999</v>
      </c>
      <c r="K722" s="172">
        <v>13.7103</v>
      </c>
      <c r="L722" s="172">
        <v>-12.577199999999999</v>
      </c>
      <c r="M722" s="172">
        <v>-6.4263000000000003</v>
      </c>
      <c r="N722" s="172">
        <v>-0.32700000000000001</v>
      </c>
      <c r="O722" s="172">
        <v>1.5661</v>
      </c>
      <c r="P722" s="172">
        <v>6.7849000000000004</v>
      </c>
      <c r="Q722" s="172">
        <v>7.0454999999999997</v>
      </c>
      <c r="R722" s="172">
        <v>-0.2356</v>
      </c>
    </row>
    <row r="723" spans="1:18" x14ac:dyDescent="0.3">
      <c r="A723" s="168" t="s">
        <v>918</v>
      </c>
      <c r="B723" s="168" t="s">
        <v>951</v>
      </c>
      <c r="C723" s="168">
        <v>147840</v>
      </c>
      <c r="D723" s="171">
        <v>44032</v>
      </c>
      <c r="E723" s="172">
        <v>9.4679000000000002</v>
      </c>
      <c r="F723" s="172">
        <v>1.1257999999999999</v>
      </c>
      <c r="G723" s="172">
        <v>1.1257999999999999</v>
      </c>
      <c r="H723" s="172">
        <v>2.3811</v>
      </c>
      <c r="I723" s="172">
        <v>2.222</v>
      </c>
      <c r="J723" s="172">
        <v>6.4934000000000003</v>
      </c>
      <c r="K723" s="172">
        <v>15.565099999999999</v>
      </c>
      <c r="L723" s="172">
        <v>-6.0743</v>
      </c>
      <c r="M723" s="172"/>
      <c r="N723" s="172"/>
      <c r="O723" s="172"/>
      <c r="P723" s="172"/>
      <c r="Q723" s="172">
        <v>-5.3209999999999997</v>
      </c>
      <c r="R723" s="172"/>
    </row>
    <row r="724" spans="1:18" x14ac:dyDescent="0.3">
      <c r="A724" s="168" t="s">
        <v>918</v>
      </c>
      <c r="B724" s="168" t="s">
        <v>952</v>
      </c>
      <c r="C724" s="168">
        <v>147843</v>
      </c>
      <c r="D724" s="171">
        <v>44032</v>
      </c>
      <c r="E724" s="172">
        <v>9.3766999999999996</v>
      </c>
      <c r="F724" s="172">
        <v>1.1095999999999999</v>
      </c>
      <c r="G724" s="172">
        <v>1.1095999999999999</v>
      </c>
      <c r="H724" s="172">
        <v>2.3445</v>
      </c>
      <c r="I724" s="172">
        <v>2.1472000000000002</v>
      </c>
      <c r="J724" s="172">
        <v>6.3213999999999997</v>
      </c>
      <c r="K724" s="172">
        <v>15.0205</v>
      </c>
      <c r="L724" s="172">
        <v>-6.8708999999999998</v>
      </c>
      <c r="M724" s="172"/>
      <c r="N724" s="172"/>
      <c r="O724" s="172"/>
      <c r="P724" s="172"/>
      <c r="Q724" s="172">
        <v>-6.2329999999999997</v>
      </c>
      <c r="R724" s="172"/>
    </row>
    <row r="725" spans="1:18" x14ac:dyDescent="0.3">
      <c r="A725" s="168" t="s">
        <v>918</v>
      </c>
      <c r="B725" s="168" t="s">
        <v>953</v>
      </c>
      <c r="C725" s="168">
        <v>118834</v>
      </c>
      <c r="D725" s="171">
        <v>44032</v>
      </c>
      <c r="E725" s="172">
        <v>58.588000000000001</v>
      </c>
      <c r="F725" s="172">
        <v>0.74460000000000004</v>
      </c>
      <c r="G725" s="172">
        <v>0.74460000000000004</v>
      </c>
      <c r="H725" s="172">
        <v>1.4915</v>
      </c>
      <c r="I725" s="172">
        <v>1.3546</v>
      </c>
      <c r="J725" s="172">
        <v>7.2470999999999997</v>
      </c>
      <c r="K725" s="172">
        <v>16.970099999999999</v>
      </c>
      <c r="L725" s="172">
        <v>-7.2064000000000004</v>
      </c>
      <c r="M725" s="172">
        <v>1.94</v>
      </c>
      <c r="N725" s="172">
        <v>5.9322999999999997</v>
      </c>
      <c r="O725" s="172">
        <v>6.0853999999999999</v>
      </c>
      <c r="P725" s="172">
        <v>12.660600000000001</v>
      </c>
      <c r="Q725" s="172">
        <v>20.8432</v>
      </c>
      <c r="R725" s="172">
        <v>8.0603999999999996</v>
      </c>
    </row>
    <row r="726" spans="1:18" x14ac:dyDescent="0.3">
      <c r="A726" s="168" t="s">
        <v>918</v>
      </c>
      <c r="B726" s="168" t="s">
        <v>954</v>
      </c>
      <c r="C726" s="168">
        <v>112932</v>
      </c>
      <c r="D726" s="171">
        <v>44032</v>
      </c>
      <c r="E726" s="172">
        <v>54.667999999999999</v>
      </c>
      <c r="F726" s="172">
        <v>0.73340000000000005</v>
      </c>
      <c r="G726" s="172">
        <v>0.73340000000000005</v>
      </c>
      <c r="H726" s="172">
        <v>1.4681999999999999</v>
      </c>
      <c r="I726" s="172">
        <v>1.3102</v>
      </c>
      <c r="J726" s="172">
        <v>7.1417000000000002</v>
      </c>
      <c r="K726" s="172">
        <v>16.637499999999999</v>
      </c>
      <c r="L726" s="172">
        <v>-7.6414</v>
      </c>
      <c r="M726" s="172">
        <v>1.1808000000000001</v>
      </c>
      <c r="N726" s="172">
        <v>4.8746</v>
      </c>
      <c r="O726" s="172">
        <v>5.1604000000000001</v>
      </c>
      <c r="P726" s="172">
        <v>11.698499999999999</v>
      </c>
      <c r="Q726" s="172">
        <v>18.438099999999999</v>
      </c>
      <c r="R726" s="172">
        <v>7.0069999999999997</v>
      </c>
    </row>
    <row r="727" spans="1:18" x14ac:dyDescent="0.3">
      <c r="A727" s="168" t="s">
        <v>918</v>
      </c>
      <c r="B727" s="168" t="s">
        <v>955</v>
      </c>
      <c r="C727" s="168">
        <v>147704</v>
      </c>
      <c r="D727" s="171">
        <v>44032</v>
      </c>
      <c r="E727" s="172">
        <v>9.6453000000000007</v>
      </c>
      <c r="F727" s="172">
        <v>0.78159999999999996</v>
      </c>
      <c r="G727" s="172">
        <v>0.78159999999999996</v>
      </c>
      <c r="H727" s="172">
        <v>1.7908999999999999</v>
      </c>
      <c r="I727" s="172">
        <v>1.427</v>
      </c>
      <c r="J727" s="172">
        <v>4.9645999999999999</v>
      </c>
      <c r="K727" s="172">
        <v>13.0061</v>
      </c>
      <c r="L727" s="172">
        <v>-13.0098</v>
      </c>
      <c r="M727" s="172">
        <v>-3.5470000000000002</v>
      </c>
      <c r="N727" s="172"/>
      <c r="O727" s="172"/>
      <c r="P727" s="172"/>
      <c r="Q727" s="172">
        <v>-3.5470000000000002</v>
      </c>
      <c r="R727" s="172"/>
    </row>
    <row r="728" spans="1:18" x14ac:dyDescent="0.3">
      <c r="A728" s="168" t="s">
        <v>918</v>
      </c>
      <c r="B728" s="168" t="s">
        <v>956</v>
      </c>
      <c r="C728" s="168">
        <v>147701</v>
      </c>
      <c r="D728" s="171">
        <v>44032</v>
      </c>
      <c r="E728" s="172">
        <v>9.5180000000000007</v>
      </c>
      <c r="F728" s="172">
        <v>0.76539999999999997</v>
      </c>
      <c r="G728" s="172">
        <v>0.76539999999999997</v>
      </c>
      <c r="H728" s="172">
        <v>1.7554000000000001</v>
      </c>
      <c r="I728" s="172">
        <v>1.3555999999999999</v>
      </c>
      <c r="J728" s="172">
        <v>4.7995999999999999</v>
      </c>
      <c r="K728" s="172">
        <v>12.496600000000001</v>
      </c>
      <c r="L728" s="172">
        <v>-13.7745</v>
      </c>
      <c r="M728" s="172">
        <v>-4.82</v>
      </c>
      <c r="N728" s="172"/>
      <c r="O728" s="172"/>
      <c r="P728" s="172"/>
      <c r="Q728" s="172">
        <v>-4.82</v>
      </c>
      <c r="R728" s="172"/>
    </row>
    <row r="729" spans="1:18" x14ac:dyDescent="0.3">
      <c r="A729" s="168" t="s">
        <v>918</v>
      </c>
      <c r="B729" s="168" t="s">
        <v>957</v>
      </c>
      <c r="C729" s="168">
        <v>100380</v>
      </c>
      <c r="D729" s="171">
        <v>44032</v>
      </c>
      <c r="E729" s="172">
        <v>477.38499999999999</v>
      </c>
      <c r="F729" s="172">
        <v>1.0266999999999999</v>
      </c>
      <c r="G729" s="172">
        <v>1.0266999999999999</v>
      </c>
      <c r="H729" s="172">
        <v>2.2389000000000001</v>
      </c>
      <c r="I729" s="172">
        <v>2.331</v>
      </c>
      <c r="J729" s="172">
        <v>7.4581999999999997</v>
      </c>
      <c r="K729" s="172">
        <v>15.2722</v>
      </c>
      <c r="L729" s="172">
        <v>-13.883699999999999</v>
      </c>
      <c r="M729" s="172">
        <v>-8.0723000000000003</v>
      </c>
      <c r="N729" s="172">
        <v>-6.6622000000000003</v>
      </c>
      <c r="O729" s="172">
        <v>-4.2836999999999996</v>
      </c>
      <c r="P729" s="172">
        <v>0.84130000000000005</v>
      </c>
      <c r="Q729" s="172">
        <v>16.868200000000002</v>
      </c>
      <c r="R729" s="172">
        <v>-2.2431000000000001</v>
      </c>
    </row>
    <row r="730" spans="1:18" x14ac:dyDescent="0.3">
      <c r="A730" s="168" t="s">
        <v>918</v>
      </c>
      <c r="B730" s="168" t="s">
        <v>958</v>
      </c>
      <c r="C730" s="168">
        <v>118678</v>
      </c>
      <c r="D730" s="171">
        <v>44032</v>
      </c>
      <c r="E730" s="172">
        <v>500.3143</v>
      </c>
      <c r="F730" s="172">
        <v>1.0306999999999999</v>
      </c>
      <c r="G730" s="172">
        <v>1.0306999999999999</v>
      </c>
      <c r="H730" s="172">
        <v>2.2473000000000001</v>
      </c>
      <c r="I730" s="172">
        <v>2.3481000000000001</v>
      </c>
      <c r="J730" s="172">
        <v>7.4984999999999999</v>
      </c>
      <c r="K730" s="172">
        <v>15.4018</v>
      </c>
      <c r="L730" s="172">
        <v>-13.6593</v>
      </c>
      <c r="M730" s="172">
        <v>-7.7045000000000003</v>
      </c>
      <c r="N730" s="172">
        <v>-6.1616</v>
      </c>
      <c r="O730" s="172">
        <v>-3.7103000000000002</v>
      </c>
      <c r="P730" s="172">
        <v>1.4758</v>
      </c>
      <c r="Q730" s="172">
        <v>8.4021000000000008</v>
      </c>
      <c r="R730" s="172">
        <v>-1.7098</v>
      </c>
    </row>
    <row r="731" spans="1:18" x14ac:dyDescent="0.3">
      <c r="A731" s="168" t="s">
        <v>918</v>
      </c>
      <c r="B731" s="168" t="s">
        <v>959</v>
      </c>
      <c r="C731" s="168">
        <v>111381</v>
      </c>
      <c r="D731" s="171">
        <v>44032</v>
      </c>
      <c r="E731" s="172">
        <v>101.21</v>
      </c>
      <c r="F731" s="172">
        <v>1.1089</v>
      </c>
      <c r="G731" s="172">
        <v>1.1089</v>
      </c>
      <c r="H731" s="172">
        <v>2.0571000000000002</v>
      </c>
      <c r="I731" s="172">
        <v>1.8619000000000001</v>
      </c>
      <c r="J731" s="172">
        <v>5.7686000000000002</v>
      </c>
      <c r="K731" s="172">
        <v>13.975199999999999</v>
      </c>
      <c r="L731" s="172">
        <v>-9.0655999999999999</v>
      </c>
      <c r="M731" s="172">
        <v>-2.4388000000000001</v>
      </c>
      <c r="N731" s="172">
        <v>2.5535000000000001</v>
      </c>
      <c r="O731" s="172">
        <v>0.98660000000000003</v>
      </c>
      <c r="P731" s="172">
        <v>7.0964</v>
      </c>
      <c r="Q731" s="172">
        <v>21.889700000000001</v>
      </c>
      <c r="R731" s="172">
        <v>-1.5846</v>
      </c>
    </row>
    <row r="732" spans="1:18" x14ac:dyDescent="0.3">
      <c r="A732" s="168" t="s">
        <v>918</v>
      </c>
      <c r="B732" s="168" t="s">
        <v>960</v>
      </c>
      <c r="C732" s="168">
        <v>119441</v>
      </c>
      <c r="D732" s="171">
        <v>44032</v>
      </c>
      <c r="E732" s="172">
        <v>108.77</v>
      </c>
      <c r="F732" s="172">
        <v>1.125</v>
      </c>
      <c r="G732" s="172">
        <v>1.125</v>
      </c>
      <c r="H732" s="172">
        <v>2.0739000000000001</v>
      </c>
      <c r="I732" s="172">
        <v>1.9114</v>
      </c>
      <c r="J732" s="172">
        <v>5.8795000000000002</v>
      </c>
      <c r="K732" s="172">
        <v>14.2902</v>
      </c>
      <c r="L732" s="172">
        <v>-8.5504999999999995</v>
      </c>
      <c r="M732" s="172">
        <v>-1.6012</v>
      </c>
      <c r="N732" s="172">
        <v>3.7189000000000001</v>
      </c>
      <c r="O732" s="172">
        <v>2.1532</v>
      </c>
      <c r="P732" s="172">
        <v>8.2601999999999993</v>
      </c>
      <c r="Q732" s="172">
        <v>16.5441</v>
      </c>
      <c r="R732" s="172">
        <v>-0.46949999999999997</v>
      </c>
    </row>
    <row r="733" spans="1:18" x14ac:dyDescent="0.3">
      <c r="A733" s="168" t="s">
        <v>918</v>
      </c>
      <c r="B733" s="168" t="s">
        <v>961</v>
      </c>
      <c r="C733" s="168">
        <v>104513</v>
      </c>
      <c r="D733" s="171">
        <v>44032</v>
      </c>
      <c r="E733" s="172">
        <v>40.068399999999997</v>
      </c>
      <c r="F733" s="172">
        <v>0.62229999999999996</v>
      </c>
      <c r="G733" s="172">
        <v>0.62229999999999996</v>
      </c>
      <c r="H733" s="172">
        <v>0.88529999999999998</v>
      </c>
      <c r="I733" s="172">
        <v>2.6737000000000002</v>
      </c>
      <c r="J733" s="172">
        <v>5.7183000000000002</v>
      </c>
      <c r="K733" s="172">
        <v>16.8233</v>
      </c>
      <c r="L733" s="172">
        <v>4.5926999999999998</v>
      </c>
      <c r="M733" s="172">
        <v>8.4347999999999992</v>
      </c>
      <c r="N733" s="172">
        <v>12.990600000000001</v>
      </c>
      <c r="O733" s="172">
        <v>3.2071999999999998</v>
      </c>
      <c r="P733" s="172">
        <v>8.7431999999999999</v>
      </c>
      <c r="Q733" s="172">
        <v>10.731199999999999</v>
      </c>
      <c r="R733" s="172">
        <v>5.0218999999999996</v>
      </c>
    </row>
    <row r="734" spans="1:18" x14ac:dyDescent="0.3">
      <c r="A734" s="168" t="s">
        <v>918</v>
      </c>
      <c r="B734" s="168" t="s">
        <v>962</v>
      </c>
      <c r="C734" s="168">
        <v>120826</v>
      </c>
      <c r="D734" s="171">
        <v>44032</v>
      </c>
      <c r="E734" s="172">
        <v>40.829000000000001</v>
      </c>
      <c r="F734" s="172">
        <v>0.623</v>
      </c>
      <c r="G734" s="172">
        <v>0.623</v>
      </c>
      <c r="H734" s="172">
        <v>0.8871</v>
      </c>
      <c r="I734" s="172">
        <v>2.677</v>
      </c>
      <c r="J734" s="172">
        <v>5.7316000000000003</v>
      </c>
      <c r="K734" s="172">
        <v>16.8626</v>
      </c>
      <c r="L734" s="172">
        <v>4.6269999999999998</v>
      </c>
      <c r="M734" s="172">
        <v>8.5008999999999997</v>
      </c>
      <c r="N734" s="172">
        <v>13.090299999999999</v>
      </c>
      <c r="O734" s="172">
        <v>3.5219999999999998</v>
      </c>
      <c r="P734" s="172">
        <v>8.9246999999999996</v>
      </c>
      <c r="Q734" s="172">
        <v>14.690200000000001</v>
      </c>
      <c r="R734" s="172">
        <v>5.3597000000000001</v>
      </c>
    </row>
    <row r="735" spans="1:18" x14ac:dyDescent="0.3">
      <c r="A735" s="168" t="s">
        <v>918</v>
      </c>
      <c r="B735" s="168" t="s">
        <v>963</v>
      </c>
      <c r="C735" s="168">
        <v>119720</v>
      </c>
      <c r="D735" s="171">
        <v>44032</v>
      </c>
      <c r="E735" s="172">
        <v>134.91690560441</v>
      </c>
      <c r="F735" s="172">
        <v>0.98409999999999997</v>
      </c>
      <c r="G735" s="172">
        <v>0.98409999999999997</v>
      </c>
      <c r="H735" s="172">
        <v>1.4117999999999999</v>
      </c>
      <c r="I735" s="172">
        <v>0.35149999999999998</v>
      </c>
      <c r="J735" s="172">
        <v>4.6323999999999996</v>
      </c>
      <c r="K735" s="172">
        <v>13.9308</v>
      </c>
      <c r="L735" s="172">
        <v>-12.6591</v>
      </c>
      <c r="M735" s="172">
        <v>-6.0034000000000001</v>
      </c>
      <c r="N735" s="172">
        <v>-4.8051000000000004</v>
      </c>
      <c r="O735" s="172">
        <v>1.9360999999999999</v>
      </c>
      <c r="P735" s="172">
        <v>5.1159999999999997</v>
      </c>
      <c r="Q735" s="172">
        <v>12.3299</v>
      </c>
      <c r="R735" s="172">
        <v>0.85719999999999996</v>
      </c>
    </row>
    <row r="736" spans="1:18" x14ac:dyDescent="0.3">
      <c r="A736" s="168" t="s">
        <v>918</v>
      </c>
      <c r="B736" s="168" t="s">
        <v>964</v>
      </c>
      <c r="C736" s="168">
        <v>101530</v>
      </c>
      <c r="D736" s="171">
        <v>44032</v>
      </c>
      <c r="E736" s="172">
        <v>307.32769271097902</v>
      </c>
      <c r="F736" s="172">
        <v>0.97789999999999999</v>
      </c>
      <c r="G736" s="172">
        <v>0.97789999999999999</v>
      </c>
      <c r="H736" s="172">
        <v>1.3978999999999999</v>
      </c>
      <c r="I736" s="172">
        <v>0.32519999999999999</v>
      </c>
      <c r="J736" s="172">
        <v>4.5709</v>
      </c>
      <c r="K736" s="172">
        <v>13.723000000000001</v>
      </c>
      <c r="L736" s="172">
        <v>-12.9657</v>
      </c>
      <c r="M736" s="172">
        <v>-6.5053000000000001</v>
      </c>
      <c r="N736" s="172">
        <v>-5.4678000000000004</v>
      </c>
      <c r="O736" s="172">
        <v>1.2114</v>
      </c>
      <c r="P736" s="172">
        <v>4.4581999999999997</v>
      </c>
      <c r="Q736" s="172">
        <v>13.311999999999999</v>
      </c>
      <c r="R736" s="172">
        <v>0.18559999999999999</v>
      </c>
    </row>
    <row r="737" spans="1:18" x14ac:dyDescent="0.3">
      <c r="A737" s="168" t="s">
        <v>918</v>
      </c>
      <c r="B737" s="168" t="s">
        <v>965</v>
      </c>
      <c r="C737" s="168">
        <v>105001</v>
      </c>
      <c r="D737" s="171">
        <v>44032</v>
      </c>
      <c r="E737" s="172">
        <v>31.998899999999999</v>
      </c>
      <c r="F737" s="172">
        <v>0.99039999999999995</v>
      </c>
      <c r="G737" s="172">
        <v>0.99039999999999995</v>
      </c>
      <c r="H737" s="172">
        <v>2.2465999999999999</v>
      </c>
      <c r="I737" s="172">
        <v>2.4093</v>
      </c>
      <c r="J737" s="172">
        <v>6.9968000000000004</v>
      </c>
      <c r="K737" s="172">
        <v>14.410500000000001</v>
      </c>
      <c r="L737" s="172">
        <v>-14.9278</v>
      </c>
      <c r="M737" s="172">
        <v>-11.455299999999999</v>
      </c>
      <c r="N737" s="172">
        <v>-3.7795000000000001</v>
      </c>
      <c r="O737" s="172">
        <v>2.1196999999999999</v>
      </c>
      <c r="P737" s="172">
        <v>6.1597</v>
      </c>
      <c r="Q737" s="172">
        <v>9.0658999999999992</v>
      </c>
      <c r="R737" s="172">
        <v>-1.2809999999999999</v>
      </c>
    </row>
    <row r="738" spans="1:18" x14ac:dyDescent="0.3">
      <c r="A738" s="168" t="s">
        <v>918</v>
      </c>
      <c r="B738" s="168" t="s">
        <v>966</v>
      </c>
      <c r="C738" s="168">
        <v>119566</v>
      </c>
      <c r="D738" s="171">
        <v>44032</v>
      </c>
      <c r="E738" s="172">
        <v>33.9694</v>
      </c>
      <c r="F738" s="172">
        <v>1.002</v>
      </c>
      <c r="G738" s="172">
        <v>1.002</v>
      </c>
      <c r="H738" s="172">
        <v>2.274</v>
      </c>
      <c r="I738" s="172">
        <v>2.4630999999999998</v>
      </c>
      <c r="J738" s="172">
        <v>7.1242000000000001</v>
      </c>
      <c r="K738" s="172">
        <v>14.8247</v>
      </c>
      <c r="L738" s="172">
        <v>-14.335100000000001</v>
      </c>
      <c r="M738" s="172">
        <v>-10.586399999999999</v>
      </c>
      <c r="N738" s="172">
        <v>-2.6128999999999998</v>
      </c>
      <c r="O738" s="172">
        <v>3.3224</v>
      </c>
      <c r="P738" s="172">
        <v>7.0787000000000004</v>
      </c>
      <c r="Q738" s="172">
        <v>11.101699999999999</v>
      </c>
      <c r="R738" s="172">
        <v>-0.223</v>
      </c>
    </row>
    <row r="739" spans="1:18" x14ac:dyDescent="0.3">
      <c r="A739" s="168" t="s">
        <v>918</v>
      </c>
      <c r="B739" s="168" t="s">
        <v>967</v>
      </c>
      <c r="C739" s="168">
        <v>101824</v>
      </c>
      <c r="D739" s="171">
        <v>44032</v>
      </c>
      <c r="E739" s="172">
        <v>200.74010000000001</v>
      </c>
      <c r="F739" s="172">
        <v>1.1151</v>
      </c>
      <c r="G739" s="172">
        <v>1.1151</v>
      </c>
      <c r="H739" s="172">
        <v>1.2093</v>
      </c>
      <c r="I739" s="172">
        <v>0.8054</v>
      </c>
      <c r="J739" s="172">
        <v>4.6289999999999996</v>
      </c>
      <c r="K739" s="172">
        <v>14.745799999999999</v>
      </c>
      <c r="L739" s="172">
        <v>-9.9263999999999992</v>
      </c>
      <c r="M739" s="172">
        <v>-3.6838000000000002</v>
      </c>
      <c r="N739" s="172">
        <v>-1.391</v>
      </c>
      <c r="O739" s="172">
        <v>2.6934</v>
      </c>
      <c r="P739" s="172">
        <v>5.2015000000000002</v>
      </c>
      <c r="Q739" s="172">
        <v>11.5611</v>
      </c>
      <c r="R739" s="172">
        <v>3.5991</v>
      </c>
    </row>
    <row r="740" spans="1:18" x14ac:dyDescent="0.3">
      <c r="A740" s="168" t="s">
        <v>918</v>
      </c>
      <c r="B740" s="168" t="s">
        <v>968</v>
      </c>
      <c r="C740" s="168">
        <v>119202</v>
      </c>
      <c r="D740" s="171">
        <v>44032</v>
      </c>
      <c r="E740" s="172">
        <v>219.79509999999999</v>
      </c>
      <c r="F740" s="172">
        <v>1.1242000000000001</v>
      </c>
      <c r="G740" s="172">
        <v>1.1242000000000001</v>
      </c>
      <c r="H740" s="172">
        <v>1.2310000000000001</v>
      </c>
      <c r="I740" s="172">
        <v>0.84719999999999995</v>
      </c>
      <c r="J740" s="172">
        <v>4.7248000000000001</v>
      </c>
      <c r="K740" s="172">
        <v>15.053000000000001</v>
      </c>
      <c r="L740" s="172">
        <v>-9.4377999999999993</v>
      </c>
      <c r="M740" s="172">
        <v>-2.9064000000000001</v>
      </c>
      <c r="N740" s="172">
        <v>-0.21579999999999999</v>
      </c>
      <c r="O740" s="172">
        <v>4.0850999999999997</v>
      </c>
      <c r="P740" s="172">
        <v>6.7058</v>
      </c>
      <c r="Q740" s="172">
        <v>12.7521</v>
      </c>
      <c r="R740" s="172">
        <v>4.9497</v>
      </c>
    </row>
    <row r="741" spans="1:18" x14ac:dyDescent="0.3">
      <c r="A741" s="168" t="s">
        <v>918</v>
      </c>
      <c r="B741" s="168" t="s">
        <v>969</v>
      </c>
      <c r="C741" s="168">
        <v>147750</v>
      </c>
      <c r="D741" s="171">
        <v>44032</v>
      </c>
      <c r="E741" s="172">
        <v>9.81</v>
      </c>
      <c r="F741" s="172">
        <v>0.92589999999999995</v>
      </c>
      <c r="G741" s="172">
        <v>0.92589999999999995</v>
      </c>
      <c r="H741" s="172">
        <v>1.5528</v>
      </c>
      <c r="I741" s="172">
        <v>1.8692</v>
      </c>
      <c r="J741" s="172">
        <v>6.0541</v>
      </c>
      <c r="K741" s="172">
        <v>18.0505</v>
      </c>
      <c r="L741" s="172">
        <v>-4.7572999999999999</v>
      </c>
      <c r="M741" s="172"/>
      <c r="N741" s="172"/>
      <c r="O741" s="172"/>
      <c r="P741" s="172"/>
      <c r="Q741" s="172">
        <v>-1.9</v>
      </c>
      <c r="R741" s="172"/>
    </row>
    <row r="742" spans="1:18" x14ac:dyDescent="0.3">
      <c r="A742" s="168" t="s">
        <v>918</v>
      </c>
      <c r="B742" s="168" t="s">
        <v>970</v>
      </c>
      <c r="C742" s="168">
        <v>147748</v>
      </c>
      <c r="D742" s="171">
        <v>44032</v>
      </c>
      <c r="E742" s="172">
        <v>9.74</v>
      </c>
      <c r="F742" s="172">
        <v>0.82820000000000005</v>
      </c>
      <c r="G742" s="172">
        <v>0.82820000000000005</v>
      </c>
      <c r="H742" s="172">
        <v>1.4582999999999999</v>
      </c>
      <c r="I742" s="172">
        <v>1.7764</v>
      </c>
      <c r="J742" s="172">
        <v>5.8696000000000002</v>
      </c>
      <c r="K742" s="172">
        <v>17.632899999999999</v>
      </c>
      <c r="L742" s="172">
        <v>-5.2529000000000003</v>
      </c>
      <c r="M742" s="172"/>
      <c r="N742" s="172"/>
      <c r="O742" s="172"/>
      <c r="P742" s="172"/>
      <c r="Q742" s="172">
        <v>-2.6</v>
      </c>
      <c r="R742" s="172"/>
    </row>
    <row r="743" spans="1:18" x14ac:dyDescent="0.3">
      <c r="A743" s="168" t="s">
        <v>918</v>
      </c>
      <c r="B743" s="168" t="s">
        <v>971</v>
      </c>
      <c r="C743" s="168">
        <v>120665</v>
      </c>
      <c r="D743" s="171">
        <v>44032</v>
      </c>
      <c r="E743" s="172">
        <v>56.736199999999997</v>
      </c>
      <c r="F743" s="172">
        <v>0.74690000000000001</v>
      </c>
      <c r="G743" s="172">
        <v>0.74690000000000001</v>
      </c>
      <c r="H743" s="172">
        <v>1.4407000000000001</v>
      </c>
      <c r="I743" s="172">
        <v>1.0539000000000001</v>
      </c>
      <c r="J743" s="172">
        <v>6.0617000000000001</v>
      </c>
      <c r="K743" s="172">
        <v>15.1754</v>
      </c>
      <c r="L743" s="172">
        <v>-14.136799999999999</v>
      </c>
      <c r="M743" s="172">
        <v>-6.4870000000000001</v>
      </c>
      <c r="N743" s="172">
        <v>-8.3010999999999999</v>
      </c>
      <c r="O743" s="172">
        <v>-2.5381999999999998</v>
      </c>
      <c r="P743" s="172">
        <v>1.8603000000000001</v>
      </c>
      <c r="Q743" s="172">
        <v>8.1243999999999996</v>
      </c>
      <c r="R743" s="172">
        <v>-4.383</v>
      </c>
    </row>
    <row r="744" spans="1:18" x14ac:dyDescent="0.3">
      <c r="A744" s="168" t="s">
        <v>918</v>
      </c>
      <c r="B744" s="168" t="s">
        <v>972</v>
      </c>
      <c r="C744" s="168">
        <v>100664</v>
      </c>
      <c r="D744" s="171">
        <v>44032</v>
      </c>
      <c r="E744" s="172">
        <v>109.67919999999999</v>
      </c>
      <c r="F744" s="172">
        <v>0.74270000000000003</v>
      </c>
      <c r="G744" s="172">
        <v>0.74270000000000003</v>
      </c>
      <c r="H744" s="172">
        <v>1.4312</v>
      </c>
      <c r="I744" s="172">
        <v>1.0356000000000001</v>
      </c>
      <c r="J744" s="172">
        <v>6.0206</v>
      </c>
      <c r="K744" s="172">
        <v>15.044700000000001</v>
      </c>
      <c r="L744" s="172">
        <v>-14.3355</v>
      </c>
      <c r="M744" s="172">
        <v>-6.8083999999999998</v>
      </c>
      <c r="N744" s="172">
        <v>-8.7306000000000008</v>
      </c>
      <c r="O744" s="172">
        <v>-3.0484</v>
      </c>
      <c r="P744" s="172">
        <v>1.3273999999999999</v>
      </c>
      <c r="Q744" s="172">
        <v>8.6946999999999992</v>
      </c>
      <c r="R744" s="172">
        <v>-4.8507999999999996</v>
      </c>
    </row>
    <row r="745" spans="1:18" x14ac:dyDescent="0.3">
      <c r="A745" s="173" t="s">
        <v>27</v>
      </c>
      <c r="B745" s="168"/>
      <c r="C745" s="168"/>
      <c r="D745" s="168"/>
      <c r="E745" s="168"/>
      <c r="F745" s="174">
        <v>0.9430222222222221</v>
      </c>
      <c r="G745" s="174">
        <v>0.9430222222222221</v>
      </c>
      <c r="H745" s="174">
        <v>1.7649055555555553</v>
      </c>
      <c r="I745" s="174">
        <v>1.7717481481481487</v>
      </c>
      <c r="J745" s="174">
        <v>6.0404537037037027</v>
      </c>
      <c r="K745" s="174">
        <v>14.775859259259255</v>
      </c>
      <c r="L745" s="174">
        <v>-10.488435185185185</v>
      </c>
      <c r="M745" s="174">
        <v>-4.5550859999999993</v>
      </c>
      <c r="N745" s="174">
        <v>-1.1746458333333334</v>
      </c>
      <c r="O745" s="174">
        <v>0.92031818181818181</v>
      </c>
      <c r="P745" s="174">
        <v>5.6423809523809512</v>
      </c>
      <c r="Q745" s="174">
        <v>9.7776351851851899</v>
      </c>
      <c r="R745" s="174">
        <v>-0.53636590909090909</v>
      </c>
    </row>
    <row r="746" spans="1:18" x14ac:dyDescent="0.3">
      <c r="A746" s="173" t="s">
        <v>409</v>
      </c>
      <c r="B746" s="168"/>
      <c r="C746" s="168"/>
      <c r="D746" s="168"/>
      <c r="E746" s="168"/>
      <c r="F746" s="174">
        <v>0.99764999999999993</v>
      </c>
      <c r="G746" s="174">
        <v>0.99764999999999993</v>
      </c>
      <c r="H746" s="174">
        <v>1.7366999999999999</v>
      </c>
      <c r="I746" s="174">
        <v>1.7827999999999999</v>
      </c>
      <c r="J746" s="174">
        <v>6.0579000000000001</v>
      </c>
      <c r="K746" s="174">
        <v>14.78525</v>
      </c>
      <c r="L746" s="174">
        <v>-11.02955</v>
      </c>
      <c r="M746" s="174">
        <v>-5.15395</v>
      </c>
      <c r="N746" s="174">
        <v>-0.61365000000000003</v>
      </c>
      <c r="O746" s="174">
        <v>1.3887499999999999</v>
      </c>
      <c r="P746" s="174">
        <v>5.4889999999999999</v>
      </c>
      <c r="Q746" s="174">
        <v>10.722950000000001</v>
      </c>
      <c r="R746" s="174">
        <v>-0.78575000000000006</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44032</v>
      </c>
      <c r="E749" s="172">
        <v>209.34</v>
      </c>
      <c r="F749" s="172">
        <v>1.1793</v>
      </c>
      <c r="G749" s="172">
        <v>1.1793</v>
      </c>
      <c r="H749" s="172">
        <v>2.0771999999999999</v>
      </c>
      <c r="I749" s="172">
        <v>2.6779999999999999</v>
      </c>
      <c r="J749" s="172">
        <v>7.0410000000000004</v>
      </c>
      <c r="K749" s="172">
        <v>15.753399999999999</v>
      </c>
      <c r="L749" s="172">
        <v>-10.801500000000001</v>
      </c>
      <c r="M749" s="172">
        <v>-6.1760000000000002</v>
      </c>
      <c r="N749" s="172">
        <v>-5.2073999999999998</v>
      </c>
      <c r="O749" s="172">
        <v>0.21249999999999999</v>
      </c>
      <c r="P749" s="172">
        <v>4.3704999999999998</v>
      </c>
      <c r="Q749" s="172">
        <v>18.5182</v>
      </c>
      <c r="R749" s="172">
        <v>-1.5266</v>
      </c>
    </row>
    <row r="750" spans="1:18" x14ac:dyDescent="0.3">
      <c r="A750" s="168" t="s">
        <v>974</v>
      </c>
      <c r="B750" s="168" t="s">
        <v>976</v>
      </c>
      <c r="C750" s="168">
        <v>119528</v>
      </c>
      <c r="D750" s="171">
        <v>44032</v>
      </c>
      <c r="E750" s="172">
        <v>223.69</v>
      </c>
      <c r="F750" s="172">
        <v>1.1806000000000001</v>
      </c>
      <c r="G750" s="172">
        <v>1.1806000000000001</v>
      </c>
      <c r="H750" s="172">
        <v>2.0903</v>
      </c>
      <c r="I750" s="172">
        <v>2.7042999999999999</v>
      </c>
      <c r="J750" s="172">
        <v>7.1106999999999996</v>
      </c>
      <c r="K750" s="172">
        <v>15.967599999999999</v>
      </c>
      <c r="L750" s="172">
        <v>-10.5061</v>
      </c>
      <c r="M750" s="172">
        <v>-5.7115</v>
      </c>
      <c r="N750" s="172">
        <v>-4.6017000000000001</v>
      </c>
      <c r="O750" s="172">
        <v>1.0536000000000001</v>
      </c>
      <c r="P750" s="172">
        <v>5.3152999999999997</v>
      </c>
      <c r="Q750" s="172">
        <v>11.2121</v>
      </c>
      <c r="R750" s="172">
        <v>-0.82230000000000003</v>
      </c>
    </row>
    <row r="751" spans="1:18" x14ac:dyDescent="0.3">
      <c r="A751" s="168" t="s">
        <v>974</v>
      </c>
      <c r="B751" s="168" t="s">
        <v>977</v>
      </c>
      <c r="C751" s="168">
        <v>120465</v>
      </c>
      <c r="D751" s="171">
        <v>44032</v>
      </c>
      <c r="E751" s="172">
        <v>33.06</v>
      </c>
      <c r="F751" s="172">
        <v>1.3489</v>
      </c>
      <c r="G751" s="172">
        <v>1.3489</v>
      </c>
      <c r="H751" s="172">
        <v>2.258</v>
      </c>
      <c r="I751" s="172">
        <v>2.7027000000000001</v>
      </c>
      <c r="J751" s="172">
        <v>6.5420999999999996</v>
      </c>
      <c r="K751" s="172">
        <v>12.4107</v>
      </c>
      <c r="L751" s="172">
        <v>-5.7313999999999998</v>
      </c>
      <c r="M751" s="172">
        <v>-2.7932999999999999</v>
      </c>
      <c r="N751" s="172">
        <v>5.4545000000000003</v>
      </c>
      <c r="O751" s="172">
        <v>11.0555</v>
      </c>
      <c r="P751" s="172">
        <v>9.9326000000000008</v>
      </c>
      <c r="Q751" s="172">
        <v>14.133100000000001</v>
      </c>
      <c r="R751" s="172">
        <v>4.7602000000000002</v>
      </c>
    </row>
    <row r="752" spans="1:18" x14ac:dyDescent="0.3">
      <c r="A752" s="168" t="s">
        <v>974</v>
      </c>
      <c r="B752" s="168" t="s">
        <v>978</v>
      </c>
      <c r="C752" s="168">
        <v>112277</v>
      </c>
      <c r="D752" s="171">
        <v>44032</v>
      </c>
      <c r="E752" s="172">
        <v>30.25</v>
      </c>
      <c r="F752" s="172">
        <v>1.34</v>
      </c>
      <c r="G752" s="172">
        <v>1.34</v>
      </c>
      <c r="H752" s="172">
        <v>2.1959</v>
      </c>
      <c r="I752" s="172">
        <v>2.6467999999999998</v>
      </c>
      <c r="J752" s="172">
        <v>6.4390999999999998</v>
      </c>
      <c r="K752" s="172">
        <v>11.9956</v>
      </c>
      <c r="L752" s="172">
        <v>-6.3467000000000002</v>
      </c>
      <c r="M752" s="172">
        <v>-3.6930999999999998</v>
      </c>
      <c r="N752" s="172">
        <v>4.1666999999999996</v>
      </c>
      <c r="O752" s="172">
        <v>9.6020000000000003</v>
      </c>
      <c r="P752" s="172">
        <v>8.6066000000000003</v>
      </c>
      <c r="Q752" s="172">
        <v>11.067500000000001</v>
      </c>
      <c r="R752" s="172">
        <v>3.4196</v>
      </c>
    </row>
    <row r="753" spans="1:18" x14ac:dyDescent="0.3">
      <c r="A753" s="168" t="s">
        <v>974</v>
      </c>
      <c r="B753" s="168" t="s">
        <v>979</v>
      </c>
      <c r="C753" s="168">
        <v>112943</v>
      </c>
      <c r="D753" s="171">
        <v>44032</v>
      </c>
      <c r="E753" s="172">
        <v>14.31</v>
      </c>
      <c r="F753" s="172">
        <v>0.84570000000000001</v>
      </c>
      <c r="G753" s="172">
        <v>0.84570000000000001</v>
      </c>
      <c r="H753" s="172">
        <v>2.0684999999999998</v>
      </c>
      <c r="I753" s="172">
        <v>3.2467999999999999</v>
      </c>
      <c r="J753" s="172">
        <v>7.2713999999999999</v>
      </c>
      <c r="K753" s="172">
        <v>14.9398</v>
      </c>
      <c r="L753" s="172">
        <v>-7.5580999999999996</v>
      </c>
      <c r="M753" s="172">
        <v>-3.3108</v>
      </c>
      <c r="N753" s="172">
        <v>0.21010000000000001</v>
      </c>
      <c r="O753" s="172">
        <v>1.8089999999999999</v>
      </c>
      <c r="P753" s="172">
        <v>3.0868000000000002</v>
      </c>
      <c r="Q753" s="172">
        <v>3.6173999999999999</v>
      </c>
      <c r="R753" s="172">
        <v>1.1718</v>
      </c>
    </row>
    <row r="754" spans="1:18" x14ac:dyDescent="0.3">
      <c r="A754" s="168" t="s">
        <v>974</v>
      </c>
      <c r="B754" s="168" t="s">
        <v>980</v>
      </c>
      <c r="C754" s="168">
        <v>119367</v>
      </c>
      <c r="D754" s="171">
        <v>44032</v>
      </c>
      <c r="E754" s="172">
        <v>15.08</v>
      </c>
      <c r="F754" s="172">
        <v>0.86960000000000004</v>
      </c>
      <c r="G754" s="172">
        <v>0.86960000000000004</v>
      </c>
      <c r="H754" s="172">
        <v>2.0988000000000002</v>
      </c>
      <c r="I754" s="172">
        <v>3.2877000000000001</v>
      </c>
      <c r="J754" s="172">
        <v>7.3310000000000004</v>
      </c>
      <c r="K754" s="172">
        <v>15.1145</v>
      </c>
      <c r="L754" s="172">
        <v>-7.2571000000000003</v>
      </c>
      <c r="M754" s="172">
        <v>-2.7724000000000002</v>
      </c>
      <c r="N754" s="172">
        <v>0.93710000000000004</v>
      </c>
      <c r="O754" s="172">
        <v>2.6034000000000002</v>
      </c>
      <c r="P754" s="172">
        <v>3.8365</v>
      </c>
      <c r="Q754" s="172">
        <v>8.7728000000000002</v>
      </c>
      <c r="R754" s="172">
        <v>1.8725000000000001</v>
      </c>
    </row>
    <row r="755" spans="1:18" x14ac:dyDescent="0.3">
      <c r="A755" s="168" t="s">
        <v>974</v>
      </c>
      <c r="B755" s="168" t="s">
        <v>981</v>
      </c>
      <c r="C755" s="168">
        <v>113544</v>
      </c>
      <c r="D755" s="171">
        <v>44032</v>
      </c>
      <c r="E755" s="172">
        <v>92.44</v>
      </c>
      <c r="F755" s="172">
        <v>1.0494000000000001</v>
      </c>
      <c r="G755" s="172">
        <v>1.0494000000000001</v>
      </c>
      <c r="H755" s="172">
        <v>2.0308999999999999</v>
      </c>
      <c r="I755" s="172">
        <v>2.0985</v>
      </c>
      <c r="J755" s="172">
        <v>7.0526999999999997</v>
      </c>
      <c r="K755" s="172">
        <v>14.8894</v>
      </c>
      <c r="L755" s="172">
        <v>-6.6828000000000003</v>
      </c>
      <c r="M755" s="172">
        <v>-3.3256999999999999</v>
      </c>
      <c r="N755" s="172">
        <v>3.6438999999999999</v>
      </c>
      <c r="O755" s="172">
        <v>4.3137999999999996</v>
      </c>
      <c r="P755" s="172">
        <v>5.2274000000000003</v>
      </c>
      <c r="Q755" s="172">
        <v>15.081</v>
      </c>
      <c r="R755" s="172">
        <v>4.4938000000000002</v>
      </c>
    </row>
    <row r="756" spans="1:18" x14ac:dyDescent="0.3">
      <c r="A756" s="168" t="s">
        <v>974</v>
      </c>
      <c r="B756" s="168" t="s">
        <v>982</v>
      </c>
      <c r="C756" s="168">
        <v>119893</v>
      </c>
      <c r="D756" s="171">
        <v>44032</v>
      </c>
      <c r="E756" s="172">
        <v>100.43</v>
      </c>
      <c r="F756" s="172">
        <v>1.0566</v>
      </c>
      <c r="G756" s="172">
        <v>1.0566</v>
      </c>
      <c r="H756" s="172">
        <v>2.0526</v>
      </c>
      <c r="I756" s="172">
        <v>2.1356999999999999</v>
      </c>
      <c r="J756" s="172">
        <v>7.1596000000000002</v>
      </c>
      <c r="K756" s="172">
        <v>15.2117</v>
      </c>
      <c r="L756" s="172">
        <v>-6.2016</v>
      </c>
      <c r="M756" s="172">
        <v>-2.5613999999999999</v>
      </c>
      <c r="N756" s="172">
        <v>4.7782999999999998</v>
      </c>
      <c r="O756" s="172">
        <v>5.6338999999999997</v>
      </c>
      <c r="P756" s="172">
        <v>6.5223000000000004</v>
      </c>
      <c r="Q756" s="172">
        <v>12.977600000000001</v>
      </c>
      <c r="R756" s="172">
        <v>5.7099000000000002</v>
      </c>
    </row>
    <row r="757" spans="1:18" x14ac:dyDescent="0.3">
      <c r="A757" s="168" t="s">
        <v>974</v>
      </c>
      <c r="B757" s="168" t="s">
        <v>983</v>
      </c>
      <c r="C757" s="168">
        <v>118269</v>
      </c>
      <c r="D757" s="171">
        <v>44032</v>
      </c>
      <c r="E757" s="172">
        <v>28.79</v>
      </c>
      <c r="F757" s="172">
        <v>1.1595</v>
      </c>
      <c r="G757" s="172">
        <v>1.1595</v>
      </c>
      <c r="H757" s="172">
        <v>2.3826000000000001</v>
      </c>
      <c r="I757" s="172">
        <v>2.5649999999999999</v>
      </c>
      <c r="J757" s="172">
        <v>7.3853</v>
      </c>
      <c r="K757" s="172">
        <v>15.5761</v>
      </c>
      <c r="L757" s="172">
        <v>-2.7035999999999998</v>
      </c>
      <c r="M757" s="172">
        <v>3.3752</v>
      </c>
      <c r="N757" s="172">
        <v>9.3013999999999992</v>
      </c>
      <c r="O757" s="172">
        <v>9.0587</v>
      </c>
      <c r="P757" s="172">
        <v>9.0264000000000006</v>
      </c>
      <c r="Q757" s="172">
        <v>12.258800000000001</v>
      </c>
      <c r="R757" s="172">
        <v>6.9185999999999996</v>
      </c>
    </row>
    <row r="758" spans="1:18" x14ac:dyDescent="0.3">
      <c r="A758" s="168" t="s">
        <v>974</v>
      </c>
      <c r="B758" s="168" t="s">
        <v>984</v>
      </c>
      <c r="C758" s="168">
        <v>113221</v>
      </c>
      <c r="D758" s="171">
        <v>44032</v>
      </c>
      <c r="E758" s="172">
        <v>26.66</v>
      </c>
      <c r="F758" s="172">
        <v>1.1380999999999999</v>
      </c>
      <c r="G758" s="172">
        <v>1.1380999999999999</v>
      </c>
      <c r="H758" s="172">
        <v>2.3416999999999999</v>
      </c>
      <c r="I758" s="172">
        <v>2.4990000000000001</v>
      </c>
      <c r="J758" s="172">
        <v>7.2404999999999999</v>
      </c>
      <c r="K758" s="172">
        <v>15.0129</v>
      </c>
      <c r="L758" s="172">
        <v>-3.4058000000000002</v>
      </c>
      <c r="M758" s="172">
        <v>2.3024</v>
      </c>
      <c r="N758" s="172">
        <v>7.8042999999999996</v>
      </c>
      <c r="O758" s="172">
        <v>7.7279</v>
      </c>
      <c r="P758" s="172">
        <v>7.7480000000000002</v>
      </c>
      <c r="Q758" s="172">
        <v>10.3863</v>
      </c>
      <c r="R758" s="172">
        <v>5.5423</v>
      </c>
    </row>
    <row r="759" spans="1:18" x14ac:dyDescent="0.3">
      <c r="A759" s="168" t="s">
        <v>974</v>
      </c>
      <c r="B759" s="168" t="s">
        <v>985</v>
      </c>
      <c r="C759" s="168">
        <v>119250</v>
      </c>
      <c r="D759" s="171">
        <v>44032</v>
      </c>
      <c r="E759" s="172">
        <v>204.947</v>
      </c>
      <c r="F759" s="172">
        <v>1.0706</v>
      </c>
      <c r="G759" s="172">
        <v>1.0706</v>
      </c>
      <c r="H759" s="172">
        <v>2.1354000000000002</v>
      </c>
      <c r="I759" s="172">
        <v>2.1038999999999999</v>
      </c>
      <c r="J759" s="172">
        <v>6.6654999999999998</v>
      </c>
      <c r="K759" s="172">
        <v>15.1815</v>
      </c>
      <c r="L759" s="172">
        <v>-13.780900000000001</v>
      </c>
      <c r="M759" s="172">
        <v>-8.9087999999999994</v>
      </c>
      <c r="N759" s="172">
        <v>-2.9432</v>
      </c>
      <c r="O759" s="172">
        <v>1.2204999999999999</v>
      </c>
      <c r="P759" s="172">
        <v>4.0354000000000001</v>
      </c>
      <c r="Q759" s="172">
        <v>8.4358000000000004</v>
      </c>
      <c r="R759" s="172">
        <v>-1.5831999999999999</v>
      </c>
    </row>
    <row r="760" spans="1:18" x14ac:dyDescent="0.3">
      <c r="A760" s="168" t="s">
        <v>974</v>
      </c>
      <c r="B760" s="168" t="s">
        <v>986</v>
      </c>
      <c r="C760" s="168">
        <v>101635</v>
      </c>
      <c r="D760" s="171">
        <v>44032</v>
      </c>
      <c r="E760" s="172">
        <v>195.16300000000001</v>
      </c>
      <c r="F760" s="172">
        <v>1.0642</v>
      </c>
      <c r="G760" s="172">
        <v>1.0642</v>
      </c>
      <c r="H760" s="172">
        <v>2.1208</v>
      </c>
      <c r="I760" s="172">
        <v>2.0743</v>
      </c>
      <c r="J760" s="172">
        <v>6.5980999999999996</v>
      </c>
      <c r="K760" s="172">
        <v>14.964700000000001</v>
      </c>
      <c r="L760" s="172">
        <v>-14.1257</v>
      </c>
      <c r="M760" s="172">
        <v>-9.4417000000000009</v>
      </c>
      <c r="N760" s="172">
        <v>-3.6713</v>
      </c>
      <c r="O760" s="172">
        <v>0.50429999999999997</v>
      </c>
      <c r="P760" s="172">
        <v>3.3105000000000002</v>
      </c>
      <c r="Q760" s="172">
        <v>18.6495</v>
      </c>
      <c r="R760" s="172">
        <v>-2.2835000000000001</v>
      </c>
    </row>
    <row r="761" spans="1:18" x14ac:dyDescent="0.3">
      <c r="A761" s="168" t="s">
        <v>974</v>
      </c>
      <c r="B761" s="168" t="s">
        <v>987</v>
      </c>
      <c r="C761" s="168">
        <v>111940</v>
      </c>
      <c r="D761" s="171">
        <v>44032</v>
      </c>
      <c r="E761" s="172">
        <v>35.01</v>
      </c>
      <c r="F761" s="172">
        <v>1.1265000000000001</v>
      </c>
      <c r="G761" s="172">
        <v>1.1265000000000001</v>
      </c>
      <c r="H761" s="172">
        <v>2.2787000000000002</v>
      </c>
      <c r="I761" s="172">
        <v>2.9100999999999999</v>
      </c>
      <c r="J761" s="172">
        <v>7.5246000000000004</v>
      </c>
      <c r="K761" s="172">
        <v>16.467099999999999</v>
      </c>
      <c r="L761" s="172">
        <v>-8.6138999999999992</v>
      </c>
      <c r="M761" s="172">
        <v>-4.0822000000000003</v>
      </c>
      <c r="N761" s="172">
        <v>2.86E-2</v>
      </c>
      <c r="O761" s="172">
        <v>4.4607999999999999</v>
      </c>
      <c r="P761" s="172">
        <v>5.3898000000000001</v>
      </c>
      <c r="Q761" s="172">
        <v>11.865399999999999</v>
      </c>
      <c r="R761" s="172">
        <v>-0.36880000000000002</v>
      </c>
    </row>
    <row r="762" spans="1:18" x14ac:dyDescent="0.3">
      <c r="A762" s="168" t="s">
        <v>974</v>
      </c>
      <c r="B762" s="168" t="s">
        <v>988</v>
      </c>
      <c r="C762" s="168">
        <v>118617</v>
      </c>
      <c r="D762" s="171">
        <v>44032</v>
      </c>
      <c r="E762" s="172">
        <v>37.229999999999997</v>
      </c>
      <c r="F762" s="172">
        <v>1.141</v>
      </c>
      <c r="G762" s="172">
        <v>1.141</v>
      </c>
      <c r="H762" s="172">
        <v>2.3363999999999998</v>
      </c>
      <c r="I762" s="172">
        <v>2.9876</v>
      </c>
      <c r="J762" s="172">
        <v>7.6944999999999997</v>
      </c>
      <c r="K762" s="172">
        <v>17.038699999999999</v>
      </c>
      <c r="L762" s="172">
        <v>-7.8236999999999997</v>
      </c>
      <c r="M762" s="172">
        <v>-2.8698000000000001</v>
      </c>
      <c r="N762" s="172">
        <v>1.6379999999999999</v>
      </c>
      <c r="O762" s="172">
        <v>5.6677999999999997</v>
      </c>
      <c r="P762" s="172">
        <v>6.4484000000000004</v>
      </c>
      <c r="Q762" s="172">
        <v>11.554399999999999</v>
      </c>
      <c r="R762" s="172">
        <v>0.9385</v>
      </c>
    </row>
    <row r="763" spans="1:18" x14ac:dyDescent="0.3">
      <c r="A763" s="168" t="s">
        <v>974</v>
      </c>
      <c r="B763" s="168" t="s">
        <v>989</v>
      </c>
      <c r="C763" s="168">
        <v>115790</v>
      </c>
      <c r="D763" s="171">
        <v>44032</v>
      </c>
      <c r="E763" s="172">
        <v>22.125299999999999</v>
      </c>
      <c r="F763" s="172">
        <v>0.97019999999999995</v>
      </c>
      <c r="G763" s="172">
        <v>0.97019999999999995</v>
      </c>
      <c r="H763" s="172">
        <v>2.5217000000000001</v>
      </c>
      <c r="I763" s="172">
        <v>3.3645999999999998</v>
      </c>
      <c r="J763" s="172">
        <v>7.5651999999999999</v>
      </c>
      <c r="K763" s="172">
        <v>18.5885</v>
      </c>
      <c r="L763" s="172">
        <v>-9.5479000000000003</v>
      </c>
      <c r="M763" s="172">
        <v>-5.0603999999999996</v>
      </c>
      <c r="N763" s="172">
        <v>-2.6959</v>
      </c>
      <c r="O763" s="172">
        <v>0.41909999999999997</v>
      </c>
      <c r="P763" s="172">
        <v>4.9016999999999999</v>
      </c>
      <c r="Q763" s="172">
        <v>9.4255999999999993</v>
      </c>
      <c r="R763" s="172">
        <v>-0.72040000000000004</v>
      </c>
    </row>
    <row r="764" spans="1:18" x14ac:dyDescent="0.3">
      <c r="A764" s="168" t="s">
        <v>974</v>
      </c>
      <c r="B764" s="168" t="s">
        <v>990</v>
      </c>
      <c r="C764" s="168">
        <v>119148</v>
      </c>
      <c r="D764" s="171">
        <v>44032</v>
      </c>
      <c r="E764" s="172">
        <v>24.4909</v>
      </c>
      <c r="F764" s="172">
        <v>0.98340000000000005</v>
      </c>
      <c r="G764" s="172">
        <v>0.98340000000000005</v>
      </c>
      <c r="H764" s="172">
        <v>2.5518000000000001</v>
      </c>
      <c r="I764" s="172">
        <v>3.4331</v>
      </c>
      <c r="J764" s="172">
        <v>7.7332999999999998</v>
      </c>
      <c r="K764" s="172">
        <v>19.2044</v>
      </c>
      <c r="L764" s="172">
        <v>-8.7291000000000007</v>
      </c>
      <c r="M764" s="172">
        <v>-3.9218000000000002</v>
      </c>
      <c r="N764" s="172">
        <v>-1.1738</v>
      </c>
      <c r="O764" s="172">
        <v>1.8758999999999999</v>
      </c>
      <c r="P764" s="172">
        <v>6.3901000000000003</v>
      </c>
      <c r="Q764" s="172">
        <v>10.0967</v>
      </c>
      <c r="R764" s="172">
        <v>0.92500000000000004</v>
      </c>
    </row>
    <row r="765" spans="1:18" x14ac:dyDescent="0.3">
      <c r="A765" s="168" t="s">
        <v>974</v>
      </c>
      <c r="B765" s="168" t="s">
        <v>991</v>
      </c>
      <c r="C765" s="168">
        <v>100471</v>
      </c>
      <c r="D765" s="171">
        <v>44032</v>
      </c>
      <c r="E765" s="172">
        <v>1004.29318564307</v>
      </c>
      <c r="F765" s="172">
        <v>0.751</v>
      </c>
      <c r="G765" s="172">
        <v>0.751</v>
      </c>
      <c r="H765" s="172">
        <v>0.9466</v>
      </c>
      <c r="I765" s="172">
        <v>0.3886</v>
      </c>
      <c r="J765" s="172">
        <v>2.8266</v>
      </c>
      <c r="K765" s="172">
        <v>11.669</v>
      </c>
      <c r="L765" s="172">
        <v>-11.9154</v>
      </c>
      <c r="M765" s="172">
        <v>-7.2657999999999996</v>
      </c>
      <c r="N765" s="172">
        <v>-6.6962999999999999</v>
      </c>
      <c r="O765" s="172">
        <v>-1.6541999999999999</v>
      </c>
      <c r="P765" s="172">
        <v>2.5933999999999999</v>
      </c>
      <c r="Q765" s="172">
        <v>18.880600000000001</v>
      </c>
      <c r="R765" s="172">
        <v>-3.1997</v>
      </c>
    </row>
    <row r="766" spans="1:18" x14ac:dyDescent="0.3">
      <c r="A766" s="168" t="s">
        <v>974</v>
      </c>
      <c r="B766" s="168" t="s">
        <v>992</v>
      </c>
      <c r="C766" s="168">
        <v>118531</v>
      </c>
      <c r="D766" s="171">
        <v>44032</v>
      </c>
      <c r="E766" s="172">
        <v>445.64519999999999</v>
      </c>
      <c r="F766" s="172">
        <v>0.75680000000000003</v>
      </c>
      <c r="G766" s="172">
        <v>0.75680000000000003</v>
      </c>
      <c r="H766" s="172">
        <v>0.96020000000000005</v>
      </c>
      <c r="I766" s="172">
        <v>0.41649999999999998</v>
      </c>
      <c r="J766" s="172">
        <v>2.8898000000000001</v>
      </c>
      <c r="K766" s="172">
        <v>11.8719</v>
      </c>
      <c r="L766" s="172">
        <v>-11.5931</v>
      </c>
      <c r="M766" s="172">
        <v>-6.7316000000000003</v>
      </c>
      <c r="N766" s="172">
        <v>-5.9865000000000004</v>
      </c>
      <c r="O766" s="172">
        <v>-0.84389999999999998</v>
      </c>
      <c r="P766" s="172">
        <v>3.4588999999999999</v>
      </c>
      <c r="Q766" s="172">
        <v>8.6379999999999999</v>
      </c>
      <c r="R766" s="172">
        <v>-2.4348000000000001</v>
      </c>
    </row>
    <row r="767" spans="1:18" x14ac:dyDescent="0.3">
      <c r="A767" s="168" t="s">
        <v>974</v>
      </c>
      <c r="B767" s="168" t="s">
        <v>993</v>
      </c>
      <c r="C767" s="168">
        <v>102000</v>
      </c>
      <c r="D767" s="171">
        <v>44032</v>
      </c>
      <c r="E767" s="172">
        <v>519.65650431395102</v>
      </c>
      <c r="F767" s="172">
        <v>0.68530000000000002</v>
      </c>
      <c r="G767" s="172">
        <v>0.68530000000000002</v>
      </c>
      <c r="H767" s="172">
        <v>1.4538</v>
      </c>
      <c r="I767" s="172">
        <v>0.89549999999999996</v>
      </c>
      <c r="J767" s="172">
        <v>5.0819000000000001</v>
      </c>
      <c r="K767" s="172">
        <v>13.0113</v>
      </c>
      <c r="L767" s="172">
        <v>-15.0139</v>
      </c>
      <c r="M767" s="172">
        <v>-12.092599999999999</v>
      </c>
      <c r="N767" s="172">
        <v>-14.246600000000001</v>
      </c>
      <c r="O767" s="172">
        <v>-0.80100000000000005</v>
      </c>
      <c r="P767" s="172">
        <v>3.9106999999999998</v>
      </c>
      <c r="Q767" s="172">
        <v>17.979900000000001</v>
      </c>
      <c r="R767" s="172">
        <v>-1.8916999999999999</v>
      </c>
    </row>
    <row r="768" spans="1:18" x14ac:dyDescent="0.3">
      <c r="A768" s="168" t="s">
        <v>974</v>
      </c>
      <c r="B768" s="168" t="s">
        <v>994</v>
      </c>
      <c r="C768" s="168">
        <v>119018</v>
      </c>
      <c r="D768" s="171">
        <v>44032</v>
      </c>
      <c r="E768" s="172">
        <v>445.00599999999997</v>
      </c>
      <c r="F768" s="172">
        <v>0.69130000000000003</v>
      </c>
      <c r="G768" s="172">
        <v>0.69130000000000003</v>
      </c>
      <c r="H768" s="172">
        <v>1.4668000000000001</v>
      </c>
      <c r="I768" s="172">
        <v>0.91910000000000003</v>
      </c>
      <c r="J768" s="172">
        <v>5.1333000000000002</v>
      </c>
      <c r="K768" s="172">
        <v>13.17</v>
      </c>
      <c r="L768" s="172">
        <v>-14.7643</v>
      </c>
      <c r="M768" s="172">
        <v>-11.7027</v>
      </c>
      <c r="N768" s="172">
        <v>-13.7554</v>
      </c>
      <c r="O768" s="172">
        <v>-0.1376</v>
      </c>
      <c r="P768" s="172">
        <v>4.6214000000000004</v>
      </c>
      <c r="Q768" s="172">
        <v>9.3658000000000001</v>
      </c>
      <c r="R768" s="172">
        <v>-1.2914000000000001</v>
      </c>
    </row>
    <row r="769" spans="1:18" x14ac:dyDescent="0.3">
      <c r="A769" s="168" t="s">
        <v>974</v>
      </c>
      <c r="B769" s="168" t="s">
        <v>995</v>
      </c>
      <c r="C769" s="168">
        <v>101594</v>
      </c>
      <c r="D769" s="171">
        <v>44032</v>
      </c>
      <c r="E769" s="172">
        <v>207.06319999999999</v>
      </c>
      <c r="F769" s="172">
        <v>0.88419999999999999</v>
      </c>
      <c r="G769" s="172">
        <v>0.88419999999999999</v>
      </c>
      <c r="H769" s="172">
        <v>1.9249000000000001</v>
      </c>
      <c r="I769" s="172">
        <v>2.2881</v>
      </c>
      <c r="J769" s="172">
        <v>6.8857999999999997</v>
      </c>
      <c r="K769" s="172">
        <v>15.9969</v>
      </c>
      <c r="L769" s="172">
        <v>-9.4093999999999998</v>
      </c>
      <c r="M769" s="172">
        <v>-4.0282</v>
      </c>
      <c r="N769" s="172">
        <v>-1.5078</v>
      </c>
      <c r="O769" s="172">
        <v>2.6356999999999999</v>
      </c>
      <c r="P769" s="172">
        <v>6.0460000000000003</v>
      </c>
      <c r="Q769" s="172">
        <v>18.764199999999999</v>
      </c>
      <c r="R769" s="172">
        <v>0.25490000000000002</v>
      </c>
    </row>
    <row r="770" spans="1:18" x14ac:dyDescent="0.3">
      <c r="A770" s="168" t="s">
        <v>974</v>
      </c>
      <c r="B770" s="168" t="s">
        <v>996</v>
      </c>
      <c r="C770" s="168">
        <v>120030</v>
      </c>
      <c r="D770" s="171">
        <v>44032</v>
      </c>
      <c r="E770" s="172">
        <v>219.4469</v>
      </c>
      <c r="F770" s="172">
        <v>0.89239999999999997</v>
      </c>
      <c r="G770" s="172">
        <v>0.89239999999999997</v>
      </c>
      <c r="H770" s="172">
        <v>1.944</v>
      </c>
      <c r="I770" s="172">
        <v>2.3254999999999999</v>
      </c>
      <c r="J770" s="172">
        <v>6.9710999999999999</v>
      </c>
      <c r="K770" s="172">
        <v>16.267299999999999</v>
      </c>
      <c r="L770" s="172">
        <v>-8.9827999999999992</v>
      </c>
      <c r="M770" s="172">
        <v>-3.3422999999999998</v>
      </c>
      <c r="N770" s="172">
        <v>-0.56820000000000004</v>
      </c>
      <c r="O770" s="172">
        <v>3.4752999999999998</v>
      </c>
      <c r="P770" s="172">
        <v>6.8689999999999998</v>
      </c>
      <c r="Q770" s="172">
        <v>9.9492999999999991</v>
      </c>
      <c r="R770" s="172">
        <v>1.1203000000000001</v>
      </c>
    </row>
    <row r="771" spans="1:18" x14ac:dyDescent="0.3">
      <c r="A771" s="168" t="s">
        <v>974</v>
      </c>
      <c r="B771" s="168" t="s">
        <v>997</v>
      </c>
      <c r="C771" s="168">
        <v>108466</v>
      </c>
      <c r="D771" s="171">
        <v>44032</v>
      </c>
      <c r="E771" s="172">
        <v>40.270000000000003</v>
      </c>
      <c r="F771" s="172">
        <v>0.87680000000000002</v>
      </c>
      <c r="G771" s="172">
        <v>0.87680000000000002</v>
      </c>
      <c r="H771" s="172">
        <v>1.7433000000000001</v>
      </c>
      <c r="I771" s="172">
        <v>1.8977999999999999</v>
      </c>
      <c r="J771" s="172">
        <v>6.3655999999999997</v>
      </c>
      <c r="K771" s="172">
        <v>15.918200000000001</v>
      </c>
      <c r="L771" s="172">
        <v>-10.251799999999999</v>
      </c>
      <c r="M771" s="172">
        <v>-6.1742999999999997</v>
      </c>
      <c r="N771" s="172">
        <v>-3.3365</v>
      </c>
      <c r="O771" s="172">
        <v>2.6025999999999998</v>
      </c>
      <c r="P771" s="172">
        <v>5.9736000000000002</v>
      </c>
      <c r="Q771" s="172">
        <v>12.1302</v>
      </c>
      <c r="R771" s="172">
        <v>0.48709999999999998</v>
      </c>
    </row>
    <row r="772" spans="1:18" x14ac:dyDescent="0.3">
      <c r="A772" s="168" t="s">
        <v>974</v>
      </c>
      <c r="B772" s="168" t="s">
        <v>998</v>
      </c>
      <c r="C772" s="168">
        <v>120586</v>
      </c>
      <c r="D772" s="171">
        <v>44032</v>
      </c>
      <c r="E772" s="172">
        <v>42.93</v>
      </c>
      <c r="F772" s="172">
        <v>0.8931</v>
      </c>
      <c r="G772" s="172">
        <v>0.8931</v>
      </c>
      <c r="H772" s="172">
        <v>1.7781</v>
      </c>
      <c r="I772" s="172">
        <v>1.9231</v>
      </c>
      <c r="J772" s="172">
        <v>6.4203999999999999</v>
      </c>
      <c r="K772" s="172">
        <v>16.1526</v>
      </c>
      <c r="L772" s="172">
        <v>-9.9434000000000005</v>
      </c>
      <c r="M772" s="172">
        <v>-5.7104999999999997</v>
      </c>
      <c r="N772" s="172">
        <v>-2.7191999999999998</v>
      </c>
      <c r="O772" s="172">
        <v>3.4438</v>
      </c>
      <c r="P772" s="172">
        <v>6.9074</v>
      </c>
      <c r="Q772" s="172">
        <v>11.7494</v>
      </c>
      <c r="R772" s="172">
        <v>1.22</v>
      </c>
    </row>
    <row r="773" spans="1:18" x14ac:dyDescent="0.3">
      <c r="A773" s="168" t="s">
        <v>974</v>
      </c>
      <c r="B773" s="168" t="s">
        <v>999</v>
      </c>
      <c r="C773" s="168">
        <v>117311</v>
      </c>
      <c r="D773" s="171">
        <v>44032</v>
      </c>
      <c r="E773" s="172">
        <v>24.1</v>
      </c>
      <c r="F773" s="172">
        <v>1.1755</v>
      </c>
      <c r="G773" s="172">
        <v>1.1755</v>
      </c>
      <c r="H773" s="172">
        <v>2.0322</v>
      </c>
      <c r="I773" s="172">
        <v>2.3355000000000001</v>
      </c>
      <c r="J773" s="172">
        <v>7.016</v>
      </c>
      <c r="K773" s="172">
        <v>14.9809</v>
      </c>
      <c r="L773" s="172">
        <v>-7.4855999999999998</v>
      </c>
      <c r="M773" s="172">
        <v>-3.754</v>
      </c>
      <c r="N773" s="172">
        <v>2.2919999999999998</v>
      </c>
      <c r="O773" s="172">
        <v>0.75749999999999995</v>
      </c>
      <c r="P773" s="172">
        <v>3.4264999999999999</v>
      </c>
      <c r="Q773" s="172">
        <v>11.3436</v>
      </c>
      <c r="R773" s="172">
        <v>1.3099000000000001</v>
      </c>
    </row>
    <row r="774" spans="1:18" x14ac:dyDescent="0.3">
      <c r="A774" s="168" t="s">
        <v>974</v>
      </c>
      <c r="B774" s="168" t="s">
        <v>1000</v>
      </c>
      <c r="C774" s="168">
        <v>118344</v>
      </c>
      <c r="D774" s="171">
        <v>44032</v>
      </c>
      <c r="E774" s="172">
        <v>26.15</v>
      </c>
      <c r="F774" s="172">
        <v>1.1605000000000001</v>
      </c>
      <c r="G774" s="172">
        <v>1.1605000000000001</v>
      </c>
      <c r="H774" s="172">
        <v>2.0289000000000001</v>
      </c>
      <c r="I774" s="172">
        <v>2.3883999999999999</v>
      </c>
      <c r="J774" s="172">
        <v>7.1281999999999996</v>
      </c>
      <c r="K774" s="172">
        <v>15.1982</v>
      </c>
      <c r="L774" s="172">
        <v>-7.0057</v>
      </c>
      <c r="M774" s="172">
        <v>-2.9685000000000001</v>
      </c>
      <c r="N774" s="172">
        <v>3.4415</v>
      </c>
      <c r="O774" s="172">
        <v>2.3195999999999999</v>
      </c>
      <c r="P774" s="172">
        <v>4.8305999999999996</v>
      </c>
      <c r="Q774" s="172">
        <v>10.6928</v>
      </c>
      <c r="R774" s="172">
        <v>2.7233999999999998</v>
      </c>
    </row>
    <row r="775" spans="1:18" x14ac:dyDescent="0.3">
      <c r="A775" s="168" t="s">
        <v>974</v>
      </c>
      <c r="B775" s="168" t="s">
        <v>1001</v>
      </c>
      <c r="C775" s="168">
        <v>118479</v>
      </c>
      <c r="D775" s="171">
        <v>44032</v>
      </c>
      <c r="E775" s="172">
        <v>35.08</v>
      </c>
      <c r="F775" s="172">
        <v>1.2118</v>
      </c>
      <c r="G775" s="172">
        <v>1.2118</v>
      </c>
      <c r="H775" s="172">
        <v>3.4502999999999999</v>
      </c>
      <c r="I775" s="172">
        <v>3.9407000000000001</v>
      </c>
      <c r="J775" s="172">
        <v>7.7396000000000003</v>
      </c>
      <c r="K775" s="172">
        <v>18.513500000000001</v>
      </c>
      <c r="L775" s="172">
        <v>-5.5210999999999997</v>
      </c>
      <c r="M775" s="172">
        <v>-0.876</v>
      </c>
      <c r="N775" s="172">
        <v>3.3283999999999998</v>
      </c>
      <c r="O775" s="172">
        <v>4.0155000000000003</v>
      </c>
      <c r="P775" s="172">
        <v>6.6596000000000002</v>
      </c>
      <c r="Q775" s="172">
        <v>9.8909000000000002</v>
      </c>
      <c r="R775" s="172">
        <v>1.3062</v>
      </c>
    </row>
    <row r="776" spans="1:18" x14ac:dyDescent="0.3">
      <c r="A776" s="168" t="s">
        <v>974</v>
      </c>
      <c r="B776" s="168" t="s">
        <v>1002</v>
      </c>
      <c r="C776" s="168">
        <v>108799</v>
      </c>
      <c r="D776" s="171">
        <v>44032</v>
      </c>
      <c r="E776" s="172">
        <v>32.43</v>
      </c>
      <c r="F776" s="172">
        <v>1.1856</v>
      </c>
      <c r="G776" s="172">
        <v>1.1856</v>
      </c>
      <c r="H776" s="172">
        <v>3.4119999999999999</v>
      </c>
      <c r="I776" s="172">
        <v>3.8757000000000001</v>
      </c>
      <c r="J776" s="172">
        <v>7.5979000000000001</v>
      </c>
      <c r="K776" s="172">
        <v>18.185099999999998</v>
      </c>
      <c r="L776" s="172">
        <v>-6.0271999999999997</v>
      </c>
      <c r="M776" s="172">
        <v>-1.5781000000000001</v>
      </c>
      <c r="N776" s="172">
        <v>2.3351000000000002</v>
      </c>
      <c r="O776" s="172">
        <v>3.0432999999999999</v>
      </c>
      <c r="P776" s="172">
        <v>5.3562000000000003</v>
      </c>
      <c r="Q776" s="172">
        <v>8.6869999999999994</v>
      </c>
      <c r="R776" s="172">
        <v>0.34050000000000002</v>
      </c>
    </row>
    <row r="777" spans="1:18" x14ac:dyDescent="0.3">
      <c r="A777" s="168" t="s">
        <v>974</v>
      </c>
      <c r="B777" s="168" t="s">
        <v>1003</v>
      </c>
      <c r="C777" s="168">
        <v>116547</v>
      </c>
      <c r="D777" s="171">
        <v>44032</v>
      </c>
      <c r="E777" s="172">
        <v>19.559999999999999</v>
      </c>
      <c r="F777" s="172">
        <v>1.1375</v>
      </c>
      <c r="G777" s="172">
        <v>1.1375</v>
      </c>
      <c r="H777" s="172">
        <v>1.0852999999999999</v>
      </c>
      <c r="I777" s="172">
        <v>1.4522999999999999</v>
      </c>
      <c r="J777" s="172">
        <v>6.1313000000000004</v>
      </c>
      <c r="K777" s="172">
        <v>13.3256</v>
      </c>
      <c r="L777" s="172">
        <v>-12.9893</v>
      </c>
      <c r="M777" s="172">
        <v>-9.0655999999999999</v>
      </c>
      <c r="N777" s="172">
        <v>-6.2770000000000001</v>
      </c>
      <c r="O777" s="172">
        <v>1.2211000000000001</v>
      </c>
      <c r="P777" s="172">
        <v>5.0983999999999998</v>
      </c>
      <c r="Q777" s="172">
        <v>8.2668999999999997</v>
      </c>
      <c r="R777" s="172">
        <v>-2.0297000000000001</v>
      </c>
    </row>
    <row r="778" spans="1:18" x14ac:dyDescent="0.3">
      <c r="A778" s="168" t="s">
        <v>974</v>
      </c>
      <c r="B778" s="168" t="s">
        <v>1004</v>
      </c>
      <c r="C778" s="168">
        <v>119133</v>
      </c>
      <c r="D778" s="171">
        <v>44032</v>
      </c>
      <c r="E778" s="172">
        <v>21.91</v>
      </c>
      <c r="F778" s="172">
        <v>1.1541999999999999</v>
      </c>
      <c r="G778" s="172">
        <v>1.1541999999999999</v>
      </c>
      <c r="H778" s="172">
        <v>1.1074999999999999</v>
      </c>
      <c r="I778" s="172">
        <v>1.5763</v>
      </c>
      <c r="J778" s="172">
        <v>6.3592000000000004</v>
      </c>
      <c r="K778" s="172">
        <v>13.818199999999999</v>
      </c>
      <c r="L778" s="172">
        <v>-12.2898</v>
      </c>
      <c r="M778" s="172">
        <v>-8.0184999999999995</v>
      </c>
      <c r="N778" s="172">
        <v>-4.9044999999999996</v>
      </c>
      <c r="O778" s="172">
        <v>2.7601</v>
      </c>
      <c r="P778" s="172">
        <v>6.8307000000000002</v>
      </c>
      <c r="Q778" s="172">
        <v>9.9395000000000007</v>
      </c>
      <c r="R778" s="172">
        <v>-0.58730000000000004</v>
      </c>
    </row>
    <row r="779" spans="1:18" x14ac:dyDescent="0.3">
      <c r="A779" s="168" t="s">
        <v>974</v>
      </c>
      <c r="B779" s="168" t="s">
        <v>1005</v>
      </c>
      <c r="C779" s="168">
        <v>112098</v>
      </c>
      <c r="D779" s="171">
        <v>44032</v>
      </c>
      <c r="E779" s="172">
        <v>28.16</v>
      </c>
      <c r="F779" s="172">
        <v>0.96809999999999996</v>
      </c>
      <c r="G779" s="172">
        <v>0.96809999999999996</v>
      </c>
      <c r="H779" s="172">
        <v>2.2513000000000001</v>
      </c>
      <c r="I779" s="172">
        <v>2.5491999999999999</v>
      </c>
      <c r="J779" s="172">
        <v>6.9096000000000002</v>
      </c>
      <c r="K779" s="172">
        <v>17.382200000000001</v>
      </c>
      <c r="L779" s="172">
        <v>-7.2157999999999998</v>
      </c>
      <c r="M779" s="172">
        <v>-1.7445999999999999</v>
      </c>
      <c r="N779" s="172">
        <v>-3.5499999999999997E-2</v>
      </c>
      <c r="O779" s="172">
        <v>3.4679000000000002</v>
      </c>
      <c r="P779" s="172">
        <v>5.2568999999999999</v>
      </c>
      <c r="Q779" s="172">
        <v>9.9443999999999999</v>
      </c>
      <c r="R779" s="172">
        <v>-0.3352</v>
      </c>
    </row>
    <row r="780" spans="1:18" x14ac:dyDescent="0.3">
      <c r="A780" s="168" t="s">
        <v>974</v>
      </c>
      <c r="B780" s="168" t="s">
        <v>1006</v>
      </c>
      <c r="C780" s="168">
        <v>120392</v>
      </c>
      <c r="D780" s="171">
        <v>44032</v>
      </c>
      <c r="E780" s="172">
        <v>31.5</v>
      </c>
      <c r="F780" s="172">
        <v>0.96150000000000002</v>
      </c>
      <c r="G780" s="172">
        <v>0.96150000000000002</v>
      </c>
      <c r="H780" s="172">
        <v>2.2726999999999999</v>
      </c>
      <c r="I780" s="172">
        <v>2.6059000000000001</v>
      </c>
      <c r="J780" s="172">
        <v>6.9973000000000001</v>
      </c>
      <c r="K780" s="172">
        <v>17.713000000000001</v>
      </c>
      <c r="L780" s="172">
        <v>-6.6943000000000001</v>
      </c>
      <c r="M780" s="172">
        <v>-0.88109999999999999</v>
      </c>
      <c r="N780" s="172">
        <v>1.1886000000000001</v>
      </c>
      <c r="O780" s="172">
        <v>5.0994999999999999</v>
      </c>
      <c r="P780" s="172">
        <v>6.9817</v>
      </c>
      <c r="Q780" s="172">
        <v>12.408200000000001</v>
      </c>
      <c r="R780" s="172">
        <v>1.1284000000000001</v>
      </c>
    </row>
    <row r="781" spans="1:18" x14ac:dyDescent="0.3">
      <c r="A781" s="168" t="s">
        <v>974</v>
      </c>
      <c r="B781" s="168" t="s">
        <v>1007</v>
      </c>
      <c r="C781" s="168">
        <v>100219</v>
      </c>
      <c r="D781" s="171">
        <v>44032</v>
      </c>
      <c r="E781" s="172">
        <v>68.731999999999999</v>
      </c>
      <c r="F781" s="172">
        <v>0.73709999999999998</v>
      </c>
      <c r="G781" s="172">
        <v>0.73709999999999998</v>
      </c>
      <c r="H781" s="172">
        <v>1.357</v>
      </c>
      <c r="I781" s="172">
        <v>1.6257999999999999</v>
      </c>
      <c r="J781" s="172">
        <v>5.1833999999999998</v>
      </c>
      <c r="K781" s="172">
        <v>10.9663</v>
      </c>
      <c r="L781" s="172">
        <v>0.51390000000000002</v>
      </c>
      <c r="M781" s="172">
        <v>2.4780000000000002</v>
      </c>
      <c r="N781" s="172">
        <v>4.0072999999999999</v>
      </c>
      <c r="O781" s="172">
        <v>3.3721999999999999</v>
      </c>
      <c r="P781" s="172">
        <v>3.7418</v>
      </c>
      <c r="Q781" s="172">
        <v>7.9101999999999997</v>
      </c>
      <c r="R781" s="172">
        <v>2.6640999999999999</v>
      </c>
    </row>
    <row r="782" spans="1:18" x14ac:dyDescent="0.3">
      <c r="A782" s="168" t="s">
        <v>974</v>
      </c>
      <c r="B782" s="168" t="s">
        <v>1008</v>
      </c>
      <c r="C782" s="168">
        <v>120490</v>
      </c>
      <c r="D782" s="171">
        <v>44032</v>
      </c>
      <c r="E782" s="172">
        <v>74.502899999999997</v>
      </c>
      <c r="F782" s="172">
        <v>0.74619999999999997</v>
      </c>
      <c r="G782" s="172">
        <v>0.74619999999999997</v>
      </c>
      <c r="H782" s="172">
        <v>1.3784000000000001</v>
      </c>
      <c r="I782" s="172">
        <v>1.6688000000000001</v>
      </c>
      <c r="J782" s="172">
        <v>5.2816999999999998</v>
      </c>
      <c r="K782" s="172">
        <v>11.271100000000001</v>
      </c>
      <c r="L782" s="172">
        <v>1.0458000000000001</v>
      </c>
      <c r="M782" s="172">
        <v>3.2349000000000001</v>
      </c>
      <c r="N782" s="172">
        <v>5.0365000000000002</v>
      </c>
      <c r="O782" s="172">
        <v>4.4069000000000003</v>
      </c>
      <c r="P782" s="172">
        <v>5.0442</v>
      </c>
      <c r="Q782" s="172">
        <v>10.029999999999999</v>
      </c>
      <c r="R782" s="172">
        <v>3.6829999999999998</v>
      </c>
    </row>
    <row r="783" spans="1:18" x14ac:dyDescent="0.3">
      <c r="A783" s="168" t="s">
        <v>974</v>
      </c>
      <c r="B783" s="168" t="s">
        <v>1009</v>
      </c>
      <c r="C783" s="168">
        <v>114457</v>
      </c>
      <c r="D783" s="171">
        <v>44032</v>
      </c>
      <c r="E783" s="172">
        <v>312.58150015847502</v>
      </c>
      <c r="F783" s="172">
        <v>0.98499999999999999</v>
      </c>
      <c r="G783" s="172">
        <v>0.98499999999999999</v>
      </c>
      <c r="H783" s="172">
        <v>2.6078999999999999</v>
      </c>
      <c r="I783" s="172">
        <v>2.8391999999999999</v>
      </c>
      <c r="J783" s="172">
        <v>8.4817999999999998</v>
      </c>
      <c r="K783" s="172">
        <v>18.8581</v>
      </c>
      <c r="L783" s="172">
        <v>-8.2439</v>
      </c>
      <c r="M783" s="172">
        <v>-3.1080000000000001</v>
      </c>
      <c r="N783" s="172">
        <v>1.1545000000000001</v>
      </c>
      <c r="O783" s="172">
        <v>3.12</v>
      </c>
      <c r="P783" s="172">
        <v>5.1928999999999998</v>
      </c>
      <c r="Q783" s="172">
        <v>17.3003</v>
      </c>
      <c r="R783" s="172">
        <v>1.3261000000000001</v>
      </c>
    </row>
    <row r="784" spans="1:18" x14ac:dyDescent="0.3">
      <c r="A784" s="168" t="s">
        <v>974</v>
      </c>
      <c r="B784" s="168" t="s">
        <v>1010</v>
      </c>
      <c r="C784" s="168">
        <v>120153</v>
      </c>
      <c r="D784" s="171">
        <v>44032</v>
      </c>
      <c r="E784" s="172">
        <v>69.776644250867605</v>
      </c>
      <c r="F784" s="172">
        <v>0.99470000000000003</v>
      </c>
      <c r="G784" s="172">
        <v>0.99470000000000003</v>
      </c>
      <c r="H784" s="172">
        <v>2.63</v>
      </c>
      <c r="I784" s="172">
        <v>2.8839000000000001</v>
      </c>
      <c r="J784" s="172">
        <v>8.5838999999999999</v>
      </c>
      <c r="K784" s="172">
        <v>19.197299999999998</v>
      </c>
      <c r="L784" s="172">
        <v>-7.7154999999999996</v>
      </c>
      <c r="M784" s="172">
        <v>-2.2944</v>
      </c>
      <c r="N784" s="172">
        <v>2.2881</v>
      </c>
      <c r="O784" s="172">
        <v>4.3311000000000002</v>
      </c>
      <c r="P784" s="172">
        <v>6.4913999999999996</v>
      </c>
      <c r="Q784" s="172">
        <v>11.029</v>
      </c>
      <c r="R784" s="172">
        <v>2.4441999999999999</v>
      </c>
    </row>
    <row r="785" spans="1:18" x14ac:dyDescent="0.3">
      <c r="A785" s="168" t="s">
        <v>974</v>
      </c>
      <c r="B785" s="168" t="s">
        <v>1011</v>
      </c>
      <c r="C785" s="168">
        <v>119308</v>
      </c>
      <c r="D785" s="171">
        <v>44032</v>
      </c>
      <c r="E785" s="172">
        <v>27.69</v>
      </c>
      <c r="F785" s="172">
        <v>0.878</v>
      </c>
      <c r="G785" s="172">
        <v>0.878</v>
      </c>
      <c r="H785" s="172">
        <v>2.2789999999999999</v>
      </c>
      <c r="I785" s="172">
        <v>2.4493</v>
      </c>
      <c r="J785" s="172">
        <v>6.6970000000000001</v>
      </c>
      <c r="K785" s="172">
        <v>15.1495</v>
      </c>
      <c r="L785" s="172">
        <v>-10.3651</v>
      </c>
      <c r="M785" s="172">
        <v>-6.056</v>
      </c>
      <c r="N785" s="172">
        <v>-2.5343</v>
      </c>
      <c r="O785" s="172">
        <v>3.0057</v>
      </c>
      <c r="P785" s="172">
        <v>4.4798</v>
      </c>
      <c r="Q785" s="172">
        <v>10.5589</v>
      </c>
      <c r="R785" s="172">
        <v>0.61329999999999996</v>
      </c>
    </row>
    <row r="786" spans="1:18" x14ac:dyDescent="0.3">
      <c r="A786" s="168" t="s">
        <v>974</v>
      </c>
      <c r="B786" s="168" t="s">
        <v>1012</v>
      </c>
      <c r="C786" s="168">
        <v>118069</v>
      </c>
      <c r="D786" s="171">
        <v>44032</v>
      </c>
      <c r="E786" s="172">
        <v>26.184999999999999</v>
      </c>
      <c r="F786" s="172">
        <v>0.86670000000000003</v>
      </c>
      <c r="G786" s="172">
        <v>0.86670000000000003</v>
      </c>
      <c r="H786" s="172">
        <v>2.2572000000000001</v>
      </c>
      <c r="I786" s="172">
        <v>2.4131999999999998</v>
      </c>
      <c r="J786" s="172">
        <v>6.6120999999999999</v>
      </c>
      <c r="K786" s="172">
        <v>14.886799999999999</v>
      </c>
      <c r="L786" s="172">
        <v>-10.7776</v>
      </c>
      <c r="M786" s="172">
        <v>-6.6887999999999996</v>
      </c>
      <c r="N786" s="172">
        <v>-3.3978000000000002</v>
      </c>
      <c r="O786" s="172">
        <v>2.1482999999999999</v>
      </c>
      <c r="P786" s="172">
        <v>3.6535000000000002</v>
      </c>
      <c r="Q786" s="172">
        <v>7.8417000000000003</v>
      </c>
      <c r="R786" s="172">
        <v>-0.2394</v>
      </c>
    </row>
    <row r="787" spans="1:18" x14ac:dyDescent="0.3">
      <c r="A787" s="168" t="s">
        <v>974</v>
      </c>
      <c r="B787" s="168" t="s">
        <v>1013</v>
      </c>
      <c r="C787" s="168">
        <v>106871</v>
      </c>
      <c r="D787" s="171">
        <v>44032</v>
      </c>
      <c r="E787" s="172">
        <v>29.347681927165802</v>
      </c>
      <c r="F787" s="172">
        <v>1.2033</v>
      </c>
      <c r="G787" s="172">
        <v>1.2033</v>
      </c>
      <c r="H787" s="172">
        <v>1.8606</v>
      </c>
      <c r="I787" s="172">
        <v>2.1657000000000002</v>
      </c>
      <c r="J787" s="172">
        <v>5.9028999999999998</v>
      </c>
      <c r="K787" s="172">
        <v>12.774100000000001</v>
      </c>
      <c r="L787" s="172">
        <v>-10.806100000000001</v>
      </c>
      <c r="M787" s="172">
        <v>-6.1814999999999998</v>
      </c>
      <c r="N787" s="172">
        <v>0.2437</v>
      </c>
      <c r="O787" s="172">
        <v>3.0676000000000001</v>
      </c>
      <c r="P787" s="172">
        <v>3.9767000000000001</v>
      </c>
      <c r="Q787" s="172">
        <v>9.1240000000000006</v>
      </c>
      <c r="R787" s="172">
        <v>0.90510000000000002</v>
      </c>
    </row>
    <row r="788" spans="1:18" x14ac:dyDescent="0.3">
      <c r="A788" s="168" t="s">
        <v>974</v>
      </c>
      <c r="B788" s="168" t="s">
        <v>1014</v>
      </c>
      <c r="C788" s="168">
        <v>120267</v>
      </c>
      <c r="D788" s="171">
        <v>44032</v>
      </c>
      <c r="E788" s="172">
        <v>28.226600000000001</v>
      </c>
      <c r="F788" s="172">
        <v>1.2116</v>
      </c>
      <c r="G788" s="172">
        <v>1.2116</v>
      </c>
      <c r="H788" s="172">
        <v>1.8805000000000001</v>
      </c>
      <c r="I788" s="172">
        <v>2.2059000000000002</v>
      </c>
      <c r="J788" s="172">
        <v>5.9958999999999998</v>
      </c>
      <c r="K788" s="172">
        <v>13.066000000000001</v>
      </c>
      <c r="L788" s="172">
        <v>-10.3414</v>
      </c>
      <c r="M788" s="172">
        <v>-5.56</v>
      </c>
      <c r="N788" s="172">
        <v>1.1565000000000001</v>
      </c>
      <c r="O788" s="172">
        <v>4.1746999999999996</v>
      </c>
      <c r="P788" s="172">
        <v>5.0560999999999998</v>
      </c>
      <c r="Q788" s="172">
        <v>10.345499999999999</v>
      </c>
      <c r="R788" s="172">
        <v>1.9176</v>
      </c>
    </row>
    <row r="789" spans="1:18" x14ac:dyDescent="0.3">
      <c r="A789" s="168" t="s">
        <v>974</v>
      </c>
      <c r="B789" s="168" t="s">
        <v>1015</v>
      </c>
      <c r="C789" s="168">
        <v>146549</v>
      </c>
      <c r="D789" s="171">
        <v>44032</v>
      </c>
      <c r="E789" s="172">
        <v>10.007</v>
      </c>
      <c r="F789" s="172">
        <v>0.90749999999999997</v>
      </c>
      <c r="G789" s="172">
        <v>0.90749999999999997</v>
      </c>
      <c r="H789" s="172">
        <v>2.6642999999999999</v>
      </c>
      <c r="I789" s="172">
        <v>2.5507</v>
      </c>
      <c r="J789" s="172">
        <v>6.7378999999999998</v>
      </c>
      <c r="K789" s="172">
        <v>15.9613</v>
      </c>
      <c r="L789" s="172">
        <v>-9.0106999999999999</v>
      </c>
      <c r="M789" s="172">
        <v>-6.665</v>
      </c>
      <c r="N789" s="172">
        <v>4.1000000000000002E-2</v>
      </c>
      <c r="O789" s="172"/>
      <c r="P789" s="172"/>
      <c r="Q789" s="172">
        <v>5.1799999999999999E-2</v>
      </c>
      <c r="R789" s="172"/>
    </row>
    <row r="790" spans="1:18" x14ac:dyDescent="0.3">
      <c r="A790" s="168" t="s">
        <v>974</v>
      </c>
      <c r="B790" s="168" t="s">
        <v>1016</v>
      </c>
      <c r="C790" s="168">
        <v>146551</v>
      </c>
      <c r="D790" s="171">
        <v>44032</v>
      </c>
      <c r="E790" s="172">
        <v>9.7422000000000004</v>
      </c>
      <c r="F790" s="172">
        <v>0.89059999999999995</v>
      </c>
      <c r="G790" s="172">
        <v>0.89059999999999995</v>
      </c>
      <c r="H790" s="172">
        <v>2.6251000000000002</v>
      </c>
      <c r="I790" s="172">
        <v>2.4674999999999998</v>
      </c>
      <c r="J790" s="172">
        <v>6.5548000000000002</v>
      </c>
      <c r="K790" s="172">
        <v>15.463100000000001</v>
      </c>
      <c r="L790" s="172">
        <v>-9.8378999999999994</v>
      </c>
      <c r="M790" s="172">
        <v>-8.0005000000000006</v>
      </c>
      <c r="N790" s="172">
        <v>-1.8893</v>
      </c>
      <c r="O790" s="172"/>
      <c r="P790" s="172"/>
      <c r="Q790" s="172">
        <v>-1.9151</v>
      </c>
      <c r="R790" s="172"/>
    </row>
    <row r="791" spans="1:18" x14ac:dyDescent="0.3">
      <c r="A791" s="168" t="s">
        <v>974</v>
      </c>
      <c r="B791" s="168" t="s">
        <v>1017</v>
      </c>
      <c r="C791" s="168">
        <v>118825</v>
      </c>
      <c r="D791" s="171">
        <v>44032</v>
      </c>
      <c r="E791" s="172">
        <v>53.05</v>
      </c>
      <c r="F791" s="172">
        <v>1.0533999999999999</v>
      </c>
      <c r="G791" s="172">
        <v>1.0533999999999999</v>
      </c>
      <c r="H791" s="172">
        <v>2.2079</v>
      </c>
      <c r="I791" s="172">
        <v>2.6311</v>
      </c>
      <c r="J791" s="172">
        <v>7.9875999999999996</v>
      </c>
      <c r="K791" s="172">
        <v>17.069400000000002</v>
      </c>
      <c r="L791" s="172">
        <v>-8.8346999999999998</v>
      </c>
      <c r="M791" s="172">
        <v>-3.2145999999999999</v>
      </c>
      <c r="N791" s="172">
        <v>-0.88</v>
      </c>
      <c r="O791" s="172">
        <v>5.0929000000000002</v>
      </c>
      <c r="P791" s="172">
        <v>8.8437000000000001</v>
      </c>
      <c r="Q791" s="172">
        <v>14.7112</v>
      </c>
      <c r="R791" s="172">
        <v>3.8262</v>
      </c>
    </row>
    <row r="792" spans="1:18" x14ac:dyDescent="0.3">
      <c r="A792" s="168" t="s">
        <v>974</v>
      </c>
      <c r="B792" s="168" t="s">
        <v>1018</v>
      </c>
      <c r="C792" s="168">
        <v>107578</v>
      </c>
      <c r="D792" s="171">
        <v>44032</v>
      </c>
      <c r="E792" s="172">
        <v>49.534999999999997</v>
      </c>
      <c r="F792" s="172">
        <v>1.0465</v>
      </c>
      <c r="G792" s="172">
        <v>1.0465</v>
      </c>
      <c r="H792" s="172">
        <v>2.1888000000000001</v>
      </c>
      <c r="I792" s="172">
        <v>2.5888</v>
      </c>
      <c r="J792" s="172">
        <v>7.8887999999999998</v>
      </c>
      <c r="K792" s="172">
        <v>16.750699999999998</v>
      </c>
      <c r="L792" s="172">
        <v>-9.3346999999999998</v>
      </c>
      <c r="M792" s="172">
        <v>-4.0186999999999999</v>
      </c>
      <c r="N792" s="172">
        <v>-1.9672000000000001</v>
      </c>
      <c r="O792" s="172">
        <v>4.0926999999999998</v>
      </c>
      <c r="P792" s="172">
        <v>7.8841000000000001</v>
      </c>
      <c r="Q792" s="172">
        <v>13.891299999999999</v>
      </c>
      <c r="R792" s="172">
        <v>2.7242999999999999</v>
      </c>
    </row>
    <row r="793" spans="1:18" x14ac:dyDescent="0.3">
      <c r="A793" s="168" t="s">
        <v>974</v>
      </c>
      <c r="B793" s="168" t="s">
        <v>1019</v>
      </c>
      <c r="C793" s="168">
        <v>106235</v>
      </c>
      <c r="D793" s="171">
        <v>44032</v>
      </c>
      <c r="E793" s="172">
        <v>29.478300000000001</v>
      </c>
      <c r="F793" s="172">
        <v>0.81769999999999998</v>
      </c>
      <c r="G793" s="172">
        <v>0.81769999999999998</v>
      </c>
      <c r="H793" s="172">
        <v>1.5684</v>
      </c>
      <c r="I793" s="172">
        <v>1.5673999999999999</v>
      </c>
      <c r="J793" s="172">
        <v>5.5960999999999999</v>
      </c>
      <c r="K793" s="172">
        <v>11.1713</v>
      </c>
      <c r="L793" s="172">
        <v>-18.061</v>
      </c>
      <c r="M793" s="172">
        <v>-12.948399999999999</v>
      </c>
      <c r="N793" s="172">
        <v>-14.0717</v>
      </c>
      <c r="O793" s="172">
        <v>-1.0565</v>
      </c>
      <c r="P793" s="172">
        <v>3.3007</v>
      </c>
      <c r="Q793" s="172">
        <v>8.7001000000000008</v>
      </c>
      <c r="R793" s="172">
        <v>-3.4929999999999999</v>
      </c>
    </row>
    <row r="794" spans="1:18" x14ac:dyDescent="0.3">
      <c r="A794" s="168" t="s">
        <v>974</v>
      </c>
      <c r="B794" s="168" t="s">
        <v>1020</v>
      </c>
      <c r="C794" s="168">
        <v>118632</v>
      </c>
      <c r="D794" s="171">
        <v>44032</v>
      </c>
      <c r="E794" s="172">
        <v>31.526800000000001</v>
      </c>
      <c r="F794" s="172">
        <v>0.82640000000000002</v>
      </c>
      <c r="G794" s="172">
        <v>0.82640000000000002</v>
      </c>
      <c r="H794" s="172">
        <v>1.5855999999999999</v>
      </c>
      <c r="I794" s="172">
        <v>1.6016999999999999</v>
      </c>
      <c r="J794" s="172">
        <v>5.6734</v>
      </c>
      <c r="K794" s="172">
        <v>11.418699999999999</v>
      </c>
      <c r="L794" s="172">
        <v>-17.665900000000001</v>
      </c>
      <c r="M794" s="172">
        <v>-12.3537</v>
      </c>
      <c r="N794" s="172">
        <v>-13.310499999999999</v>
      </c>
      <c r="O794" s="172">
        <v>-8.8700000000000001E-2</v>
      </c>
      <c r="P794" s="172">
        <v>4.3411</v>
      </c>
      <c r="Q794" s="172">
        <v>10.7475</v>
      </c>
      <c r="R794" s="172">
        <v>-2.6198999999999999</v>
      </c>
    </row>
    <row r="795" spans="1:18" x14ac:dyDescent="0.3">
      <c r="A795" s="168" t="s">
        <v>974</v>
      </c>
      <c r="B795" s="168" t="s">
        <v>1021</v>
      </c>
      <c r="C795" s="168">
        <v>138308</v>
      </c>
      <c r="D795" s="171">
        <v>44032</v>
      </c>
      <c r="E795" s="172">
        <v>160.43</v>
      </c>
      <c r="F795" s="172">
        <v>0.96289999999999998</v>
      </c>
      <c r="G795" s="172">
        <v>0.96289999999999998</v>
      </c>
      <c r="H795" s="172">
        <v>1.9120999999999999</v>
      </c>
      <c r="I795" s="172">
        <v>2.5308000000000002</v>
      </c>
      <c r="J795" s="172">
        <v>7.0532000000000004</v>
      </c>
      <c r="K795" s="172">
        <v>15.3592</v>
      </c>
      <c r="L795" s="172">
        <v>-10.9316</v>
      </c>
      <c r="M795" s="172">
        <v>-6.4439000000000002</v>
      </c>
      <c r="N795" s="172">
        <v>-4.5060000000000002</v>
      </c>
      <c r="O795" s="172">
        <v>1.2468999999999999</v>
      </c>
      <c r="P795" s="172">
        <v>4.1414</v>
      </c>
      <c r="Q795" s="172">
        <v>17.2043</v>
      </c>
      <c r="R795" s="172">
        <v>-1.0959000000000001</v>
      </c>
    </row>
    <row r="796" spans="1:18" x14ac:dyDescent="0.3">
      <c r="A796" s="168" t="s">
        <v>974</v>
      </c>
      <c r="B796" s="168" t="s">
        <v>1022</v>
      </c>
      <c r="C796" s="168">
        <v>138312</v>
      </c>
      <c r="D796" s="171">
        <v>44032</v>
      </c>
      <c r="E796" s="172">
        <v>176.51</v>
      </c>
      <c r="F796" s="172">
        <v>0.97250000000000003</v>
      </c>
      <c r="G796" s="172">
        <v>0.97250000000000003</v>
      </c>
      <c r="H796" s="172">
        <v>1.9404999999999999</v>
      </c>
      <c r="I796" s="172">
        <v>2.5863</v>
      </c>
      <c r="J796" s="172">
        <v>7.1901000000000002</v>
      </c>
      <c r="K796" s="172">
        <v>15.7822</v>
      </c>
      <c r="L796" s="172">
        <v>-10.300800000000001</v>
      </c>
      <c r="M796" s="172">
        <v>-5.4528999999999996</v>
      </c>
      <c r="N796" s="172">
        <v>-3.2132000000000001</v>
      </c>
      <c r="O796" s="172">
        <v>2.7082999999999999</v>
      </c>
      <c r="P796" s="172">
        <v>5.6764000000000001</v>
      </c>
      <c r="Q796" s="172">
        <v>11.4407</v>
      </c>
      <c r="R796" s="172">
        <v>0.24129999999999999</v>
      </c>
    </row>
    <row r="797" spans="1:18" x14ac:dyDescent="0.3">
      <c r="A797" s="168" t="s">
        <v>974</v>
      </c>
      <c r="B797" s="168" t="s">
        <v>1023</v>
      </c>
      <c r="C797" s="168">
        <v>119598</v>
      </c>
      <c r="D797" s="171">
        <v>44032</v>
      </c>
      <c r="E797" s="172">
        <v>40.080599999999997</v>
      </c>
      <c r="F797" s="172">
        <v>1.1324000000000001</v>
      </c>
      <c r="G797" s="172">
        <v>1.1324000000000001</v>
      </c>
      <c r="H797" s="172">
        <v>1.9894000000000001</v>
      </c>
      <c r="I797" s="172">
        <v>2.0173999999999999</v>
      </c>
      <c r="J797" s="172">
        <v>7.0426000000000002</v>
      </c>
      <c r="K797" s="172">
        <v>15.944100000000001</v>
      </c>
      <c r="L797" s="172">
        <v>-10.025700000000001</v>
      </c>
      <c r="M797" s="172">
        <v>-6.4165000000000001</v>
      </c>
      <c r="N797" s="172">
        <v>-3.2360000000000002</v>
      </c>
      <c r="O797" s="172">
        <v>2.2587000000000002</v>
      </c>
      <c r="P797" s="172">
        <v>5.952</v>
      </c>
      <c r="Q797" s="172">
        <v>12.2712</v>
      </c>
      <c r="R797" s="172">
        <v>0.38890000000000002</v>
      </c>
    </row>
    <row r="798" spans="1:18" x14ac:dyDescent="0.3">
      <c r="A798" s="168" t="s">
        <v>974</v>
      </c>
      <c r="B798" s="168" t="s">
        <v>1024</v>
      </c>
      <c r="C798" s="168">
        <v>103504</v>
      </c>
      <c r="D798" s="171">
        <v>44032</v>
      </c>
      <c r="E798" s="172">
        <v>37.496400000000001</v>
      </c>
      <c r="F798" s="172">
        <v>1.1259999999999999</v>
      </c>
      <c r="G798" s="172">
        <v>1.1259999999999999</v>
      </c>
      <c r="H798" s="172">
        <v>1.9741</v>
      </c>
      <c r="I798" s="172">
        <v>1.9902</v>
      </c>
      <c r="J798" s="172">
        <v>6.9741999999999997</v>
      </c>
      <c r="K798" s="172">
        <v>15.705</v>
      </c>
      <c r="L798" s="172">
        <v>-10.399699999999999</v>
      </c>
      <c r="M798" s="172">
        <v>-6.9988000000000001</v>
      </c>
      <c r="N798" s="172">
        <v>-4.0305999999999997</v>
      </c>
      <c r="O798" s="172">
        <v>1.3226</v>
      </c>
      <c r="P798" s="172">
        <v>4.8826999999999998</v>
      </c>
      <c r="Q798" s="172">
        <v>9.5385000000000009</v>
      </c>
      <c r="R798" s="172">
        <v>-0.41710000000000003</v>
      </c>
    </row>
    <row r="799" spans="1:18" x14ac:dyDescent="0.3">
      <c r="A799" s="168" t="s">
        <v>974</v>
      </c>
      <c r="B799" s="168" t="s">
        <v>1025</v>
      </c>
      <c r="C799" s="168">
        <v>100475</v>
      </c>
      <c r="D799" s="171">
        <v>44032</v>
      </c>
      <c r="E799" s="172">
        <v>445.770304041158</v>
      </c>
      <c r="F799" s="172">
        <v>1.2795000000000001</v>
      </c>
      <c r="G799" s="172">
        <v>1.2795000000000001</v>
      </c>
      <c r="H799" s="172">
        <v>2.5735999999999999</v>
      </c>
      <c r="I799" s="172">
        <v>2.5364</v>
      </c>
      <c r="J799" s="172">
        <v>6.7297000000000002</v>
      </c>
      <c r="K799" s="172">
        <v>15.663399999999999</v>
      </c>
      <c r="L799" s="172">
        <v>-12.2279</v>
      </c>
      <c r="M799" s="172">
        <v>-9.0874000000000006</v>
      </c>
      <c r="N799" s="172">
        <v>-7.9451000000000001</v>
      </c>
      <c r="O799" s="172">
        <v>0.52629999999999999</v>
      </c>
      <c r="P799" s="172">
        <v>3.3694000000000002</v>
      </c>
      <c r="Q799" s="172">
        <v>18.637</v>
      </c>
      <c r="R799" s="172">
        <v>-1.2113</v>
      </c>
    </row>
    <row r="800" spans="1:18" x14ac:dyDescent="0.3">
      <c r="A800" s="168" t="s">
        <v>974</v>
      </c>
      <c r="B800" s="168" t="s">
        <v>1026</v>
      </c>
      <c r="C800" s="168">
        <v>119160</v>
      </c>
      <c r="D800" s="171">
        <v>44032</v>
      </c>
      <c r="E800" s="172">
        <v>222.3877</v>
      </c>
      <c r="F800" s="172">
        <v>1.2866</v>
      </c>
      <c r="G800" s="172">
        <v>1.2866</v>
      </c>
      <c r="H800" s="172">
        <v>2.5905999999999998</v>
      </c>
      <c r="I800" s="172">
        <v>2.5693000000000001</v>
      </c>
      <c r="J800" s="172">
        <v>6.8053999999999997</v>
      </c>
      <c r="K800" s="172">
        <v>15.9041</v>
      </c>
      <c r="L800" s="172">
        <v>-11.863300000000001</v>
      </c>
      <c r="M800" s="172">
        <v>-8.5394000000000005</v>
      </c>
      <c r="N800" s="172">
        <v>-7.1418999999999997</v>
      </c>
      <c r="O800" s="172">
        <v>1.7245999999999999</v>
      </c>
      <c r="P800" s="172">
        <v>4.7976000000000001</v>
      </c>
      <c r="Q800" s="172">
        <v>9.9550000000000001</v>
      </c>
      <c r="R800" s="172">
        <v>-0.24840000000000001</v>
      </c>
    </row>
    <row r="801" spans="1:18" x14ac:dyDescent="0.3">
      <c r="A801" s="168" t="s">
        <v>974</v>
      </c>
      <c r="B801" s="168" t="s">
        <v>1027</v>
      </c>
      <c r="C801" s="168">
        <v>118870</v>
      </c>
      <c r="D801" s="171">
        <v>44032</v>
      </c>
      <c r="E801" s="172">
        <v>72.86</v>
      </c>
      <c r="F801" s="172">
        <v>0.87219999999999998</v>
      </c>
      <c r="G801" s="172">
        <v>0.87219999999999998</v>
      </c>
      <c r="H801" s="172">
        <v>2.3315000000000001</v>
      </c>
      <c r="I801" s="172">
        <v>2.6486000000000001</v>
      </c>
      <c r="J801" s="172">
        <v>6.9740000000000002</v>
      </c>
      <c r="K801" s="172">
        <v>14.3979</v>
      </c>
      <c r="L801" s="172">
        <v>-10.667</v>
      </c>
      <c r="M801" s="172">
        <v>-7.2792000000000003</v>
      </c>
      <c r="N801" s="172">
        <v>-4.5835999999999997</v>
      </c>
      <c r="O801" s="172">
        <v>-0.82709999999999995</v>
      </c>
      <c r="P801" s="172">
        <v>1.7774000000000001</v>
      </c>
      <c r="Q801" s="172">
        <v>6.8281000000000001</v>
      </c>
      <c r="R801" s="172">
        <v>-1.8847</v>
      </c>
    </row>
    <row r="802" spans="1:18" x14ac:dyDescent="0.3">
      <c r="A802" s="168" t="s">
        <v>974</v>
      </c>
      <c r="B802" s="168" t="s">
        <v>1028</v>
      </c>
      <c r="C802" s="168">
        <v>101209</v>
      </c>
      <c r="D802" s="171">
        <v>44032</v>
      </c>
      <c r="E802" s="172">
        <v>92.28</v>
      </c>
      <c r="F802" s="172">
        <v>0.85980000000000001</v>
      </c>
      <c r="G802" s="172">
        <v>0.85980000000000001</v>
      </c>
      <c r="H802" s="172">
        <v>2.3210999999999999</v>
      </c>
      <c r="I802" s="172">
        <v>2.6398000000000001</v>
      </c>
      <c r="J802" s="172">
        <v>6.9541000000000004</v>
      </c>
      <c r="K802" s="172">
        <v>14.3589</v>
      </c>
      <c r="L802" s="172">
        <v>-10.7544</v>
      </c>
      <c r="M802" s="172">
        <v>-7.4485000000000001</v>
      </c>
      <c r="N802" s="172">
        <v>-4.8529</v>
      </c>
      <c r="O802" s="172">
        <v>-1.2938000000000001</v>
      </c>
      <c r="P802" s="172">
        <v>0.92579999999999996</v>
      </c>
      <c r="Q802" s="172">
        <v>9.14</v>
      </c>
      <c r="R802" s="172">
        <v>-2.2315999999999998</v>
      </c>
    </row>
    <row r="803" spans="1:18" x14ac:dyDescent="0.3">
      <c r="A803" s="168" t="s">
        <v>974</v>
      </c>
      <c r="B803" s="168" t="s">
        <v>1029</v>
      </c>
      <c r="C803" s="168">
        <v>141248</v>
      </c>
      <c r="D803" s="171">
        <v>44032</v>
      </c>
      <c r="E803" s="172">
        <v>10.68</v>
      </c>
      <c r="F803" s="172">
        <v>0.84989999999999999</v>
      </c>
      <c r="G803" s="172">
        <v>0.84989999999999999</v>
      </c>
      <c r="H803" s="172">
        <v>1.8111999999999999</v>
      </c>
      <c r="I803" s="172">
        <v>2.2010000000000001</v>
      </c>
      <c r="J803" s="172">
        <v>6.9069000000000003</v>
      </c>
      <c r="K803" s="172">
        <v>16.849</v>
      </c>
      <c r="L803" s="172">
        <v>-8.3262</v>
      </c>
      <c r="M803" s="172">
        <v>-4.3868</v>
      </c>
      <c r="N803" s="172">
        <v>-1.2025999999999999</v>
      </c>
      <c r="O803" s="172">
        <v>1.5431999999999999</v>
      </c>
      <c r="P803" s="172"/>
      <c r="Q803" s="172">
        <v>2.0807000000000002</v>
      </c>
      <c r="R803" s="172">
        <v>9.3600000000000003E-2</v>
      </c>
    </row>
    <row r="804" spans="1:18" x14ac:dyDescent="0.3">
      <c r="A804" s="168" t="s">
        <v>974</v>
      </c>
      <c r="B804" s="168" t="s">
        <v>1030</v>
      </c>
      <c r="C804" s="168">
        <v>141247</v>
      </c>
      <c r="D804" s="171">
        <v>44032</v>
      </c>
      <c r="E804" s="172">
        <v>10.44</v>
      </c>
      <c r="F804" s="172">
        <v>0.86960000000000004</v>
      </c>
      <c r="G804" s="172">
        <v>0.86960000000000004</v>
      </c>
      <c r="H804" s="172">
        <v>1.8536999999999999</v>
      </c>
      <c r="I804" s="172">
        <v>2.1526000000000001</v>
      </c>
      <c r="J804" s="172">
        <v>6.8577000000000004</v>
      </c>
      <c r="K804" s="172">
        <v>16.778500000000001</v>
      </c>
      <c r="L804" s="172">
        <v>-8.5013000000000005</v>
      </c>
      <c r="M804" s="172">
        <v>-4.7445000000000004</v>
      </c>
      <c r="N804" s="172">
        <v>-1.7874000000000001</v>
      </c>
      <c r="O804" s="172">
        <v>0.87639999999999996</v>
      </c>
      <c r="P804" s="172"/>
      <c r="Q804" s="172">
        <v>1.357</v>
      </c>
      <c r="R804" s="172">
        <v>-0.42770000000000002</v>
      </c>
    </row>
    <row r="805" spans="1:18" x14ac:dyDescent="0.3">
      <c r="A805" s="168" t="s">
        <v>974</v>
      </c>
      <c r="B805" s="168" t="s">
        <v>1031</v>
      </c>
      <c r="C805" s="168">
        <v>120657</v>
      </c>
      <c r="D805" s="171">
        <v>44032</v>
      </c>
      <c r="E805" s="172">
        <v>56.1373137087526</v>
      </c>
      <c r="F805" s="172">
        <v>0.92749999999999999</v>
      </c>
      <c r="G805" s="172">
        <v>0.92749999999999999</v>
      </c>
      <c r="H805" s="172">
        <v>1.9709000000000001</v>
      </c>
      <c r="I805" s="172">
        <v>2.0787</v>
      </c>
      <c r="J805" s="172">
        <v>6.4212999999999996</v>
      </c>
      <c r="K805" s="172">
        <v>15.075900000000001</v>
      </c>
      <c r="L805" s="172">
        <v>-8.4429999999999996</v>
      </c>
      <c r="M805" s="172">
        <v>-2.1678000000000002</v>
      </c>
      <c r="N805" s="172">
        <v>0.42859999999999998</v>
      </c>
      <c r="O805" s="172">
        <v>3.8388</v>
      </c>
      <c r="P805" s="172">
        <v>5.3594999999999997</v>
      </c>
      <c r="Q805" s="172">
        <v>10.514900000000001</v>
      </c>
      <c r="R805" s="172">
        <v>0.58109999999999995</v>
      </c>
    </row>
    <row r="806" spans="1:18" x14ac:dyDescent="0.3">
      <c r="A806" s="168" t="s">
        <v>974</v>
      </c>
      <c r="B806" s="168" t="s">
        <v>1032</v>
      </c>
      <c r="C806" s="168">
        <v>100650</v>
      </c>
      <c r="D806" s="171">
        <v>44032</v>
      </c>
      <c r="E806" s="172">
        <v>587.02460620169802</v>
      </c>
      <c r="F806" s="172">
        <v>0.92020000000000002</v>
      </c>
      <c r="G806" s="172">
        <v>0.92020000000000002</v>
      </c>
      <c r="H806" s="172">
        <v>1.9533</v>
      </c>
      <c r="I806" s="172">
        <v>2.0438999999999998</v>
      </c>
      <c r="J806" s="172">
        <v>6.3456000000000001</v>
      </c>
      <c r="K806" s="172">
        <v>14.8507</v>
      </c>
      <c r="L806" s="172">
        <v>-8.8853000000000009</v>
      </c>
      <c r="M806" s="172">
        <v>-2.8342000000000001</v>
      </c>
      <c r="N806" s="172">
        <v>-0.82979999999999998</v>
      </c>
      <c r="O806" s="172">
        <v>2.7949999999999999</v>
      </c>
      <c r="P806" s="172">
        <v>4.4823000000000004</v>
      </c>
      <c r="Q806" s="172">
        <v>12.8102</v>
      </c>
      <c r="R806" s="172">
        <v>-0.49980000000000002</v>
      </c>
    </row>
    <row r="807" spans="1:18" x14ac:dyDescent="0.3">
      <c r="A807" s="173" t="s">
        <v>27</v>
      </c>
      <c r="B807" s="168"/>
      <c r="C807" s="168"/>
      <c r="D807" s="168"/>
      <c r="E807" s="168"/>
      <c r="F807" s="174">
        <v>1.0022931034482756</v>
      </c>
      <c r="G807" s="174">
        <v>1.0022931034482756</v>
      </c>
      <c r="H807" s="174">
        <v>2.0639982758620685</v>
      </c>
      <c r="I807" s="174">
        <v>2.3253500000000003</v>
      </c>
      <c r="J807" s="174">
        <v>6.6937982758620675</v>
      </c>
      <c r="K807" s="174">
        <v>15.209708620689659</v>
      </c>
      <c r="L807" s="174">
        <v>-9.2703413793103451</v>
      </c>
      <c r="M807" s="174">
        <v>-4.9665913793103451</v>
      </c>
      <c r="N807" s="174">
        <v>-1.6690000000000003</v>
      </c>
      <c r="O807" s="174">
        <v>2.6966196428571432</v>
      </c>
      <c r="P807" s="174">
        <v>5.2285148148148162</v>
      </c>
      <c r="Q807" s="174">
        <v>10.841153448275863</v>
      </c>
      <c r="R807" s="174">
        <v>0.6001482142857143</v>
      </c>
    </row>
    <row r="808" spans="1:18" x14ac:dyDescent="0.3">
      <c r="A808" s="173" t="s">
        <v>409</v>
      </c>
      <c r="B808" s="168"/>
      <c r="C808" s="168"/>
      <c r="D808" s="168"/>
      <c r="E808" s="168"/>
      <c r="F808" s="174">
        <v>0.9779500000000001</v>
      </c>
      <c r="G808" s="174">
        <v>0.9779500000000001</v>
      </c>
      <c r="H808" s="174">
        <v>2.0728499999999999</v>
      </c>
      <c r="I808" s="174">
        <v>2.4312499999999999</v>
      </c>
      <c r="J808" s="174">
        <v>6.9082500000000007</v>
      </c>
      <c r="K808" s="174">
        <v>15.285450000000001</v>
      </c>
      <c r="L808" s="174">
        <v>-9.3720499999999998</v>
      </c>
      <c r="M808" s="174">
        <v>-4.90245</v>
      </c>
      <c r="N808" s="174">
        <v>-1.3552</v>
      </c>
      <c r="O808" s="174">
        <v>2.6195500000000003</v>
      </c>
      <c r="P808" s="174">
        <v>5.0772499999999994</v>
      </c>
      <c r="Q808" s="174">
        <v>10.536899999999999</v>
      </c>
      <c r="R808" s="174">
        <v>0.36470000000000002</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44032</v>
      </c>
      <c r="E811" s="172">
        <v>216.851183110411</v>
      </c>
      <c r="F811" s="172">
        <v>3.0642999999999998</v>
      </c>
      <c r="G811" s="172">
        <v>2.5594999999999999</v>
      </c>
      <c r="H811" s="172">
        <v>2.8492000000000002</v>
      </c>
      <c r="I811" s="172">
        <v>2.9603999999999999</v>
      </c>
      <c r="J811" s="172">
        <v>3.3058999999999998</v>
      </c>
      <c r="K811" s="172">
        <v>3.9561000000000002</v>
      </c>
      <c r="L811" s="172">
        <v>4.9111000000000002</v>
      </c>
      <c r="M811" s="172">
        <v>5.0894000000000004</v>
      </c>
      <c r="N811" s="172">
        <v>5.3475000000000001</v>
      </c>
      <c r="O811" s="172">
        <v>6.6856999999999998</v>
      </c>
      <c r="P811" s="172">
        <v>7.0430999999999999</v>
      </c>
      <c r="Q811" s="172">
        <v>7.2332000000000001</v>
      </c>
      <c r="R811" s="172">
        <v>6.3830999999999998</v>
      </c>
    </row>
    <row r="812" spans="1:18" x14ac:dyDescent="0.3">
      <c r="A812" s="168" t="s">
        <v>376</v>
      </c>
      <c r="B812" s="168" t="s">
        <v>227</v>
      </c>
      <c r="C812" s="168">
        <v>100047</v>
      </c>
      <c r="D812" s="171">
        <v>44032</v>
      </c>
      <c r="E812" s="172">
        <v>322.2439</v>
      </c>
      <c r="F812" s="172">
        <v>2.5827</v>
      </c>
      <c r="G812" s="172">
        <v>3.0779000000000001</v>
      </c>
      <c r="H812" s="172">
        <v>3.2107000000000001</v>
      </c>
      <c r="I812" s="172">
        <v>3.3780999999999999</v>
      </c>
      <c r="J812" s="172">
        <v>3.7227999999999999</v>
      </c>
      <c r="K812" s="172">
        <v>4.4448999999999996</v>
      </c>
      <c r="L812" s="172">
        <v>5.1224999999999996</v>
      </c>
      <c r="M812" s="172">
        <v>5.1791999999999998</v>
      </c>
      <c r="N812" s="172">
        <v>5.4405000000000001</v>
      </c>
      <c r="O812" s="172">
        <v>6.6315999999999997</v>
      </c>
      <c r="P812" s="172">
        <v>6.9657999999999998</v>
      </c>
      <c r="Q812" s="172">
        <v>7.4335000000000004</v>
      </c>
      <c r="R812" s="172">
        <v>6.4627999999999997</v>
      </c>
    </row>
    <row r="813" spans="1:18" x14ac:dyDescent="0.3">
      <c r="A813" s="168" t="s">
        <v>376</v>
      </c>
      <c r="B813" s="168" t="s">
        <v>118</v>
      </c>
      <c r="C813" s="168">
        <v>119568</v>
      </c>
      <c r="D813" s="171">
        <v>44032</v>
      </c>
      <c r="E813" s="172">
        <v>324.185</v>
      </c>
      <c r="F813" s="172">
        <v>2.6798000000000002</v>
      </c>
      <c r="G813" s="172">
        <v>3.1758999999999999</v>
      </c>
      <c r="H813" s="172">
        <v>3.3106</v>
      </c>
      <c r="I813" s="172">
        <v>3.4780000000000002</v>
      </c>
      <c r="J813" s="172">
        <v>3.8628</v>
      </c>
      <c r="K813" s="172">
        <v>4.5522999999999998</v>
      </c>
      <c r="L813" s="172">
        <v>5.2260999999999997</v>
      </c>
      <c r="M813" s="172">
        <v>5.2801999999999998</v>
      </c>
      <c r="N813" s="172">
        <v>5.5411000000000001</v>
      </c>
      <c r="O813" s="172">
        <v>6.7286999999999999</v>
      </c>
      <c r="P813" s="172">
        <v>7.0587</v>
      </c>
      <c r="Q813" s="172">
        <v>7.7858999999999998</v>
      </c>
      <c r="R813" s="172">
        <v>6.5614999999999997</v>
      </c>
    </row>
    <row r="814" spans="1:18" x14ac:dyDescent="0.3">
      <c r="A814" s="168" t="s">
        <v>376</v>
      </c>
      <c r="B814" s="168" t="s">
        <v>412</v>
      </c>
      <c r="C814" s="168">
        <v>100043</v>
      </c>
      <c r="D814" s="171">
        <v>44032</v>
      </c>
      <c r="E814" s="172">
        <v>536.63689999999997</v>
      </c>
      <c r="F814" s="172">
        <v>2.5848</v>
      </c>
      <c r="G814" s="172">
        <v>3.0773999999999999</v>
      </c>
      <c r="H814" s="172">
        <v>3.2103999999999999</v>
      </c>
      <c r="I814" s="172">
        <v>3.3780000000000001</v>
      </c>
      <c r="J814" s="172">
        <v>3.7229999999999999</v>
      </c>
      <c r="K814" s="172">
        <v>4.4448999999999996</v>
      </c>
      <c r="L814" s="172">
        <v>5.1224999999999996</v>
      </c>
      <c r="M814" s="172">
        <v>5.1791999999999998</v>
      </c>
      <c r="N814" s="172">
        <v>5.4405000000000001</v>
      </c>
      <c r="O814" s="172">
        <v>6.6319999999999997</v>
      </c>
      <c r="P814" s="172">
        <v>6.9661</v>
      </c>
      <c r="Q814" s="172">
        <v>7.1311</v>
      </c>
      <c r="R814" s="172">
        <v>6.4630999999999998</v>
      </c>
    </row>
    <row r="815" spans="1:18" x14ac:dyDescent="0.3">
      <c r="A815" s="168" t="s">
        <v>376</v>
      </c>
      <c r="B815" s="168" t="s">
        <v>413</v>
      </c>
      <c r="C815" s="168">
        <v>100042</v>
      </c>
      <c r="D815" s="171">
        <v>44032</v>
      </c>
      <c r="E815" s="172">
        <v>522.93259999999998</v>
      </c>
      <c r="F815" s="172">
        <v>2.5827</v>
      </c>
      <c r="G815" s="172">
        <v>3.0766</v>
      </c>
      <c r="H815" s="172">
        <v>3.2107000000000001</v>
      </c>
      <c r="I815" s="172">
        <v>3.3780999999999999</v>
      </c>
      <c r="J815" s="172">
        <v>3.7227999999999999</v>
      </c>
      <c r="K815" s="172">
        <v>4.4447999999999999</v>
      </c>
      <c r="L815" s="172">
        <v>5.1223999999999998</v>
      </c>
      <c r="M815" s="172">
        <v>5.1791999999999998</v>
      </c>
      <c r="N815" s="172">
        <v>5.4405000000000001</v>
      </c>
      <c r="O815" s="172">
        <v>6.6319999999999997</v>
      </c>
      <c r="P815" s="172">
        <v>6.9660000000000002</v>
      </c>
      <c r="Q815" s="172">
        <v>7.4208999999999996</v>
      </c>
      <c r="R815" s="172">
        <v>6.4630999999999998</v>
      </c>
    </row>
    <row r="816" spans="1:18" x14ac:dyDescent="0.3">
      <c r="A816" s="168" t="s">
        <v>376</v>
      </c>
      <c r="B816" s="168" t="s">
        <v>119</v>
      </c>
      <c r="C816" s="168">
        <v>120389</v>
      </c>
      <c r="D816" s="171">
        <v>44032</v>
      </c>
      <c r="E816" s="172">
        <v>2234.3415</v>
      </c>
      <c r="F816" s="172">
        <v>2.3182</v>
      </c>
      <c r="G816" s="172">
        <v>3.0066000000000002</v>
      </c>
      <c r="H816" s="172">
        <v>3.0543</v>
      </c>
      <c r="I816" s="172">
        <v>3.2403</v>
      </c>
      <c r="J816" s="172">
        <v>3.4279000000000002</v>
      </c>
      <c r="K816" s="172">
        <v>4.1886000000000001</v>
      </c>
      <c r="L816" s="172">
        <v>5.1287000000000003</v>
      </c>
      <c r="M816" s="172">
        <v>5.2183000000000002</v>
      </c>
      <c r="N816" s="172">
        <v>5.4618000000000002</v>
      </c>
      <c r="O816" s="172">
        <v>6.6844000000000001</v>
      </c>
      <c r="P816" s="172">
        <v>7.0225999999999997</v>
      </c>
      <c r="Q816" s="172">
        <v>7.7297000000000002</v>
      </c>
      <c r="R816" s="172">
        <v>6.4915000000000003</v>
      </c>
    </row>
    <row r="817" spans="1:18" x14ac:dyDescent="0.3">
      <c r="A817" s="168" t="s">
        <v>376</v>
      </c>
      <c r="B817" s="168" t="s">
        <v>228</v>
      </c>
      <c r="C817" s="168">
        <v>112210</v>
      </c>
      <c r="D817" s="171">
        <v>44032</v>
      </c>
      <c r="E817" s="172">
        <v>2223.6466999999998</v>
      </c>
      <c r="F817" s="172">
        <v>2.2473000000000001</v>
      </c>
      <c r="G817" s="172">
        <v>2.9356</v>
      </c>
      <c r="H817" s="172">
        <v>2.9830000000000001</v>
      </c>
      <c r="I817" s="172">
        <v>3.1688999999999998</v>
      </c>
      <c r="J817" s="172">
        <v>3.3563999999999998</v>
      </c>
      <c r="K817" s="172">
        <v>4.1246</v>
      </c>
      <c r="L817" s="172">
        <v>5.0686999999999998</v>
      </c>
      <c r="M817" s="172">
        <v>5.1589999999999998</v>
      </c>
      <c r="N817" s="172">
        <v>5.4024000000000001</v>
      </c>
      <c r="O817" s="172">
        <v>6.6257999999999999</v>
      </c>
      <c r="P817" s="172">
        <v>6.9549000000000003</v>
      </c>
      <c r="Q817" s="172">
        <v>7.6902999999999997</v>
      </c>
      <c r="R817" s="172">
        <v>6.4335000000000004</v>
      </c>
    </row>
    <row r="818" spans="1:18" x14ac:dyDescent="0.3">
      <c r="A818" s="168" t="s">
        <v>376</v>
      </c>
      <c r="B818" s="168" t="s">
        <v>414</v>
      </c>
      <c r="C818" s="168">
        <v>112713</v>
      </c>
      <c r="D818" s="171">
        <v>44032</v>
      </c>
      <c r="E818" s="172">
        <v>2087.1352999999999</v>
      </c>
      <c r="F818" s="172">
        <v>1.7454000000000001</v>
      </c>
      <c r="G818" s="172">
        <v>2.4348000000000001</v>
      </c>
      <c r="H818" s="172">
        <v>2.4826999999999999</v>
      </c>
      <c r="I818" s="172">
        <v>2.6682999999999999</v>
      </c>
      <c r="J818" s="172">
        <v>2.8551000000000002</v>
      </c>
      <c r="K818" s="172">
        <v>3.6196999999999999</v>
      </c>
      <c r="L818" s="172">
        <v>4.6528</v>
      </c>
      <c r="M818" s="172">
        <v>4.7096999999999998</v>
      </c>
      <c r="N818" s="172">
        <v>4.9325000000000001</v>
      </c>
      <c r="O818" s="172">
        <v>6.0762</v>
      </c>
      <c r="P818" s="172">
        <v>6.3998999999999997</v>
      </c>
      <c r="Q818" s="172">
        <v>7.3352000000000004</v>
      </c>
      <c r="R818" s="172">
        <v>5.9179000000000004</v>
      </c>
    </row>
    <row r="819" spans="1:18" x14ac:dyDescent="0.3">
      <c r="A819" s="168" t="s">
        <v>376</v>
      </c>
      <c r="B819" s="168" t="s">
        <v>229</v>
      </c>
      <c r="C819" s="168">
        <v>111704</v>
      </c>
      <c r="D819" s="171">
        <v>44032</v>
      </c>
      <c r="E819" s="172">
        <v>2299.8561</v>
      </c>
      <c r="F819" s="172">
        <v>2.2092999999999998</v>
      </c>
      <c r="G819" s="172">
        <v>2.9119000000000002</v>
      </c>
      <c r="H819" s="172">
        <v>3.0030999999999999</v>
      </c>
      <c r="I819" s="172">
        <v>2.9634999999999998</v>
      </c>
      <c r="J819" s="172">
        <v>3.1530999999999998</v>
      </c>
      <c r="K819" s="172">
        <v>3.4702000000000002</v>
      </c>
      <c r="L819" s="172">
        <v>4.8102999999999998</v>
      </c>
      <c r="M819" s="172">
        <v>4.992</v>
      </c>
      <c r="N819" s="172">
        <v>5.2786999999999997</v>
      </c>
      <c r="O819" s="172">
        <v>6.5704000000000002</v>
      </c>
      <c r="P819" s="172">
        <v>6.9508000000000001</v>
      </c>
      <c r="Q819" s="172">
        <v>7.5377999999999998</v>
      </c>
      <c r="R819" s="172">
        <v>6.3609999999999998</v>
      </c>
    </row>
    <row r="820" spans="1:18" x14ac:dyDescent="0.3">
      <c r="A820" s="168" t="s">
        <v>376</v>
      </c>
      <c r="B820" s="168" t="s">
        <v>120</v>
      </c>
      <c r="C820" s="168">
        <v>119415</v>
      </c>
      <c r="D820" s="171">
        <v>44032</v>
      </c>
      <c r="E820" s="172">
        <v>2316.4839999999999</v>
      </c>
      <c r="F820" s="172">
        <v>2.3085</v>
      </c>
      <c r="G820" s="172">
        <v>3.0118</v>
      </c>
      <c r="H820" s="172">
        <v>3.1032000000000002</v>
      </c>
      <c r="I820" s="172">
        <v>3.0634999999999999</v>
      </c>
      <c r="J820" s="172">
        <v>3.2532999999999999</v>
      </c>
      <c r="K820" s="172">
        <v>3.5710999999999999</v>
      </c>
      <c r="L820" s="172">
        <v>4.9126000000000003</v>
      </c>
      <c r="M820" s="172">
        <v>5.0956999999999999</v>
      </c>
      <c r="N820" s="172">
        <v>5.3838999999999997</v>
      </c>
      <c r="O820" s="172">
        <v>6.6761999999999997</v>
      </c>
      <c r="P820" s="172">
        <v>7.0594000000000001</v>
      </c>
      <c r="Q820" s="172">
        <v>7.7685000000000004</v>
      </c>
      <c r="R820" s="172">
        <v>6.4652000000000003</v>
      </c>
    </row>
    <row r="821" spans="1:18" x14ac:dyDescent="0.3">
      <c r="A821" s="168" t="s">
        <v>376</v>
      </c>
      <c r="B821" s="168" t="s">
        <v>415</v>
      </c>
      <c r="C821" s="168">
        <v>101408</v>
      </c>
      <c r="D821" s="171">
        <v>44032</v>
      </c>
      <c r="E821" s="172">
        <v>3384.2285999999999</v>
      </c>
      <c r="F821" s="172">
        <v>2.2090000000000001</v>
      </c>
      <c r="G821" s="172">
        <v>2.9119999999999999</v>
      </c>
      <c r="H821" s="172">
        <v>3.0032999999999999</v>
      </c>
      <c r="I821" s="172">
        <v>2.9636</v>
      </c>
      <c r="J821" s="172">
        <v>3.1530999999999998</v>
      </c>
      <c r="K821" s="172">
        <v>3.4702000000000002</v>
      </c>
      <c r="L821" s="172">
        <v>4.8102999999999998</v>
      </c>
      <c r="M821" s="172">
        <v>4.992</v>
      </c>
      <c r="N821" s="172">
        <v>5.2786999999999997</v>
      </c>
      <c r="O821" s="172">
        <v>6.5704000000000002</v>
      </c>
      <c r="P821" s="172">
        <v>6.6672000000000002</v>
      </c>
      <c r="Q821" s="172">
        <v>6.8406000000000002</v>
      </c>
      <c r="R821" s="172">
        <v>6.3609999999999998</v>
      </c>
    </row>
    <row r="822" spans="1:18" x14ac:dyDescent="0.3">
      <c r="A822" s="168" t="s">
        <v>376</v>
      </c>
      <c r="B822" s="168" t="s">
        <v>230</v>
      </c>
      <c r="C822" s="168">
        <v>130472</v>
      </c>
      <c r="D822" s="171">
        <v>44032</v>
      </c>
      <c r="E822" s="172">
        <v>3072.2844</v>
      </c>
      <c r="F822" s="172">
        <v>2.1848999999999998</v>
      </c>
      <c r="G822" s="172">
        <v>2.7774999999999999</v>
      </c>
      <c r="H822" s="172">
        <v>2.8622000000000001</v>
      </c>
      <c r="I822" s="172">
        <v>2.9792000000000001</v>
      </c>
      <c r="J822" s="172">
        <v>2.9790999999999999</v>
      </c>
      <c r="K822" s="172">
        <v>3.6236000000000002</v>
      </c>
      <c r="L822" s="172">
        <v>4.7893999999999997</v>
      </c>
      <c r="M822" s="172">
        <v>4.9897999999999998</v>
      </c>
      <c r="N822" s="172">
        <v>5.3101000000000003</v>
      </c>
      <c r="O822" s="172">
        <v>6.5423999999999998</v>
      </c>
      <c r="P822" s="172">
        <v>6.8708</v>
      </c>
      <c r="Q822" s="172">
        <v>7.319</v>
      </c>
      <c r="R822" s="172">
        <v>6.3708</v>
      </c>
    </row>
    <row r="823" spans="1:18" x14ac:dyDescent="0.3">
      <c r="A823" s="168" t="s">
        <v>376</v>
      </c>
      <c r="B823" s="168" t="s">
        <v>121</v>
      </c>
      <c r="C823" s="168">
        <v>130479</v>
      </c>
      <c r="D823" s="171">
        <v>44032</v>
      </c>
      <c r="E823" s="172">
        <v>3095.1318000000001</v>
      </c>
      <c r="F823" s="172">
        <v>2.2856000000000001</v>
      </c>
      <c r="G823" s="172">
        <v>2.8780999999999999</v>
      </c>
      <c r="H823" s="172">
        <v>2.9634999999999998</v>
      </c>
      <c r="I823" s="172">
        <v>3.0800999999999998</v>
      </c>
      <c r="J823" s="172">
        <v>3.08</v>
      </c>
      <c r="K823" s="172">
        <v>3.7250000000000001</v>
      </c>
      <c r="L823" s="172">
        <v>4.8926999999999996</v>
      </c>
      <c r="M823" s="172">
        <v>5.1033999999999997</v>
      </c>
      <c r="N823" s="172">
        <v>5.4298000000000002</v>
      </c>
      <c r="O823" s="172">
        <v>6.6818</v>
      </c>
      <c r="P823" s="172">
        <v>6.9798</v>
      </c>
      <c r="Q823" s="172">
        <v>7.6981999999999999</v>
      </c>
      <c r="R823" s="172">
        <v>6.5008999999999997</v>
      </c>
    </row>
    <row r="824" spans="1:18" x14ac:dyDescent="0.3">
      <c r="A824" s="168" t="s">
        <v>376</v>
      </c>
      <c r="B824" s="168" t="s">
        <v>416</v>
      </c>
      <c r="C824" s="168">
        <v>130459</v>
      </c>
      <c r="D824" s="171">
        <v>44032</v>
      </c>
      <c r="E824" s="172">
        <v>2904.6514000000002</v>
      </c>
      <c r="F824" s="172">
        <v>2.1501999999999999</v>
      </c>
      <c r="G824" s="172">
        <v>2.7421000000000002</v>
      </c>
      <c r="H824" s="172">
        <v>2.8275000000000001</v>
      </c>
      <c r="I824" s="172">
        <v>2.9441000000000002</v>
      </c>
      <c r="J824" s="172">
        <v>2.9438</v>
      </c>
      <c r="K824" s="172">
        <v>3.5880000000000001</v>
      </c>
      <c r="L824" s="172">
        <v>4.7538999999999998</v>
      </c>
      <c r="M824" s="172">
        <v>4.9629000000000003</v>
      </c>
      <c r="N824" s="172">
        <v>5.2873000000000001</v>
      </c>
      <c r="O824" s="172">
        <v>6.4949000000000003</v>
      </c>
      <c r="P824" s="172">
        <v>6.8201000000000001</v>
      </c>
      <c r="Q824" s="172">
        <v>6.9406999999999996</v>
      </c>
      <c r="R824" s="172">
        <v>6.3312999999999997</v>
      </c>
    </row>
    <row r="825" spans="1:18" x14ac:dyDescent="0.3">
      <c r="A825" s="168" t="s">
        <v>376</v>
      </c>
      <c r="B825" s="168" t="s">
        <v>122</v>
      </c>
      <c r="C825" s="168">
        <v>119369</v>
      </c>
      <c r="D825" s="171">
        <v>44032</v>
      </c>
      <c r="E825" s="172">
        <v>2315.6183999999998</v>
      </c>
      <c r="F825" s="172">
        <v>2.3235000000000001</v>
      </c>
      <c r="G825" s="172">
        <v>2.8589000000000002</v>
      </c>
      <c r="H825" s="172">
        <v>2.9003000000000001</v>
      </c>
      <c r="I825" s="172">
        <v>3.0305</v>
      </c>
      <c r="J825" s="172">
        <v>3.3186</v>
      </c>
      <c r="K825" s="172">
        <v>4.2290000000000001</v>
      </c>
      <c r="L825" s="172">
        <v>4.9269999999999996</v>
      </c>
      <c r="M825" s="172">
        <v>5.0015999999999998</v>
      </c>
      <c r="N825" s="172">
        <v>5.2587999999999999</v>
      </c>
      <c r="O825" s="172">
        <v>6.5945999999999998</v>
      </c>
      <c r="P825" s="172">
        <v>6.9657999999999998</v>
      </c>
      <c r="Q825" s="172">
        <v>7.6992000000000003</v>
      </c>
      <c r="R825" s="172">
        <v>6.3341000000000003</v>
      </c>
    </row>
    <row r="826" spans="1:18" x14ac:dyDescent="0.3">
      <c r="A826" s="168" t="s">
        <v>376</v>
      </c>
      <c r="B826" s="168" t="s">
        <v>231</v>
      </c>
      <c r="C826" s="168">
        <v>109254</v>
      </c>
      <c r="D826" s="171">
        <v>44032</v>
      </c>
      <c r="E826" s="172">
        <v>2299.087</v>
      </c>
      <c r="F826" s="172">
        <v>2.2402000000000002</v>
      </c>
      <c r="G826" s="172">
        <v>2.7757000000000001</v>
      </c>
      <c r="H826" s="172">
        <v>2.8170000000000002</v>
      </c>
      <c r="I826" s="172">
        <v>2.9472999999999998</v>
      </c>
      <c r="J826" s="172">
        <v>3.2351999999999999</v>
      </c>
      <c r="K826" s="172">
        <v>4.1451000000000002</v>
      </c>
      <c r="L826" s="172">
        <v>4.8419999999999996</v>
      </c>
      <c r="M826" s="172">
        <v>4.9156000000000004</v>
      </c>
      <c r="N826" s="172">
        <v>5.1715</v>
      </c>
      <c r="O826" s="172">
        <v>6.5012999999999996</v>
      </c>
      <c r="P826" s="172">
        <v>6.8661000000000003</v>
      </c>
      <c r="Q826" s="172">
        <v>7.1721000000000004</v>
      </c>
      <c r="R826" s="172">
        <v>6.2439999999999998</v>
      </c>
    </row>
    <row r="827" spans="1:18" x14ac:dyDescent="0.3">
      <c r="A827" s="168" t="s">
        <v>376</v>
      </c>
      <c r="B827" s="168" t="s">
        <v>123</v>
      </c>
      <c r="C827" s="168">
        <v>118305</v>
      </c>
      <c r="D827" s="171">
        <v>44032</v>
      </c>
      <c r="E827" s="172">
        <v>2414.3314999999998</v>
      </c>
      <c r="F827" s="172">
        <v>3.0571000000000002</v>
      </c>
      <c r="G827" s="172">
        <v>3.1393</v>
      </c>
      <c r="H827" s="172">
        <v>3.0089000000000001</v>
      </c>
      <c r="I827" s="172">
        <v>3.0405000000000002</v>
      </c>
      <c r="J827" s="172">
        <v>3.0655999999999999</v>
      </c>
      <c r="K827" s="172">
        <v>3.2315999999999998</v>
      </c>
      <c r="L827" s="172">
        <v>4.0091000000000001</v>
      </c>
      <c r="M827" s="172">
        <v>4.3860000000000001</v>
      </c>
      <c r="N827" s="172">
        <v>4.7316000000000003</v>
      </c>
      <c r="O827" s="172">
        <v>6.3202999999999996</v>
      </c>
      <c r="P827" s="172">
        <v>6.7202000000000002</v>
      </c>
      <c r="Q827" s="172">
        <v>7.5107999999999997</v>
      </c>
      <c r="R827" s="172">
        <v>6.0045000000000002</v>
      </c>
    </row>
    <row r="828" spans="1:18" x14ac:dyDescent="0.3">
      <c r="A828" s="168" t="s">
        <v>376</v>
      </c>
      <c r="B828" s="168" t="s">
        <v>232</v>
      </c>
      <c r="C828" s="168">
        <v>109353</v>
      </c>
      <c r="D828" s="171">
        <v>44032</v>
      </c>
      <c r="E828" s="172">
        <v>2407.2959999999998</v>
      </c>
      <c r="F828" s="172">
        <v>3.0266000000000002</v>
      </c>
      <c r="G828" s="172">
        <v>3.1091000000000002</v>
      </c>
      <c r="H828" s="172">
        <v>2.98</v>
      </c>
      <c r="I828" s="172">
        <v>3.016</v>
      </c>
      <c r="J828" s="172">
        <v>3.0434999999999999</v>
      </c>
      <c r="K828" s="172">
        <v>3.2107000000000001</v>
      </c>
      <c r="L828" s="172">
        <v>3.9912000000000001</v>
      </c>
      <c r="M828" s="172">
        <v>4.367</v>
      </c>
      <c r="N828" s="172">
        <v>4.7107000000000001</v>
      </c>
      <c r="O828" s="172">
        <v>6.2846000000000002</v>
      </c>
      <c r="P828" s="172">
        <v>6.6863999999999999</v>
      </c>
      <c r="Q828" s="172">
        <v>7.5423</v>
      </c>
      <c r="R828" s="172">
        <v>5.9747000000000003</v>
      </c>
    </row>
    <row r="829" spans="1:18" x14ac:dyDescent="0.3">
      <c r="A829" s="168" t="s">
        <v>376</v>
      </c>
      <c r="B829" s="168" t="s">
        <v>1033</v>
      </c>
      <c r="C829" s="168">
        <v>142589</v>
      </c>
      <c r="D829" s="171">
        <v>44032</v>
      </c>
      <c r="E829" s="172">
        <v>1091.8575015890401</v>
      </c>
      <c r="F829" s="172">
        <v>2.58</v>
      </c>
      <c r="G829" s="172">
        <v>2.5886999999999998</v>
      </c>
      <c r="H829" s="172">
        <v>2.5445000000000002</v>
      </c>
      <c r="I829" s="172">
        <v>2.5569000000000002</v>
      </c>
      <c r="J829" s="172">
        <v>2.2759</v>
      </c>
      <c r="K829" s="172">
        <v>2.5003000000000002</v>
      </c>
      <c r="L829" s="172">
        <v>2.9786999999999999</v>
      </c>
      <c r="M829" s="172">
        <v>3.032</v>
      </c>
      <c r="N829" s="172">
        <v>3.1387</v>
      </c>
      <c r="O829" s="172"/>
      <c r="P829" s="172"/>
      <c r="Q829" s="172">
        <v>3.8047</v>
      </c>
      <c r="R829" s="172">
        <v>3.7176999999999998</v>
      </c>
    </row>
    <row r="830" spans="1:18" x14ac:dyDescent="0.3">
      <c r="A830" s="168" t="s">
        <v>376</v>
      </c>
      <c r="B830" s="168" t="s">
        <v>124</v>
      </c>
      <c r="C830" s="168">
        <v>119125</v>
      </c>
      <c r="D830" s="171">
        <v>44032</v>
      </c>
      <c r="E830" s="172">
        <v>2876.8044</v>
      </c>
      <c r="F830" s="172">
        <v>2.2408000000000001</v>
      </c>
      <c r="G830" s="172">
        <v>2.8753000000000002</v>
      </c>
      <c r="H830" s="172">
        <v>3.0042</v>
      </c>
      <c r="I830" s="172">
        <v>3.1395</v>
      </c>
      <c r="J830" s="172">
        <v>3.38</v>
      </c>
      <c r="K830" s="172">
        <v>3.8681000000000001</v>
      </c>
      <c r="L830" s="172">
        <v>5.0042999999999997</v>
      </c>
      <c r="M830" s="172">
        <v>5.0784000000000002</v>
      </c>
      <c r="N830" s="172">
        <v>5.3449</v>
      </c>
      <c r="O830" s="172">
        <v>6.6261999999999999</v>
      </c>
      <c r="P830" s="172">
        <v>6.9767000000000001</v>
      </c>
      <c r="Q830" s="172">
        <v>7.6893000000000002</v>
      </c>
      <c r="R830" s="172">
        <v>6.4151999999999996</v>
      </c>
    </row>
    <row r="831" spans="1:18" x14ac:dyDescent="0.3">
      <c r="A831" s="168" t="s">
        <v>376</v>
      </c>
      <c r="B831" s="168" t="s">
        <v>233</v>
      </c>
      <c r="C831" s="168">
        <v>103347</v>
      </c>
      <c r="D831" s="171">
        <v>44032</v>
      </c>
      <c r="E831" s="172">
        <v>2857.3139000000001</v>
      </c>
      <c r="F831" s="172">
        <v>2.1602999999999999</v>
      </c>
      <c r="G831" s="172">
        <v>2.7948</v>
      </c>
      <c r="H831" s="172">
        <v>2.9238</v>
      </c>
      <c r="I831" s="172">
        <v>3.0592999999999999</v>
      </c>
      <c r="J831" s="172">
        <v>3.2997000000000001</v>
      </c>
      <c r="K831" s="172">
        <v>3.7873000000000001</v>
      </c>
      <c r="L831" s="172">
        <v>4.9147999999999996</v>
      </c>
      <c r="M831" s="172">
        <v>4.9835000000000003</v>
      </c>
      <c r="N831" s="172">
        <v>5.2464000000000004</v>
      </c>
      <c r="O831" s="172">
        <v>6.5194000000000001</v>
      </c>
      <c r="P831" s="172">
        <v>6.8643999999999998</v>
      </c>
      <c r="Q831" s="172">
        <v>7.4198000000000004</v>
      </c>
      <c r="R831" s="172">
        <v>6.3129999999999997</v>
      </c>
    </row>
    <row r="832" spans="1:18" x14ac:dyDescent="0.3">
      <c r="A832" s="168" t="s">
        <v>376</v>
      </c>
      <c r="B832" s="168" t="s">
        <v>125</v>
      </c>
      <c r="C832" s="168">
        <v>140196</v>
      </c>
      <c r="D832" s="171">
        <v>44032</v>
      </c>
      <c r="E832" s="172">
        <v>2593.0466000000001</v>
      </c>
      <c r="F832" s="172">
        <v>2.7422</v>
      </c>
      <c r="G832" s="172">
        <v>2.7764000000000002</v>
      </c>
      <c r="H832" s="172">
        <v>2.7648000000000001</v>
      </c>
      <c r="I832" s="172">
        <v>2.9436</v>
      </c>
      <c r="J832" s="172">
        <v>3.1623999999999999</v>
      </c>
      <c r="K832" s="172">
        <v>4.2023000000000001</v>
      </c>
      <c r="L832" s="172">
        <v>5.1509999999999998</v>
      </c>
      <c r="M832" s="172">
        <v>5.2720000000000002</v>
      </c>
      <c r="N832" s="172">
        <v>5.569</v>
      </c>
      <c r="O832" s="172">
        <v>6.7347999999999999</v>
      </c>
      <c r="P832" s="172">
        <v>6.8349000000000002</v>
      </c>
      <c r="Q832" s="172">
        <v>7.6173000000000002</v>
      </c>
      <c r="R832" s="172">
        <v>6.5578000000000003</v>
      </c>
    </row>
    <row r="833" spans="1:18" x14ac:dyDescent="0.3">
      <c r="A833" s="168" t="s">
        <v>376</v>
      </c>
      <c r="B833" s="168" t="s">
        <v>234</v>
      </c>
      <c r="C833" s="168">
        <v>140182</v>
      </c>
      <c r="D833" s="171">
        <v>44032</v>
      </c>
      <c r="E833" s="172">
        <v>2567.9965999999999</v>
      </c>
      <c r="F833" s="172">
        <v>2.4918</v>
      </c>
      <c r="G833" s="172">
        <v>2.5266999999999999</v>
      </c>
      <c r="H833" s="172">
        <v>2.5148000000000001</v>
      </c>
      <c r="I833" s="172">
        <v>2.6934</v>
      </c>
      <c r="J833" s="172">
        <v>2.9117000000000002</v>
      </c>
      <c r="K833" s="172">
        <v>3.9498000000000002</v>
      </c>
      <c r="L833" s="172">
        <v>4.8848000000000003</v>
      </c>
      <c r="M833" s="172">
        <v>5.0025000000000004</v>
      </c>
      <c r="N833" s="172">
        <v>5.2953999999999999</v>
      </c>
      <c r="O833" s="172">
        <v>6.5589000000000004</v>
      </c>
      <c r="P833" s="172">
        <v>6.6933999999999996</v>
      </c>
      <c r="Q833" s="172">
        <v>7.5537999999999998</v>
      </c>
      <c r="R833" s="172">
        <v>6.3583999999999996</v>
      </c>
    </row>
    <row r="834" spans="1:18" x14ac:dyDescent="0.3">
      <c r="A834" s="168" t="s">
        <v>376</v>
      </c>
      <c r="B834" s="168" t="s">
        <v>417</v>
      </c>
      <c r="C834" s="168">
        <v>140176</v>
      </c>
      <c r="D834" s="171">
        <v>44032</v>
      </c>
      <c r="E834" s="172">
        <v>2335.4045000000001</v>
      </c>
      <c r="F834" s="172">
        <v>2.4914000000000001</v>
      </c>
      <c r="G834" s="172">
        <v>2.5266999999999999</v>
      </c>
      <c r="H834" s="172">
        <v>2.5150000000000001</v>
      </c>
      <c r="I834" s="172">
        <v>2.6936</v>
      </c>
      <c r="J834" s="172">
        <v>2.9119999999999999</v>
      </c>
      <c r="K834" s="172">
        <v>3.9500999999999999</v>
      </c>
      <c r="L834" s="172">
        <v>4.8833000000000002</v>
      </c>
      <c r="M834" s="172">
        <v>5.0015000000000001</v>
      </c>
      <c r="N834" s="172">
        <v>5.2946999999999997</v>
      </c>
      <c r="O834" s="172">
        <v>6.5515999999999996</v>
      </c>
      <c r="P834" s="172">
        <v>6.6677999999999997</v>
      </c>
      <c r="Q834" s="172">
        <v>6.8297999999999996</v>
      </c>
      <c r="R834" s="172">
        <v>6.3581000000000003</v>
      </c>
    </row>
    <row r="835" spans="1:18" x14ac:dyDescent="0.3">
      <c r="A835" s="168" t="s">
        <v>376</v>
      </c>
      <c r="B835" s="168" t="s">
        <v>126</v>
      </c>
      <c r="C835" s="168">
        <v>119164</v>
      </c>
      <c r="D835" s="171">
        <v>44032</v>
      </c>
      <c r="E835" s="172">
        <v>2202.2156</v>
      </c>
      <c r="F835" s="172">
        <v>2.8426999999999998</v>
      </c>
      <c r="G835" s="172">
        <v>2.9819</v>
      </c>
      <c r="H835" s="172">
        <v>2.9941</v>
      </c>
      <c r="I835" s="172">
        <v>3.1032000000000002</v>
      </c>
      <c r="J835" s="172">
        <v>3.1377000000000002</v>
      </c>
      <c r="K835" s="172">
        <v>3.2642000000000002</v>
      </c>
      <c r="L835" s="172">
        <v>4.1875999999999998</v>
      </c>
      <c r="M835" s="172">
        <v>4.4150999999999998</v>
      </c>
      <c r="N835" s="172">
        <v>4.7046999999999999</v>
      </c>
      <c r="O835" s="172">
        <v>6.4112999999999998</v>
      </c>
      <c r="P835" s="172">
        <v>6.9172000000000002</v>
      </c>
      <c r="Q835" s="172">
        <v>7.7106000000000003</v>
      </c>
      <c r="R835" s="172">
        <v>6.0694999999999997</v>
      </c>
    </row>
    <row r="836" spans="1:18" x14ac:dyDescent="0.3">
      <c r="A836" s="168" t="s">
        <v>376</v>
      </c>
      <c r="B836" s="168" t="s">
        <v>235</v>
      </c>
      <c r="C836" s="168">
        <v>112636</v>
      </c>
      <c r="D836" s="171">
        <v>44032</v>
      </c>
      <c r="E836" s="172">
        <v>2187.797</v>
      </c>
      <c r="F836" s="172">
        <v>2.7930000000000001</v>
      </c>
      <c r="G836" s="172">
        <v>2.9314</v>
      </c>
      <c r="H836" s="172">
        <v>2.9434</v>
      </c>
      <c r="I836" s="172">
        <v>3.0528</v>
      </c>
      <c r="J836" s="172">
        <v>3.0876999999999999</v>
      </c>
      <c r="K836" s="172">
        <v>3.2145999999999999</v>
      </c>
      <c r="L836" s="172">
        <v>4.1364999999999998</v>
      </c>
      <c r="M836" s="172">
        <v>4.3634000000000004</v>
      </c>
      <c r="N836" s="172">
        <v>4.6360000000000001</v>
      </c>
      <c r="O836" s="172">
        <v>6.3094999999999999</v>
      </c>
      <c r="P836" s="172">
        <v>6.8103999999999996</v>
      </c>
      <c r="Q836" s="172">
        <v>7.8014000000000001</v>
      </c>
      <c r="R836" s="172">
        <v>5.9759000000000002</v>
      </c>
    </row>
    <row r="837" spans="1:18" x14ac:dyDescent="0.3">
      <c r="A837" s="168" t="s">
        <v>376</v>
      </c>
      <c r="B837" s="168" t="s">
        <v>418</v>
      </c>
      <c r="C837" s="168">
        <v>102441</v>
      </c>
      <c r="D837" s="171">
        <v>44019</v>
      </c>
      <c r="E837" s="172">
        <v>3040.8335000000002</v>
      </c>
      <c r="F837" s="172">
        <v>2.0047000000000001</v>
      </c>
      <c r="G837" s="172">
        <v>2.1301999999999999</v>
      </c>
      <c r="H837" s="172">
        <v>2.2040000000000002</v>
      </c>
      <c r="I837" s="172">
        <v>2.5888</v>
      </c>
      <c r="J837" s="172">
        <v>3.1387</v>
      </c>
      <c r="K837" s="172">
        <v>4.0644</v>
      </c>
      <c r="L837" s="172">
        <v>4.9390999999999998</v>
      </c>
      <c r="M837" s="172">
        <v>5.0766999999999998</v>
      </c>
      <c r="N837" s="172">
        <v>5.3423999999999996</v>
      </c>
      <c r="O837" s="172">
        <v>6.3212999999999999</v>
      </c>
      <c r="P837" s="172">
        <v>6.6375999999999999</v>
      </c>
      <c r="Q837" s="172">
        <v>7.1738999999999997</v>
      </c>
      <c r="R837" s="172">
        <v>6.2464000000000004</v>
      </c>
    </row>
    <row r="838" spans="1:18" x14ac:dyDescent="0.3">
      <c r="A838" s="168" t="s">
        <v>376</v>
      </c>
      <c r="B838" s="168" t="s">
        <v>419</v>
      </c>
      <c r="C838" s="168">
        <v>100538</v>
      </c>
      <c r="D838" s="171">
        <v>44032</v>
      </c>
      <c r="E838" s="172">
        <v>4678.8155999999999</v>
      </c>
      <c r="F838" s="172">
        <v>1.4877</v>
      </c>
      <c r="G838" s="172">
        <v>2.1093000000000002</v>
      </c>
      <c r="H838" s="172">
        <v>2.1484999999999999</v>
      </c>
      <c r="I838" s="172">
        <v>2.2305999999999999</v>
      </c>
      <c r="J838" s="172">
        <v>2.3607</v>
      </c>
      <c r="K838" s="172">
        <v>3.3765999999999998</v>
      </c>
      <c r="L838" s="172">
        <v>4.5216000000000003</v>
      </c>
      <c r="M838" s="172">
        <v>4.6673</v>
      </c>
      <c r="N838" s="172">
        <v>4.9301000000000004</v>
      </c>
      <c r="O838" s="172">
        <v>6.0106000000000002</v>
      </c>
      <c r="P838" s="172">
        <v>6.3353999999999999</v>
      </c>
      <c r="Q838" s="172">
        <v>7.1840999999999999</v>
      </c>
      <c r="R838" s="172">
        <v>5.9027000000000003</v>
      </c>
    </row>
    <row r="839" spans="1:18" x14ac:dyDescent="0.3">
      <c r="A839" s="168" t="s">
        <v>376</v>
      </c>
      <c r="B839" s="168" t="s">
        <v>420</v>
      </c>
      <c r="C839" s="168">
        <v>100546</v>
      </c>
      <c r="D839" s="171">
        <v>44032</v>
      </c>
      <c r="E839" s="172">
        <v>3010.3031999999998</v>
      </c>
      <c r="F839" s="172">
        <v>2.1583999999999999</v>
      </c>
      <c r="G839" s="172">
        <v>2.7793000000000001</v>
      </c>
      <c r="H839" s="172">
        <v>2.8189000000000002</v>
      </c>
      <c r="I839" s="172">
        <v>2.9014000000000002</v>
      </c>
      <c r="J839" s="172">
        <v>3.0320999999999998</v>
      </c>
      <c r="K839" s="172">
        <v>4.0528000000000004</v>
      </c>
      <c r="L839" s="172">
        <v>5.2122999999999999</v>
      </c>
      <c r="M839" s="172">
        <v>5.3672000000000004</v>
      </c>
      <c r="N839" s="172">
        <v>5.6403999999999996</v>
      </c>
      <c r="O839" s="172">
        <v>6.7317</v>
      </c>
      <c r="P839" s="172">
        <v>7.0526999999999997</v>
      </c>
      <c r="Q839" s="172">
        <v>7.6818</v>
      </c>
      <c r="R839" s="172">
        <v>6.6258999999999997</v>
      </c>
    </row>
    <row r="840" spans="1:18" x14ac:dyDescent="0.3">
      <c r="A840" s="168" t="s">
        <v>376</v>
      </c>
      <c r="B840" s="168" t="s">
        <v>127</v>
      </c>
      <c r="C840" s="168">
        <v>118577</v>
      </c>
      <c r="D840" s="171">
        <v>44032</v>
      </c>
      <c r="E840" s="172">
        <v>3024.1433000000002</v>
      </c>
      <c r="F840" s="172">
        <v>2.2414999999999998</v>
      </c>
      <c r="G840" s="172">
        <v>2.8635999999999999</v>
      </c>
      <c r="H840" s="172">
        <v>2.9030999999999998</v>
      </c>
      <c r="I840" s="172">
        <v>2.9857999999999998</v>
      </c>
      <c r="J840" s="172">
        <v>3.1164999999999998</v>
      </c>
      <c r="K840" s="172">
        <v>4.1369999999999996</v>
      </c>
      <c r="L840" s="172">
        <v>5.2889999999999997</v>
      </c>
      <c r="M840" s="172">
        <v>5.4420999999999999</v>
      </c>
      <c r="N840" s="172">
        <v>5.7154999999999996</v>
      </c>
      <c r="O840" s="172">
        <v>6.7983000000000002</v>
      </c>
      <c r="P840" s="172">
        <v>7.1212999999999997</v>
      </c>
      <c r="Q840" s="172">
        <v>7.8413000000000004</v>
      </c>
      <c r="R840" s="172">
        <v>6.6936999999999998</v>
      </c>
    </row>
    <row r="841" spans="1:18" x14ac:dyDescent="0.3">
      <c r="A841" s="168" t="s">
        <v>376</v>
      </c>
      <c r="B841" s="168" t="s">
        <v>236</v>
      </c>
      <c r="C841" s="168">
        <v>100868</v>
      </c>
      <c r="D841" s="171">
        <v>44032</v>
      </c>
      <c r="E841" s="172">
        <v>3933.7226000000001</v>
      </c>
      <c r="F841" s="172">
        <v>2.2345000000000002</v>
      </c>
      <c r="G841" s="172">
        <v>2.8496000000000001</v>
      </c>
      <c r="H841" s="172">
        <v>2.9068999999999998</v>
      </c>
      <c r="I841" s="172">
        <v>3.093</v>
      </c>
      <c r="J841" s="172">
        <v>3.2894999999999999</v>
      </c>
      <c r="K841" s="172">
        <v>3.9355000000000002</v>
      </c>
      <c r="L841" s="172">
        <v>4.8513999999999999</v>
      </c>
      <c r="M841" s="172">
        <v>4.9493999999999998</v>
      </c>
      <c r="N841" s="172">
        <v>5.2191999999999998</v>
      </c>
      <c r="O841" s="172">
        <v>6.4318</v>
      </c>
      <c r="P841" s="172">
        <v>6.8148</v>
      </c>
      <c r="Q841" s="172">
        <v>7.1731999999999996</v>
      </c>
      <c r="R841" s="172">
        <v>6.2641</v>
      </c>
    </row>
    <row r="842" spans="1:18" x14ac:dyDescent="0.3">
      <c r="A842" s="168" t="s">
        <v>376</v>
      </c>
      <c r="B842" s="168" t="s">
        <v>128</v>
      </c>
      <c r="C842" s="168">
        <v>119091</v>
      </c>
      <c r="D842" s="171">
        <v>44032</v>
      </c>
      <c r="E842" s="172">
        <v>3958.2285000000002</v>
      </c>
      <c r="F842" s="172">
        <v>2.3340999999999998</v>
      </c>
      <c r="G842" s="172">
        <v>2.9493999999999998</v>
      </c>
      <c r="H842" s="172">
        <v>3.0068000000000001</v>
      </c>
      <c r="I842" s="172">
        <v>3.1930000000000001</v>
      </c>
      <c r="J842" s="172">
        <v>3.3898000000000001</v>
      </c>
      <c r="K842" s="172">
        <v>4.0373999999999999</v>
      </c>
      <c r="L842" s="172">
        <v>4.9546000000000001</v>
      </c>
      <c r="M842" s="172">
        <v>5.0536000000000003</v>
      </c>
      <c r="N842" s="172">
        <v>5.3247999999999998</v>
      </c>
      <c r="O842" s="172">
        <v>6.5385999999999997</v>
      </c>
      <c r="P842" s="172">
        <v>6.9157000000000002</v>
      </c>
      <c r="Q842" s="172">
        <v>7.6661999999999999</v>
      </c>
      <c r="R842" s="172">
        <v>6.3707000000000003</v>
      </c>
    </row>
    <row r="843" spans="1:18" x14ac:dyDescent="0.3">
      <c r="A843" s="168" t="s">
        <v>376</v>
      </c>
      <c r="B843" s="168" t="s">
        <v>237</v>
      </c>
      <c r="C843" s="168">
        <v>118902</v>
      </c>
      <c r="D843" s="171">
        <v>44032</v>
      </c>
      <c r="E843" s="172">
        <v>1995.1845000000001</v>
      </c>
      <c r="F843" s="172">
        <v>2.9857999999999998</v>
      </c>
      <c r="G843" s="172">
        <v>3.0802999999999998</v>
      </c>
      <c r="H843" s="172">
        <v>3.0417000000000001</v>
      </c>
      <c r="I843" s="172">
        <v>3.1023000000000001</v>
      </c>
      <c r="J843" s="172">
        <v>3.2812000000000001</v>
      </c>
      <c r="K843" s="172">
        <v>4.0034999999999998</v>
      </c>
      <c r="L843" s="172">
        <v>4.6062000000000003</v>
      </c>
      <c r="M843" s="172">
        <v>4.8677000000000001</v>
      </c>
      <c r="N843" s="172">
        <v>5.1978999999999997</v>
      </c>
      <c r="O843" s="172">
        <v>6.5467000000000004</v>
      </c>
      <c r="P843" s="172">
        <v>6.8818999999999999</v>
      </c>
      <c r="Q843" s="172">
        <v>4.3711000000000002</v>
      </c>
      <c r="R843" s="172">
        <v>6.3280000000000003</v>
      </c>
    </row>
    <row r="844" spans="1:18" x14ac:dyDescent="0.3">
      <c r="A844" s="168" t="s">
        <v>376</v>
      </c>
      <c r="B844" s="168" t="s">
        <v>129</v>
      </c>
      <c r="C844" s="168">
        <v>120038</v>
      </c>
      <c r="D844" s="171">
        <v>44032</v>
      </c>
      <c r="E844" s="172">
        <v>2003.9702</v>
      </c>
      <c r="F844" s="172">
        <v>3.0874999999999999</v>
      </c>
      <c r="G844" s="172">
        <v>3.1798000000000002</v>
      </c>
      <c r="H844" s="172">
        <v>3.1408999999999998</v>
      </c>
      <c r="I844" s="172">
        <v>3.2018</v>
      </c>
      <c r="J844" s="172">
        <v>3.3803999999999998</v>
      </c>
      <c r="K844" s="172">
        <v>4.1035000000000004</v>
      </c>
      <c r="L844" s="172">
        <v>4.7107000000000001</v>
      </c>
      <c r="M844" s="172">
        <v>4.9725000000000001</v>
      </c>
      <c r="N844" s="172">
        <v>5.3036000000000003</v>
      </c>
      <c r="O844" s="172">
        <v>6.6257999999999999</v>
      </c>
      <c r="P844" s="172">
        <v>6.9539999999999997</v>
      </c>
      <c r="Q844" s="172">
        <v>7.6828000000000003</v>
      </c>
      <c r="R844" s="172">
        <v>6.4146000000000001</v>
      </c>
    </row>
    <row r="845" spans="1:18" x14ac:dyDescent="0.3">
      <c r="A845" s="168" t="s">
        <v>376</v>
      </c>
      <c r="B845" s="168" t="s">
        <v>421</v>
      </c>
      <c r="C845" s="168">
        <v>118907</v>
      </c>
      <c r="D845" s="171">
        <v>44032</v>
      </c>
      <c r="E845" s="172">
        <v>2932.1943000000001</v>
      </c>
      <c r="F845" s="172">
        <v>2.1934999999999998</v>
      </c>
      <c r="G845" s="172">
        <v>2.2875000000000001</v>
      </c>
      <c r="H845" s="172">
        <v>2.2484999999999999</v>
      </c>
      <c r="I845" s="172">
        <v>2.3090000000000002</v>
      </c>
      <c r="J845" s="172">
        <v>2.4866999999999999</v>
      </c>
      <c r="K845" s="172">
        <v>3.2037</v>
      </c>
      <c r="L845" s="172">
        <v>3.8003</v>
      </c>
      <c r="M845" s="172">
        <v>4.0514000000000001</v>
      </c>
      <c r="N845" s="172">
        <v>4.37</v>
      </c>
      <c r="O845" s="172">
        <v>5.6608999999999998</v>
      </c>
      <c r="P845" s="172">
        <v>5.9734999999999996</v>
      </c>
      <c r="Q845" s="172">
        <v>6.2888000000000002</v>
      </c>
      <c r="R845" s="172">
        <v>5.4587000000000003</v>
      </c>
    </row>
    <row r="846" spans="1:18" x14ac:dyDescent="0.3">
      <c r="A846" s="168" t="s">
        <v>376</v>
      </c>
      <c r="B846" s="168" t="s">
        <v>1034</v>
      </c>
      <c r="C846" s="168">
        <v>144947</v>
      </c>
      <c r="D846" s="171">
        <v>44032</v>
      </c>
      <c r="E846" s="172">
        <v>1064.71391221165</v>
      </c>
      <c r="F846" s="172">
        <v>2.6294</v>
      </c>
      <c r="G846" s="172">
        <v>2.6456</v>
      </c>
      <c r="H846" s="172">
        <v>2.6301000000000001</v>
      </c>
      <c r="I846" s="172">
        <v>2.6194000000000002</v>
      </c>
      <c r="J846" s="172">
        <v>2.4632000000000001</v>
      </c>
      <c r="K846" s="172">
        <v>2.4712999999999998</v>
      </c>
      <c r="L846" s="172">
        <v>2.5815999999999999</v>
      </c>
      <c r="M846" s="172">
        <v>2.7770999999999999</v>
      </c>
      <c r="N846" s="172">
        <v>2.9437000000000002</v>
      </c>
      <c r="O846" s="172"/>
      <c r="P846" s="172"/>
      <c r="Q846" s="172">
        <v>3.4944000000000002</v>
      </c>
      <c r="R846" s="172"/>
    </row>
    <row r="847" spans="1:18" x14ac:dyDescent="0.3">
      <c r="A847" s="168" t="s">
        <v>376</v>
      </c>
      <c r="B847" s="168" t="s">
        <v>238</v>
      </c>
      <c r="C847" s="168">
        <v>103340</v>
      </c>
      <c r="D847" s="171">
        <v>44032</v>
      </c>
      <c r="E847" s="172">
        <v>296.548</v>
      </c>
      <c r="F847" s="172">
        <v>2.4988000000000001</v>
      </c>
      <c r="G847" s="172">
        <v>2.9874999999999998</v>
      </c>
      <c r="H847" s="172">
        <v>3.0594999999999999</v>
      </c>
      <c r="I847" s="172">
        <v>3.2357999999999998</v>
      </c>
      <c r="J847" s="172">
        <v>3.4540000000000002</v>
      </c>
      <c r="K847" s="172">
        <v>4.2988</v>
      </c>
      <c r="L847" s="172">
        <v>5.1002000000000001</v>
      </c>
      <c r="M847" s="172">
        <v>5.1543999999999999</v>
      </c>
      <c r="N847" s="172">
        <v>5.3975999999999997</v>
      </c>
      <c r="O847" s="172">
        <v>6.5762999999999998</v>
      </c>
      <c r="P847" s="172">
        <v>6.9227999999999996</v>
      </c>
      <c r="Q847" s="172">
        <v>7.6848000000000001</v>
      </c>
      <c r="R847" s="172">
        <v>6.3974000000000002</v>
      </c>
    </row>
    <row r="848" spans="1:18" x14ac:dyDescent="0.3">
      <c r="A848" s="168" t="s">
        <v>376</v>
      </c>
      <c r="B848" s="168" t="s">
        <v>130</v>
      </c>
      <c r="C848" s="168">
        <v>120197</v>
      </c>
      <c r="D848" s="171">
        <v>44032</v>
      </c>
      <c r="E848" s="172">
        <v>297.95600000000002</v>
      </c>
      <c r="F848" s="172">
        <v>2.6217000000000001</v>
      </c>
      <c r="G848" s="172">
        <v>3.1122999999999998</v>
      </c>
      <c r="H848" s="172">
        <v>3.18</v>
      </c>
      <c r="I848" s="172">
        <v>3.3565</v>
      </c>
      <c r="J848" s="172">
        <v>3.5743999999999998</v>
      </c>
      <c r="K848" s="172">
        <v>4.4203000000000001</v>
      </c>
      <c r="L848" s="172">
        <v>5.2141000000000002</v>
      </c>
      <c r="M848" s="172">
        <v>5.2557999999999998</v>
      </c>
      <c r="N848" s="172">
        <v>5.4931999999999999</v>
      </c>
      <c r="O848" s="172">
        <v>6.6573000000000002</v>
      </c>
      <c r="P848" s="172">
        <v>6.9927000000000001</v>
      </c>
      <c r="Q848" s="172">
        <v>7.7203999999999997</v>
      </c>
      <c r="R848" s="172">
        <v>6.4828999999999999</v>
      </c>
    </row>
    <row r="849" spans="1:18" x14ac:dyDescent="0.3">
      <c r="A849" s="168" t="s">
        <v>376</v>
      </c>
      <c r="B849" s="168" t="s">
        <v>239</v>
      </c>
      <c r="C849" s="168">
        <v>113096</v>
      </c>
      <c r="D849" s="171">
        <v>44032</v>
      </c>
      <c r="E849" s="172">
        <v>2145.777</v>
      </c>
      <c r="F849" s="172">
        <v>3.7511000000000001</v>
      </c>
      <c r="G849" s="172">
        <v>3.7519</v>
      </c>
      <c r="H849" s="172">
        <v>3.6371000000000002</v>
      </c>
      <c r="I849" s="172">
        <v>3.8885000000000001</v>
      </c>
      <c r="J849" s="172">
        <v>3.7854000000000001</v>
      </c>
      <c r="K849" s="172">
        <v>4.5704000000000002</v>
      </c>
      <c r="L849" s="172">
        <v>5.3472</v>
      </c>
      <c r="M849" s="172">
        <v>5.3754</v>
      </c>
      <c r="N849" s="172">
        <v>5.5708000000000002</v>
      </c>
      <c r="O849" s="172">
        <v>6.6604000000000001</v>
      </c>
      <c r="P849" s="172">
        <v>6.9328000000000003</v>
      </c>
      <c r="Q849" s="172">
        <v>7.9025999999999996</v>
      </c>
      <c r="R849" s="172">
        <v>6.5166000000000004</v>
      </c>
    </row>
    <row r="850" spans="1:18" x14ac:dyDescent="0.3">
      <c r="A850" s="168" t="s">
        <v>376</v>
      </c>
      <c r="B850" s="168" t="s">
        <v>131</v>
      </c>
      <c r="C850" s="168">
        <v>118345</v>
      </c>
      <c r="D850" s="171">
        <v>44032</v>
      </c>
      <c r="E850" s="172">
        <v>2161.7966999999999</v>
      </c>
      <c r="F850" s="172">
        <v>3.7942999999999998</v>
      </c>
      <c r="G850" s="172">
        <v>3.7921999999999998</v>
      </c>
      <c r="H850" s="172">
        <v>3.6772999999999998</v>
      </c>
      <c r="I850" s="172">
        <v>3.9289000000000001</v>
      </c>
      <c r="J850" s="172">
        <v>3.8258000000000001</v>
      </c>
      <c r="K850" s="172">
        <v>4.6109</v>
      </c>
      <c r="L850" s="172">
        <v>5.3883000000000001</v>
      </c>
      <c r="M850" s="172">
        <v>5.4176000000000002</v>
      </c>
      <c r="N850" s="172">
        <v>5.6322999999999999</v>
      </c>
      <c r="O850" s="172">
        <v>6.7648000000000001</v>
      </c>
      <c r="P850" s="172">
        <v>7.0399000000000003</v>
      </c>
      <c r="Q850" s="172">
        <v>7.7175000000000002</v>
      </c>
      <c r="R850" s="172">
        <v>6.6077000000000004</v>
      </c>
    </row>
    <row r="851" spans="1:18" x14ac:dyDescent="0.3">
      <c r="A851" s="168" t="s">
        <v>376</v>
      </c>
      <c r="B851" s="168" t="s">
        <v>132</v>
      </c>
      <c r="C851" s="168">
        <v>118364</v>
      </c>
      <c r="D851" s="171">
        <v>44032</v>
      </c>
      <c r="E851" s="172">
        <v>2432.6201999999998</v>
      </c>
      <c r="F851" s="172">
        <v>2.1593</v>
      </c>
      <c r="G851" s="172">
        <v>2.8105000000000002</v>
      </c>
      <c r="H851" s="172">
        <v>2.9022000000000001</v>
      </c>
      <c r="I851" s="172">
        <v>3.0388000000000002</v>
      </c>
      <c r="J851" s="172">
        <v>3.2698</v>
      </c>
      <c r="K851" s="172">
        <v>3.9296000000000002</v>
      </c>
      <c r="L851" s="172">
        <v>4.7568999999999999</v>
      </c>
      <c r="M851" s="172">
        <v>4.8719999999999999</v>
      </c>
      <c r="N851" s="172">
        <v>5.1345999999999998</v>
      </c>
      <c r="O851" s="172">
        <v>6.4696999999999996</v>
      </c>
      <c r="P851" s="172">
        <v>6.8723999999999998</v>
      </c>
      <c r="Q851" s="172">
        <v>7.6214000000000004</v>
      </c>
      <c r="R851" s="172">
        <v>6.2049000000000003</v>
      </c>
    </row>
    <row r="852" spans="1:18" x14ac:dyDescent="0.3">
      <c r="A852" s="168" t="s">
        <v>376</v>
      </c>
      <c r="B852" s="168" t="s">
        <v>240</v>
      </c>
      <c r="C852" s="168">
        <v>108690</v>
      </c>
      <c r="D852" s="171">
        <v>44032</v>
      </c>
      <c r="E852" s="172">
        <v>2421.2206999999999</v>
      </c>
      <c r="F852" s="172">
        <v>2.1076000000000001</v>
      </c>
      <c r="G852" s="172">
        <v>2.7599</v>
      </c>
      <c r="H852" s="172">
        <v>2.8519999999999999</v>
      </c>
      <c r="I852" s="172">
        <v>2.9887000000000001</v>
      </c>
      <c r="J852" s="172">
        <v>3.2195999999999998</v>
      </c>
      <c r="K852" s="172">
        <v>3.8774000000000002</v>
      </c>
      <c r="L852" s="172">
        <v>4.7035</v>
      </c>
      <c r="M852" s="172">
        <v>4.8178000000000001</v>
      </c>
      <c r="N852" s="172">
        <v>5.0796000000000001</v>
      </c>
      <c r="O852" s="172">
        <v>6.3979999999999997</v>
      </c>
      <c r="P852" s="172">
        <v>6.7953999999999999</v>
      </c>
      <c r="Q852" s="172">
        <v>5.5705999999999998</v>
      </c>
      <c r="R852" s="172">
        <v>6.1393000000000004</v>
      </c>
    </row>
    <row r="853" spans="1:18" x14ac:dyDescent="0.3">
      <c r="A853" s="168" t="s">
        <v>376</v>
      </c>
      <c r="B853" s="168" t="s">
        <v>133</v>
      </c>
      <c r="C853" s="168">
        <v>125345</v>
      </c>
      <c r="D853" s="171">
        <v>44032</v>
      </c>
      <c r="E853" s="172">
        <v>1559.1992</v>
      </c>
      <c r="F853" s="172">
        <v>1.3765000000000001</v>
      </c>
      <c r="G853" s="172">
        <v>2.4506999999999999</v>
      </c>
      <c r="H853" s="172">
        <v>2.6151</v>
      </c>
      <c r="I853" s="172">
        <v>2.7763</v>
      </c>
      <c r="J853" s="172">
        <v>2.9903</v>
      </c>
      <c r="K853" s="172">
        <v>3.2452999999999999</v>
      </c>
      <c r="L853" s="172">
        <v>3.8685999999999998</v>
      </c>
      <c r="M853" s="172">
        <v>4.1828000000000003</v>
      </c>
      <c r="N853" s="172">
        <v>4.5297000000000001</v>
      </c>
      <c r="O853" s="172">
        <v>5.9377000000000004</v>
      </c>
      <c r="P853" s="172">
        <v>6.3731999999999998</v>
      </c>
      <c r="Q853" s="172">
        <v>6.8635000000000002</v>
      </c>
      <c r="R853" s="172">
        <v>5.6227</v>
      </c>
    </row>
    <row r="854" spans="1:18" x14ac:dyDescent="0.3">
      <c r="A854" s="168" t="s">
        <v>376</v>
      </c>
      <c r="B854" s="168" t="s">
        <v>241</v>
      </c>
      <c r="C854" s="168">
        <v>125259</v>
      </c>
      <c r="D854" s="171">
        <v>44032</v>
      </c>
      <c r="E854" s="172">
        <v>1553.9878000000001</v>
      </c>
      <c r="F854" s="172">
        <v>1.3270999999999999</v>
      </c>
      <c r="G854" s="172">
        <v>2.4009</v>
      </c>
      <c r="H854" s="172">
        <v>2.5648</v>
      </c>
      <c r="I854" s="172">
        <v>2.7259000000000002</v>
      </c>
      <c r="J854" s="172">
        <v>2.9401000000000002</v>
      </c>
      <c r="K854" s="172">
        <v>3.1951999999999998</v>
      </c>
      <c r="L854" s="172">
        <v>3.8178000000000001</v>
      </c>
      <c r="M854" s="172">
        <v>4.1314000000000002</v>
      </c>
      <c r="N854" s="172">
        <v>4.4775999999999998</v>
      </c>
      <c r="O854" s="172">
        <v>5.8848000000000003</v>
      </c>
      <c r="P854" s="172">
        <v>6.32</v>
      </c>
      <c r="Q854" s="172">
        <v>6.81</v>
      </c>
      <c r="R854" s="172">
        <v>5.57</v>
      </c>
    </row>
    <row r="855" spans="1:18" x14ac:dyDescent="0.3">
      <c r="A855" s="168" t="s">
        <v>376</v>
      </c>
      <c r="B855" s="168" t="s">
        <v>242</v>
      </c>
      <c r="C855" s="168">
        <v>115991</v>
      </c>
      <c r="D855" s="171">
        <v>44032</v>
      </c>
      <c r="E855" s="172">
        <v>1946.874</v>
      </c>
      <c r="F855" s="172">
        <v>2.0960999999999999</v>
      </c>
      <c r="G855" s="172">
        <v>2.6846999999999999</v>
      </c>
      <c r="H855" s="172">
        <v>2.7940999999999998</v>
      </c>
      <c r="I855" s="172">
        <v>2.9342999999999999</v>
      </c>
      <c r="J855" s="172">
        <v>3.0023</v>
      </c>
      <c r="K855" s="172">
        <v>3.4523999999999999</v>
      </c>
      <c r="L855" s="172">
        <v>4.4368999999999996</v>
      </c>
      <c r="M855" s="172">
        <v>4.7214999999999998</v>
      </c>
      <c r="N855" s="172">
        <v>5.0556999999999999</v>
      </c>
      <c r="O855" s="172">
        <v>6.4390999999999998</v>
      </c>
      <c r="P855" s="172">
        <v>6.9065000000000003</v>
      </c>
      <c r="Q855" s="172">
        <v>7.9184000000000001</v>
      </c>
      <c r="R855" s="172">
        <v>6.1787000000000001</v>
      </c>
    </row>
    <row r="856" spans="1:18" x14ac:dyDescent="0.3">
      <c r="A856" s="168" t="s">
        <v>376</v>
      </c>
      <c r="B856" s="168" t="s">
        <v>134</v>
      </c>
      <c r="C856" s="168">
        <v>119135</v>
      </c>
      <c r="D856" s="171">
        <v>44032</v>
      </c>
      <c r="E856" s="172">
        <v>1961.2893999999999</v>
      </c>
      <c r="F856" s="172">
        <v>2.1960999999999999</v>
      </c>
      <c r="G856" s="172">
        <v>2.7852999999999999</v>
      </c>
      <c r="H856" s="172">
        <v>2.8944000000000001</v>
      </c>
      <c r="I856" s="172">
        <v>3.0345</v>
      </c>
      <c r="J856" s="172">
        <v>3.1025</v>
      </c>
      <c r="K856" s="172">
        <v>3.5531000000000001</v>
      </c>
      <c r="L856" s="172">
        <v>4.5387000000000004</v>
      </c>
      <c r="M856" s="172">
        <v>4.8249000000000004</v>
      </c>
      <c r="N856" s="172">
        <v>5.1605999999999996</v>
      </c>
      <c r="O856" s="172">
        <v>6.5457000000000001</v>
      </c>
      <c r="P856" s="172">
        <v>7.0137999999999998</v>
      </c>
      <c r="Q856" s="172">
        <v>7.7332999999999998</v>
      </c>
      <c r="R856" s="172">
        <v>6.2847999999999997</v>
      </c>
    </row>
    <row r="857" spans="1:18" x14ac:dyDescent="0.3">
      <c r="A857" s="168" t="s">
        <v>376</v>
      </c>
      <c r="B857" s="168" t="s">
        <v>135</v>
      </c>
      <c r="C857" s="168">
        <v>147938</v>
      </c>
      <c r="D857" s="171">
        <v>44032</v>
      </c>
      <c r="E857" s="172">
        <v>1958.8722</v>
      </c>
      <c r="F857" s="172">
        <v>2.8026</v>
      </c>
      <c r="G857" s="172">
        <v>1.8686</v>
      </c>
      <c r="H857" s="172">
        <v>2.2025999999999999</v>
      </c>
      <c r="I857" s="172">
        <v>1.8025</v>
      </c>
      <c r="J857" s="172">
        <v>2.2456999999999998</v>
      </c>
      <c r="K857" s="172">
        <v>3.2280000000000002</v>
      </c>
      <c r="L857" s="172">
        <v>4.2744999999999997</v>
      </c>
      <c r="M857" s="172"/>
      <c r="N857" s="172"/>
      <c r="O857" s="172"/>
      <c r="P857" s="172"/>
      <c r="Q857" s="172">
        <v>4.2744999999999997</v>
      </c>
      <c r="R857" s="172"/>
    </row>
    <row r="858" spans="1:18" x14ac:dyDescent="0.3">
      <c r="A858" s="168" t="s">
        <v>376</v>
      </c>
      <c r="B858" s="168" t="s">
        <v>136</v>
      </c>
      <c r="C858" s="168">
        <v>147940</v>
      </c>
      <c r="D858" s="171">
        <v>44032</v>
      </c>
      <c r="E858" s="172">
        <v>1962.0323000000001</v>
      </c>
      <c r="F858" s="172">
        <v>2.1282999999999999</v>
      </c>
      <c r="G858" s="172">
        <v>2.7967</v>
      </c>
      <c r="H858" s="172">
        <v>2.863</v>
      </c>
      <c r="I858" s="172">
        <v>3.0707</v>
      </c>
      <c r="J858" s="172">
        <v>3.1461999999999999</v>
      </c>
      <c r="K858" s="172">
        <v>3.5922000000000001</v>
      </c>
      <c r="L858" s="172">
        <v>4.5711000000000004</v>
      </c>
      <c r="M858" s="172"/>
      <c r="N858" s="172"/>
      <c r="O858" s="172"/>
      <c r="P858" s="172"/>
      <c r="Q858" s="172">
        <v>4.5711000000000004</v>
      </c>
      <c r="R858" s="172"/>
    </row>
    <row r="859" spans="1:18" x14ac:dyDescent="0.3">
      <c r="A859" s="168" t="s">
        <v>376</v>
      </c>
      <c r="B859" s="168" t="s">
        <v>137</v>
      </c>
      <c r="C859" s="168">
        <v>147937</v>
      </c>
      <c r="D859" s="171">
        <v>44032</v>
      </c>
      <c r="E859" s="172">
        <v>1961.6519000000001</v>
      </c>
      <c r="F859" s="172">
        <v>2.2812999999999999</v>
      </c>
      <c r="G859" s="172">
        <v>2.8159000000000001</v>
      </c>
      <c r="H859" s="172">
        <v>2.9091</v>
      </c>
      <c r="I859" s="172">
        <v>3.036</v>
      </c>
      <c r="J859" s="172">
        <v>3.1034000000000002</v>
      </c>
      <c r="K859" s="172">
        <v>3.5537999999999998</v>
      </c>
      <c r="L859" s="172">
        <v>4.5350999999999999</v>
      </c>
      <c r="M859" s="172"/>
      <c r="N859" s="172"/>
      <c r="O859" s="172"/>
      <c r="P859" s="172"/>
      <c r="Q859" s="172">
        <v>4.5350999999999999</v>
      </c>
      <c r="R859" s="172"/>
    </row>
    <row r="860" spans="1:18" x14ac:dyDescent="0.3">
      <c r="A860" s="168" t="s">
        <v>376</v>
      </c>
      <c r="B860" s="168" t="s">
        <v>138</v>
      </c>
      <c r="C860" s="168">
        <v>147939</v>
      </c>
      <c r="D860" s="171">
        <v>44032</v>
      </c>
      <c r="E860" s="172">
        <v>1961.7303999999999</v>
      </c>
      <c r="F860" s="172">
        <v>2.3203</v>
      </c>
      <c r="G860" s="172">
        <v>2.8380999999999998</v>
      </c>
      <c r="H860" s="172">
        <v>2.8317999999999999</v>
      </c>
      <c r="I860" s="172">
        <v>2.9331999999999998</v>
      </c>
      <c r="J860" s="172">
        <v>3.0674000000000001</v>
      </c>
      <c r="K860" s="172">
        <v>3.5470999999999999</v>
      </c>
      <c r="L860" s="172">
        <v>4.5366</v>
      </c>
      <c r="M860" s="172"/>
      <c r="N860" s="172"/>
      <c r="O860" s="172"/>
      <c r="P860" s="172"/>
      <c r="Q860" s="172">
        <v>4.5366</v>
      </c>
      <c r="R860" s="172"/>
    </row>
    <row r="861" spans="1:18" x14ac:dyDescent="0.3">
      <c r="A861" s="168" t="s">
        <v>376</v>
      </c>
      <c r="B861" s="168" t="s">
        <v>243</v>
      </c>
      <c r="C861" s="168">
        <v>104486</v>
      </c>
      <c r="D861" s="171">
        <v>44032</v>
      </c>
      <c r="E861" s="172">
        <v>2750.2033999999999</v>
      </c>
      <c r="F861" s="172">
        <v>2.1686999999999999</v>
      </c>
      <c r="G861" s="172">
        <v>2.7761999999999998</v>
      </c>
      <c r="H861" s="172">
        <v>2.9472</v>
      </c>
      <c r="I861" s="172">
        <v>3.0524</v>
      </c>
      <c r="J861" s="172">
        <v>3.3058000000000001</v>
      </c>
      <c r="K861" s="172">
        <v>3.9807999999999999</v>
      </c>
      <c r="L861" s="172">
        <v>4.7525000000000004</v>
      </c>
      <c r="M861" s="172">
        <v>4.8860000000000001</v>
      </c>
      <c r="N861" s="172">
        <v>5.1364000000000001</v>
      </c>
      <c r="O861" s="172">
        <v>6.4874000000000001</v>
      </c>
      <c r="P861" s="172">
        <v>6.8785999999999996</v>
      </c>
      <c r="Q861" s="172">
        <v>7.6742999999999997</v>
      </c>
      <c r="R861" s="172">
        <v>6.2531999999999996</v>
      </c>
    </row>
    <row r="862" spans="1:18" x14ac:dyDescent="0.3">
      <c r="A862" s="168" t="s">
        <v>376</v>
      </c>
      <c r="B862" s="168" t="s">
        <v>139</v>
      </c>
      <c r="C862" s="168">
        <v>120537</v>
      </c>
      <c r="D862" s="171">
        <v>44032</v>
      </c>
      <c r="E862" s="172">
        <v>2764.3391000000001</v>
      </c>
      <c r="F862" s="172">
        <v>2.2382</v>
      </c>
      <c r="G862" s="172">
        <v>2.8464999999999998</v>
      </c>
      <c r="H862" s="172">
        <v>3.0173000000000001</v>
      </c>
      <c r="I862" s="172">
        <v>3.1225999999999998</v>
      </c>
      <c r="J862" s="172">
        <v>3.3759000000000001</v>
      </c>
      <c r="K862" s="172">
        <v>4.0517000000000003</v>
      </c>
      <c r="L862" s="172">
        <v>4.8243999999999998</v>
      </c>
      <c r="M862" s="172">
        <v>4.9587000000000003</v>
      </c>
      <c r="N862" s="172">
        <v>5.21</v>
      </c>
      <c r="O862" s="172">
        <v>6.5620000000000003</v>
      </c>
      <c r="P862" s="172">
        <v>6.9534000000000002</v>
      </c>
      <c r="Q862" s="172">
        <v>7.6917999999999997</v>
      </c>
      <c r="R862" s="172">
        <v>6.3277000000000001</v>
      </c>
    </row>
    <row r="863" spans="1:18" x14ac:dyDescent="0.3">
      <c r="A863" s="168" t="s">
        <v>376</v>
      </c>
      <c r="B863" s="168" t="s">
        <v>422</v>
      </c>
      <c r="C863" s="168">
        <v>104488</v>
      </c>
      <c r="D863" s="171">
        <v>44032</v>
      </c>
      <c r="E863" s="172">
        <v>2500.0333999999998</v>
      </c>
      <c r="F863" s="172">
        <v>1.6395999999999999</v>
      </c>
      <c r="G863" s="172">
        <v>2.2464</v>
      </c>
      <c r="H863" s="172">
        <v>2.4169999999999998</v>
      </c>
      <c r="I863" s="172">
        <v>2.5219</v>
      </c>
      <c r="J863" s="172">
        <v>2.7743000000000002</v>
      </c>
      <c r="K863" s="172">
        <v>3.4460000000000002</v>
      </c>
      <c r="L863" s="172">
        <v>4.2119</v>
      </c>
      <c r="M863" s="172">
        <v>4.3445</v>
      </c>
      <c r="N863" s="172">
        <v>4.5860000000000003</v>
      </c>
      <c r="O863" s="172">
        <v>5.9116999999999997</v>
      </c>
      <c r="P863" s="172">
        <v>6.2717999999999998</v>
      </c>
      <c r="Q863" s="172">
        <v>6.9264000000000001</v>
      </c>
      <c r="R863" s="172">
        <v>5.6946000000000003</v>
      </c>
    </row>
    <row r="864" spans="1:18" x14ac:dyDescent="0.3">
      <c r="A864" s="168" t="s">
        <v>376</v>
      </c>
      <c r="B864" s="168" t="s">
        <v>140</v>
      </c>
      <c r="C864" s="168">
        <v>147157</v>
      </c>
      <c r="D864" s="171">
        <v>44032</v>
      </c>
      <c r="E864" s="172">
        <v>1058.0849000000001</v>
      </c>
      <c r="F864" s="172">
        <v>2.9462000000000002</v>
      </c>
      <c r="G864" s="172">
        <v>2.9788999999999999</v>
      </c>
      <c r="H864" s="172">
        <v>2.9620000000000002</v>
      </c>
      <c r="I864" s="172">
        <v>2.9601999999999999</v>
      </c>
      <c r="J864" s="172">
        <v>2.8540999999999999</v>
      </c>
      <c r="K864" s="172">
        <v>2.8555000000000001</v>
      </c>
      <c r="L864" s="172">
        <v>3.4811999999999999</v>
      </c>
      <c r="M864" s="172">
        <v>3.8858000000000001</v>
      </c>
      <c r="N864" s="172">
        <v>4.2625000000000002</v>
      </c>
      <c r="O864" s="172"/>
      <c r="P864" s="172"/>
      <c r="Q864" s="172">
        <v>4.6470000000000002</v>
      </c>
      <c r="R864" s="172"/>
    </row>
    <row r="865" spans="1:18" x14ac:dyDescent="0.3">
      <c r="A865" s="168" t="s">
        <v>376</v>
      </c>
      <c r="B865" s="168" t="s">
        <v>244</v>
      </c>
      <c r="C865" s="168">
        <v>147153</v>
      </c>
      <c r="D865" s="171">
        <v>44032</v>
      </c>
      <c r="E865" s="172">
        <v>1056.6419000000001</v>
      </c>
      <c r="F865" s="172">
        <v>2.8361999999999998</v>
      </c>
      <c r="G865" s="172">
        <v>2.8689</v>
      </c>
      <c r="H865" s="172">
        <v>2.8519000000000001</v>
      </c>
      <c r="I865" s="172">
        <v>2.8502000000000001</v>
      </c>
      <c r="J865" s="172">
        <v>2.7439</v>
      </c>
      <c r="K865" s="172">
        <v>2.7446999999999999</v>
      </c>
      <c r="L865" s="172">
        <v>3.3696999999999999</v>
      </c>
      <c r="M865" s="172">
        <v>3.7730000000000001</v>
      </c>
      <c r="N865" s="172">
        <v>4.1482000000000001</v>
      </c>
      <c r="O865" s="172"/>
      <c r="P865" s="172"/>
      <c r="Q865" s="172">
        <v>4.5321999999999996</v>
      </c>
      <c r="R865" s="172"/>
    </row>
    <row r="866" spans="1:18" x14ac:dyDescent="0.3">
      <c r="A866" s="168" t="s">
        <v>376</v>
      </c>
      <c r="B866" s="168" t="s">
        <v>245</v>
      </c>
      <c r="C866" s="168">
        <v>100234</v>
      </c>
      <c r="D866" s="171">
        <v>44032</v>
      </c>
      <c r="E866" s="172">
        <v>54.685400000000001</v>
      </c>
      <c r="F866" s="172">
        <v>2.3361999999999998</v>
      </c>
      <c r="G866" s="172">
        <v>2.8485</v>
      </c>
      <c r="H866" s="172">
        <v>2.9765999999999999</v>
      </c>
      <c r="I866" s="172">
        <v>3.1360000000000001</v>
      </c>
      <c r="J866" s="172">
        <v>3.2749000000000001</v>
      </c>
      <c r="K866" s="172">
        <v>3.7848999999999999</v>
      </c>
      <c r="L866" s="172">
        <v>4.5670000000000002</v>
      </c>
      <c r="M866" s="172">
        <v>4.7603999999999997</v>
      </c>
      <c r="N866" s="172">
        <v>5.0793999999999997</v>
      </c>
      <c r="O866" s="172">
        <v>6.4992999999999999</v>
      </c>
      <c r="P866" s="172">
        <v>6.9143999999999997</v>
      </c>
      <c r="Q866" s="172">
        <v>7.8193999999999999</v>
      </c>
      <c r="R866" s="172">
        <v>6.2763</v>
      </c>
    </row>
    <row r="867" spans="1:18" x14ac:dyDescent="0.3">
      <c r="A867" s="168" t="s">
        <v>376</v>
      </c>
      <c r="B867" s="168" t="s">
        <v>141</v>
      </c>
      <c r="C867" s="168">
        <v>120406</v>
      </c>
      <c r="D867" s="171">
        <v>44032</v>
      </c>
      <c r="E867" s="172">
        <v>55.013599999999997</v>
      </c>
      <c r="F867" s="172">
        <v>2.3887</v>
      </c>
      <c r="G867" s="172">
        <v>2.92</v>
      </c>
      <c r="H867" s="172">
        <v>3.0537999999999998</v>
      </c>
      <c r="I867" s="172">
        <v>3.2122999999999999</v>
      </c>
      <c r="J867" s="172">
        <v>3.3531</v>
      </c>
      <c r="K867" s="172">
        <v>3.8645999999999998</v>
      </c>
      <c r="L867" s="172">
        <v>4.6486000000000001</v>
      </c>
      <c r="M867" s="172">
        <v>4.843</v>
      </c>
      <c r="N867" s="172">
        <v>5.1631</v>
      </c>
      <c r="O867" s="172">
        <v>6.5835999999999997</v>
      </c>
      <c r="P867" s="172">
        <v>6.9984999999999999</v>
      </c>
      <c r="Q867" s="172">
        <v>7.7431000000000001</v>
      </c>
      <c r="R867" s="172">
        <v>6.3612000000000002</v>
      </c>
    </row>
    <row r="868" spans="1:18" x14ac:dyDescent="0.3">
      <c r="A868" s="168" t="s">
        <v>376</v>
      </c>
      <c r="B868" s="168" t="s">
        <v>423</v>
      </c>
      <c r="C868" s="168">
        <v>100247</v>
      </c>
      <c r="D868" s="171">
        <v>44032</v>
      </c>
      <c r="E868" s="172">
        <v>31.4453</v>
      </c>
      <c r="F868" s="172">
        <v>2.3216000000000001</v>
      </c>
      <c r="G868" s="172">
        <v>2.8250999999999999</v>
      </c>
      <c r="H868" s="172">
        <v>2.9699</v>
      </c>
      <c r="I868" s="172">
        <v>3.1377999999999999</v>
      </c>
      <c r="J868" s="172">
        <v>3.2744</v>
      </c>
      <c r="K868" s="172">
        <v>3.7841999999999998</v>
      </c>
      <c r="L868" s="172">
        <v>4.5674000000000001</v>
      </c>
      <c r="M868" s="172">
        <v>4.7606000000000002</v>
      </c>
      <c r="N868" s="172">
        <v>5.0797999999999996</v>
      </c>
      <c r="O868" s="172">
        <v>6.4992999999999999</v>
      </c>
      <c r="P868" s="172">
        <v>6.9145000000000003</v>
      </c>
      <c r="Q868" s="172">
        <v>7.3371000000000004</v>
      </c>
      <c r="R868" s="172">
        <v>6.2763999999999998</v>
      </c>
    </row>
    <row r="869" spans="1:18" x14ac:dyDescent="0.3">
      <c r="A869" s="168" t="s">
        <v>376</v>
      </c>
      <c r="B869" s="168" t="s">
        <v>142</v>
      </c>
      <c r="C869" s="168">
        <v>119766</v>
      </c>
      <c r="D869" s="171">
        <v>44032</v>
      </c>
      <c r="E869" s="172">
        <v>4068.1505999999999</v>
      </c>
      <c r="F869" s="172">
        <v>2.4925999999999999</v>
      </c>
      <c r="G869" s="172">
        <v>2.9590999999999998</v>
      </c>
      <c r="H869" s="172">
        <v>3.0649000000000002</v>
      </c>
      <c r="I869" s="172">
        <v>3.2515000000000001</v>
      </c>
      <c r="J869" s="172">
        <v>3.5177</v>
      </c>
      <c r="K869" s="172">
        <v>4.1154999999999999</v>
      </c>
      <c r="L869" s="172">
        <v>4.8795999999999999</v>
      </c>
      <c r="M869" s="172">
        <v>5.0130999999999997</v>
      </c>
      <c r="N869" s="172">
        <v>5.2653999999999996</v>
      </c>
      <c r="O869" s="172">
        <v>6.5396000000000001</v>
      </c>
      <c r="P869" s="172">
        <v>6.9097999999999997</v>
      </c>
      <c r="Q869" s="172">
        <v>7.6547999999999998</v>
      </c>
      <c r="R869" s="172">
        <v>6.3155999999999999</v>
      </c>
    </row>
    <row r="870" spans="1:18" x14ac:dyDescent="0.3">
      <c r="A870" s="168" t="s">
        <v>376</v>
      </c>
      <c r="B870" s="168" t="s">
        <v>246</v>
      </c>
      <c r="C870" s="168">
        <v>100835</v>
      </c>
      <c r="D870" s="171">
        <v>44032</v>
      </c>
      <c r="E870" s="172">
        <v>4052.9277000000002</v>
      </c>
      <c r="F870" s="172">
        <v>2.4424999999999999</v>
      </c>
      <c r="G870" s="172">
        <v>2.9077999999999999</v>
      </c>
      <c r="H870" s="172">
        <v>3.0141</v>
      </c>
      <c r="I870" s="172">
        <v>3.2002999999999999</v>
      </c>
      <c r="J870" s="172">
        <v>3.4668000000000001</v>
      </c>
      <c r="K870" s="172">
        <v>4.0632000000000001</v>
      </c>
      <c r="L870" s="172">
        <v>4.8265000000000002</v>
      </c>
      <c r="M870" s="172">
        <v>4.9595000000000002</v>
      </c>
      <c r="N870" s="172">
        <v>5.2111999999999998</v>
      </c>
      <c r="O870" s="172">
        <v>6.4856999999999996</v>
      </c>
      <c r="P870" s="172">
        <v>6.8564999999999996</v>
      </c>
      <c r="Q870" s="172">
        <v>7.2994000000000003</v>
      </c>
      <c r="R870" s="172">
        <v>6.2614999999999998</v>
      </c>
    </row>
    <row r="871" spans="1:18" x14ac:dyDescent="0.3">
      <c r="A871" s="168" t="s">
        <v>376</v>
      </c>
      <c r="B871" s="168" t="s">
        <v>247</v>
      </c>
      <c r="C871" s="168">
        <v>112457</v>
      </c>
      <c r="D871" s="171">
        <v>44032</v>
      </c>
      <c r="E871" s="172">
        <v>2746.1578</v>
      </c>
      <c r="F871" s="172">
        <v>2.1294</v>
      </c>
      <c r="G871" s="172">
        <v>2.8534000000000002</v>
      </c>
      <c r="H871" s="172">
        <v>2.9761000000000002</v>
      </c>
      <c r="I871" s="172">
        <v>3.1086</v>
      </c>
      <c r="J871" s="172">
        <v>3.3879999999999999</v>
      </c>
      <c r="K871" s="172">
        <v>3.9908999999999999</v>
      </c>
      <c r="L871" s="172">
        <v>4.9846000000000004</v>
      </c>
      <c r="M871" s="172">
        <v>5.0887000000000002</v>
      </c>
      <c r="N871" s="172">
        <v>5.3164999999999996</v>
      </c>
      <c r="O871" s="172">
        <v>6.5579999999999998</v>
      </c>
      <c r="P871" s="172">
        <v>6.9116</v>
      </c>
      <c r="Q871" s="172">
        <v>7.5918000000000001</v>
      </c>
      <c r="R871" s="172">
        <v>6.3413000000000004</v>
      </c>
    </row>
    <row r="872" spans="1:18" x14ac:dyDescent="0.3">
      <c r="A872" s="168" t="s">
        <v>376</v>
      </c>
      <c r="B872" s="168" t="s">
        <v>143</v>
      </c>
      <c r="C872" s="168">
        <v>119790</v>
      </c>
      <c r="D872" s="171">
        <v>44032</v>
      </c>
      <c r="E872" s="172">
        <v>2757.6277</v>
      </c>
      <c r="F872" s="172">
        <v>2.1800999999999999</v>
      </c>
      <c r="G872" s="172">
        <v>2.9037999999999999</v>
      </c>
      <c r="H872" s="172">
        <v>3.0261999999999998</v>
      </c>
      <c r="I872" s="172">
        <v>3.1587000000000001</v>
      </c>
      <c r="J872" s="172">
        <v>3.4380999999999999</v>
      </c>
      <c r="K872" s="172">
        <v>4.0414000000000003</v>
      </c>
      <c r="L872" s="172">
        <v>5.0358000000000001</v>
      </c>
      <c r="M872" s="172">
        <v>5.1406000000000001</v>
      </c>
      <c r="N872" s="172">
        <v>5.3691000000000004</v>
      </c>
      <c r="O872" s="172">
        <v>6.6154999999999999</v>
      </c>
      <c r="P872" s="172">
        <v>6.9741</v>
      </c>
      <c r="Q872" s="172">
        <v>7.6889000000000003</v>
      </c>
      <c r="R872" s="172">
        <v>6.3956999999999997</v>
      </c>
    </row>
    <row r="873" spans="1:18" x14ac:dyDescent="0.3">
      <c r="A873" s="168" t="s">
        <v>376</v>
      </c>
      <c r="B873" s="168" t="s">
        <v>248</v>
      </c>
      <c r="C873" s="168">
        <v>101185</v>
      </c>
      <c r="D873" s="171">
        <v>44032</v>
      </c>
      <c r="E873" s="172">
        <v>3623.4128999999998</v>
      </c>
      <c r="F873" s="172">
        <v>2.6535000000000002</v>
      </c>
      <c r="G873" s="172">
        <v>3.0438999999999998</v>
      </c>
      <c r="H873" s="172">
        <v>3.0630000000000002</v>
      </c>
      <c r="I873" s="172">
        <v>3.2107999999999999</v>
      </c>
      <c r="J873" s="172">
        <v>3.4868999999999999</v>
      </c>
      <c r="K873" s="172">
        <v>4.1128</v>
      </c>
      <c r="L873" s="172">
        <v>5.1214000000000004</v>
      </c>
      <c r="M873" s="172">
        <v>5.1775000000000002</v>
      </c>
      <c r="N873" s="172">
        <v>5.4028</v>
      </c>
      <c r="O873" s="172">
        <v>6.5304000000000002</v>
      </c>
      <c r="P873" s="172">
        <v>6.8761999999999999</v>
      </c>
      <c r="Q873" s="172">
        <v>7.2607999999999997</v>
      </c>
      <c r="R873" s="172">
        <v>6.3414000000000001</v>
      </c>
    </row>
    <row r="874" spans="1:18" x14ac:dyDescent="0.3">
      <c r="A874" s="168" t="s">
        <v>376</v>
      </c>
      <c r="B874" s="168" t="s">
        <v>144</v>
      </c>
      <c r="C874" s="168">
        <v>120249</v>
      </c>
      <c r="D874" s="171">
        <v>44032</v>
      </c>
      <c r="E874" s="172">
        <v>3653.1675</v>
      </c>
      <c r="F874" s="172">
        <v>2.7938000000000001</v>
      </c>
      <c r="G874" s="172">
        <v>3.1840999999999999</v>
      </c>
      <c r="H874" s="172">
        <v>3.2029999999999998</v>
      </c>
      <c r="I874" s="172">
        <v>3.351</v>
      </c>
      <c r="J874" s="172">
        <v>3.6273</v>
      </c>
      <c r="K874" s="172">
        <v>4.2542999999999997</v>
      </c>
      <c r="L874" s="172">
        <v>5.2648999999999999</v>
      </c>
      <c r="M874" s="172">
        <v>5.3154000000000003</v>
      </c>
      <c r="N874" s="172">
        <v>5.5446</v>
      </c>
      <c r="O874" s="172">
        <v>6.6776</v>
      </c>
      <c r="P874" s="172">
        <v>7.0210999999999997</v>
      </c>
      <c r="Q874" s="172">
        <v>7.7054</v>
      </c>
      <c r="R874" s="172">
        <v>6.4874000000000001</v>
      </c>
    </row>
    <row r="875" spans="1:18" x14ac:dyDescent="0.3">
      <c r="A875" s="168" t="s">
        <v>376</v>
      </c>
      <c r="B875" s="168" t="s">
        <v>437</v>
      </c>
      <c r="C875" s="168">
        <v>139538</v>
      </c>
      <c r="D875" s="171">
        <v>44032</v>
      </c>
      <c r="E875" s="172">
        <v>1306.6079</v>
      </c>
      <c r="F875" s="172">
        <v>2.6372</v>
      </c>
      <c r="G875" s="172">
        <v>3.1480999999999999</v>
      </c>
      <c r="H875" s="172">
        <v>3.2421000000000002</v>
      </c>
      <c r="I875" s="172">
        <v>3.4180999999999999</v>
      </c>
      <c r="J875" s="172">
        <v>3.6665999999999999</v>
      </c>
      <c r="K875" s="172">
        <v>4.3155000000000001</v>
      </c>
      <c r="L875" s="172">
        <v>5.1032999999999999</v>
      </c>
      <c r="M875" s="172">
        <v>5.2645</v>
      </c>
      <c r="N875" s="172">
        <v>5.5442</v>
      </c>
      <c r="O875" s="172">
        <v>6.7432999999999996</v>
      </c>
      <c r="P875" s="172"/>
      <c r="Q875" s="172">
        <v>6.8280000000000003</v>
      </c>
      <c r="R875" s="172">
        <v>6.5792000000000002</v>
      </c>
    </row>
    <row r="876" spans="1:18" x14ac:dyDescent="0.3">
      <c r="A876" s="168" t="s">
        <v>376</v>
      </c>
      <c r="B876" s="168" t="s">
        <v>438</v>
      </c>
      <c r="C876" s="168">
        <v>139537</v>
      </c>
      <c r="D876" s="171">
        <v>44032</v>
      </c>
      <c r="E876" s="172">
        <v>1299.8406</v>
      </c>
      <c r="F876" s="172">
        <v>2.5274000000000001</v>
      </c>
      <c r="G876" s="172">
        <v>3.0381</v>
      </c>
      <c r="H876" s="172">
        <v>3.1316000000000002</v>
      </c>
      <c r="I876" s="172">
        <v>3.3079999999999998</v>
      </c>
      <c r="J876" s="172">
        <v>3.5562999999999998</v>
      </c>
      <c r="K876" s="172">
        <v>4.2042999999999999</v>
      </c>
      <c r="L876" s="172">
        <v>4.9913999999999996</v>
      </c>
      <c r="M876" s="172">
        <v>5.1509</v>
      </c>
      <c r="N876" s="172">
        <v>5.4287999999999998</v>
      </c>
      <c r="O876" s="172">
        <v>6.6101000000000001</v>
      </c>
      <c r="P876" s="172"/>
      <c r="Q876" s="172">
        <v>6.6909999999999998</v>
      </c>
      <c r="R876" s="172">
        <v>6.4579000000000004</v>
      </c>
    </row>
    <row r="877" spans="1:18" x14ac:dyDescent="0.3">
      <c r="A877" s="168" t="s">
        <v>376</v>
      </c>
      <c r="B877" s="168" t="s">
        <v>146</v>
      </c>
      <c r="C877" s="168">
        <v>118859</v>
      </c>
      <c r="D877" s="171">
        <v>44032</v>
      </c>
      <c r="E877" s="172">
        <v>2121.9711000000002</v>
      </c>
      <c r="F877" s="172">
        <v>2.0023</v>
      </c>
      <c r="G877" s="172">
        <v>2.8525999999999998</v>
      </c>
      <c r="H877" s="172">
        <v>2.9834000000000001</v>
      </c>
      <c r="I877" s="172">
        <v>3.1278999999999999</v>
      </c>
      <c r="J877" s="172">
        <v>3.3984000000000001</v>
      </c>
      <c r="K877" s="172">
        <v>4.0403000000000002</v>
      </c>
      <c r="L877" s="172">
        <v>4.9413999999999998</v>
      </c>
      <c r="M877" s="172">
        <v>5.0807000000000002</v>
      </c>
      <c r="N877" s="172">
        <v>5.3490000000000002</v>
      </c>
      <c r="O877" s="172">
        <v>6.6208999999999998</v>
      </c>
      <c r="P877" s="172">
        <v>6.8769</v>
      </c>
      <c r="Q877" s="172">
        <v>7.4596999999999998</v>
      </c>
      <c r="R877" s="172">
        <v>6.3985000000000003</v>
      </c>
    </row>
    <row r="878" spans="1:18" x14ac:dyDescent="0.3">
      <c r="A878" s="168" t="s">
        <v>376</v>
      </c>
      <c r="B878" s="168" t="s">
        <v>250</v>
      </c>
      <c r="C878" s="168">
        <v>111646</v>
      </c>
      <c r="D878" s="171">
        <v>44032</v>
      </c>
      <c r="E878" s="172">
        <v>2096.386</v>
      </c>
      <c r="F878" s="172">
        <v>1.9066000000000001</v>
      </c>
      <c r="G878" s="172">
        <v>2.7591000000000001</v>
      </c>
      <c r="H878" s="172">
        <v>2.8900999999999999</v>
      </c>
      <c r="I878" s="172">
        <v>3.0343</v>
      </c>
      <c r="J878" s="172">
        <v>3.3058000000000001</v>
      </c>
      <c r="K878" s="172">
        <v>3.9456000000000002</v>
      </c>
      <c r="L878" s="172">
        <v>4.8324999999999996</v>
      </c>
      <c r="M878" s="172">
        <v>4.9753999999999996</v>
      </c>
      <c r="N878" s="172">
        <v>5.2447999999999997</v>
      </c>
      <c r="O878" s="172">
        <v>6.5271999999999997</v>
      </c>
      <c r="P878" s="172">
        <v>6.7115999999999998</v>
      </c>
      <c r="Q878" s="172">
        <v>6.6327999999999996</v>
      </c>
      <c r="R878" s="172">
        <v>6.3143000000000002</v>
      </c>
    </row>
    <row r="879" spans="1:18" x14ac:dyDescent="0.3">
      <c r="A879" s="168" t="s">
        <v>376</v>
      </c>
      <c r="B879" s="168" t="s">
        <v>147</v>
      </c>
      <c r="C879" s="168">
        <v>145834</v>
      </c>
      <c r="D879" s="171">
        <v>44032</v>
      </c>
      <c r="E879" s="172">
        <v>10.8133</v>
      </c>
      <c r="F879" s="172">
        <v>2.7006000000000001</v>
      </c>
      <c r="G879" s="172">
        <v>3.2637999999999998</v>
      </c>
      <c r="H879" s="172">
        <v>2.75</v>
      </c>
      <c r="I879" s="172">
        <v>2.8239999999999998</v>
      </c>
      <c r="J879" s="172">
        <v>2.8378999999999999</v>
      </c>
      <c r="K879" s="172">
        <v>3.2004999999999999</v>
      </c>
      <c r="L879" s="172">
        <v>3.8292999999999999</v>
      </c>
      <c r="M879" s="172">
        <v>4.1303999999999998</v>
      </c>
      <c r="N879" s="172">
        <v>4.4821</v>
      </c>
      <c r="O879" s="172"/>
      <c r="P879" s="172"/>
      <c r="Q879" s="172">
        <v>5.0526999999999997</v>
      </c>
      <c r="R879" s="172"/>
    </row>
    <row r="880" spans="1:18" x14ac:dyDescent="0.3">
      <c r="A880" s="168" t="s">
        <v>376</v>
      </c>
      <c r="B880" s="168" t="s">
        <v>251</v>
      </c>
      <c r="C880" s="168">
        <v>145946</v>
      </c>
      <c r="D880" s="171">
        <v>44032</v>
      </c>
      <c r="E880" s="172">
        <v>10.787699999999999</v>
      </c>
      <c r="F880" s="172">
        <v>3.0453999999999999</v>
      </c>
      <c r="G880" s="172">
        <v>3.2715999999999998</v>
      </c>
      <c r="H880" s="172">
        <v>2.6114000000000002</v>
      </c>
      <c r="I880" s="172">
        <v>2.6854</v>
      </c>
      <c r="J880" s="172">
        <v>2.7021000000000002</v>
      </c>
      <c r="K880" s="172">
        <v>3.0495999999999999</v>
      </c>
      <c r="L880" s="172">
        <v>3.6764999999999999</v>
      </c>
      <c r="M880" s="172">
        <v>3.9763999999999999</v>
      </c>
      <c r="N880" s="172">
        <v>4.3262999999999998</v>
      </c>
      <c r="O880" s="172"/>
      <c r="P880" s="172"/>
      <c r="Q880" s="172">
        <v>4.8958000000000004</v>
      </c>
      <c r="R880" s="172"/>
    </row>
    <row r="881" spans="1:18" x14ac:dyDescent="0.3">
      <c r="A881" s="168" t="s">
        <v>376</v>
      </c>
      <c r="B881" s="168" t="s">
        <v>1035</v>
      </c>
      <c r="C881" s="168">
        <v>140086</v>
      </c>
      <c r="D881" s="171">
        <v>44032</v>
      </c>
      <c r="E881" s="172">
        <v>2255.0162389369798</v>
      </c>
      <c r="F881" s="172">
        <v>2.4994999999999998</v>
      </c>
      <c r="G881" s="172">
        <v>2.5047999999999999</v>
      </c>
      <c r="H881" s="172">
        <v>2.4544999999999999</v>
      </c>
      <c r="I881" s="172">
        <v>2.4135</v>
      </c>
      <c r="J881" s="172">
        <v>3.0065</v>
      </c>
      <c r="K881" s="172">
        <v>2.5398000000000001</v>
      </c>
      <c r="L881" s="172">
        <v>2.5737000000000001</v>
      </c>
      <c r="M881" s="172">
        <v>2.7444000000000002</v>
      </c>
      <c r="N881" s="172">
        <v>2.9083000000000001</v>
      </c>
      <c r="O881" s="172">
        <v>3.6937000000000002</v>
      </c>
      <c r="P881" s="172">
        <v>3.9645000000000001</v>
      </c>
      <c r="Q881" s="172">
        <v>4.8857999999999997</v>
      </c>
      <c r="R881" s="172">
        <v>3.5503</v>
      </c>
    </row>
    <row r="882" spans="1:18" x14ac:dyDescent="0.3">
      <c r="A882" s="168" t="s">
        <v>376</v>
      </c>
      <c r="B882" s="168" t="s">
        <v>252</v>
      </c>
      <c r="C882" s="168">
        <v>100851</v>
      </c>
      <c r="D882" s="171">
        <v>44032</v>
      </c>
      <c r="E882" s="172">
        <v>4891.0304999999998</v>
      </c>
      <c r="F882" s="172">
        <v>2.1709999999999998</v>
      </c>
      <c r="G882" s="172">
        <v>2.9001999999999999</v>
      </c>
      <c r="H882" s="172">
        <v>3.0409999999999999</v>
      </c>
      <c r="I882" s="172">
        <v>3.1854</v>
      </c>
      <c r="J882" s="172">
        <v>3.4994999999999998</v>
      </c>
      <c r="K882" s="172">
        <v>4.3562000000000003</v>
      </c>
      <c r="L882" s="172">
        <v>5.0827999999999998</v>
      </c>
      <c r="M882" s="172">
        <v>5.149</v>
      </c>
      <c r="N882" s="172">
        <v>5.4161999999999999</v>
      </c>
      <c r="O882" s="172">
        <v>6.6352000000000002</v>
      </c>
      <c r="P882" s="172">
        <v>6.9604999999999997</v>
      </c>
      <c r="Q882" s="172">
        <v>7.2811000000000003</v>
      </c>
      <c r="R882" s="172">
        <v>6.4710000000000001</v>
      </c>
    </row>
    <row r="883" spans="1:18" x14ac:dyDescent="0.3">
      <c r="A883" s="168" t="s">
        <v>376</v>
      </c>
      <c r="B883" s="168" t="s">
        <v>148</v>
      </c>
      <c r="C883" s="168">
        <v>118701</v>
      </c>
      <c r="D883" s="171">
        <v>44032</v>
      </c>
      <c r="E883" s="172">
        <v>4921.1671999999999</v>
      </c>
      <c r="F883" s="172">
        <v>2.2616000000000001</v>
      </c>
      <c r="G883" s="172">
        <v>2.9904999999999999</v>
      </c>
      <c r="H883" s="172">
        <v>3.1312000000000002</v>
      </c>
      <c r="I883" s="172">
        <v>3.2755999999999998</v>
      </c>
      <c r="J883" s="172">
        <v>3.5897999999999999</v>
      </c>
      <c r="K883" s="172">
        <v>4.4480000000000004</v>
      </c>
      <c r="L883" s="172">
        <v>5.1889000000000003</v>
      </c>
      <c r="M883" s="172">
        <v>5.2483000000000004</v>
      </c>
      <c r="N883" s="172">
        <v>5.5128000000000004</v>
      </c>
      <c r="O883" s="172">
        <v>6.7248000000000001</v>
      </c>
      <c r="P883" s="172">
        <v>7.0500999999999996</v>
      </c>
      <c r="Q883" s="172">
        <v>7.7609000000000004</v>
      </c>
      <c r="R883" s="172">
        <v>6.5622999999999996</v>
      </c>
    </row>
    <row r="884" spans="1:18" x14ac:dyDescent="0.3">
      <c r="A884" s="168" t="s">
        <v>376</v>
      </c>
      <c r="B884" s="168" t="s">
        <v>424</v>
      </c>
      <c r="C884" s="168">
        <v>100837</v>
      </c>
      <c r="D884" s="171">
        <v>44032</v>
      </c>
      <c r="E884" s="172">
        <v>4462.2419</v>
      </c>
      <c r="F884" s="172">
        <v>1.4912000000000001</v>
      </c>
      <c r="G884" s="172">
        <v>2.2201</v>
      </c>
      <c r="H884" s="172">
        <v>2.3607999999999998</v>
      </c>
      <c r="I884" s="172">
        <v>2.5047000000000001</v>
      </c>
      <c r="J884" s="172">
        <v>2.8178000000000001</v>
      </c>
      <c r="K884" s="172">
        <v>3.6694</v>
      </c>
      <c r="L884" s="172">
        <v>4.3872999999999998</v>
      </c>
      <c r="M884" s="172">
        <v>4.4454000000000002</v>
      </c>
      <c r="N884" s="172">
        <v>4.7027999999999999</v>
      </c>
      <c r="O884" s="172">
        <v>5.7995999999999999</v>
      </c>
      <c r="P884" s="172">
        <v>6.0880000000000001</v>
      </c>
      <c r="Q884" s="172">
        <v>6.9189999999999996</v>
      </c>
      <c r="R884" s="172">
        <v>5.6757999999999997</v>
      </c>
    </row>
    <row r="885" spans="1:18" x14ac:dyDescent="0.3">
      <c r="A885" s="168" t="s">
        <v>376</v>
      </c>
      <c r="B885" s="168" t="s">
        <v>149</v>
      </c>
      <c r="C885" s="168">
        <v>143269</v>
      </c>
      <c r="D885" s="171">
        <v>44032</v>
      </c>
      <c r="E885" s="172">
        <v>1128.9452000000001</v>
      </c>
      <c r="F885" s="172">
        <v>2.6707000000000001</v>
      </c>
      <c r="G885" s="172">
        <v>2.9449999999999998</v>
      </c>
      <c r="H885" s="172">
        <v>2.7875000000000001</v>
      </c>
      <c r="I885" s="172">
        <v>2.8273999999999999</v>
      </c>
      <c r="J885" s="172">
        <v>3.0122</v>
      </c>
      <c r="K885" s="172">
        <v>3.3532000000000002</v>
      </c>
      <c r="L885" s="172">
        <v>4.1422999999999996</v>
      </c>
      <c r="M885" s="172">
        <v>4.4069000000000003</v>
      </c>
      <c r="N885" s="172">
        <v>4.7981999999999996</v>
      </c>
      <c r="O885" s="172"/>
      <c r="P885" s="172"/>
      <c r="Q885" s="172">
        <v>5.6821999999999999</v>
      </c>
      <c r="R885" s="172">
        <v>5.6185999999999998</v>
      </c>
    </row>
    <row r="886" spans="1:18" x14ac:dyDescent="0.3">
      <c r="A886" s="168" t="s">
        <v>376</v>
      </c>
      <c r="B886" s="168" t="s">
        <v>253</v>
      </c>
      <c r="C886" s="168">
        <v>143260</v>
      </c>
      <c r="D886" s="171">
        <v>44032</v>
      </c>
      <c r="E886" s="172">
        <v>1126.3438000000001</v>
      </c>
      <c r="F886" s="172">
        <v>2.57</v>
      </c>
      <c r="G886" s="172">
        <v>2.8458999999999999</v>
      </c>
      <c r="H886" s="172">
        <v>2.6869000000000001</v>
      </c>
      <c r="I886" s="172">
        <v>2.7265999999999999</v>
      </c>
      <c r="J886" s="172">
        <v>2.9116</v>
      </c>
      <c r="K886" s="172">
        <v>3.2524000000000002</v>
      </c>
      <c r="L886" s="172">
        <v>4.0411000000000001</v>
      </c>
      <c r="M886" s="172">
        <v>4.3042999999999996</v>
      </c>
      <c r="N886" s="172">
        <v>4.694</v>
      </c>
      <c r="O886" s="172"/>
      <c r="P886" s="172"/>
      <c r="Q886" s="172">
        <v>5.5712000000000002</v>
      </c>
      <c r="R886" s="172">
        <v>5.5098000000000003</v>
      </c>
    </row>
    <row r="887" spans="1:18" x14ac:dyDescent="0.3">
      <c r="A887" s="168" t="s">
        <v>376</v>
      </c>
      <c r="B887" s="168" t="s">
        <v>254</v>
      </c>
      <c r="C887" s="168">
        <v>138288</v>
      </c>
      <c r="D887" s="171">
        <v>44032</v>
      </c>
      <c r="E887" s="172">
        <v>260.59190000000001</v>
      </c>
      <c r="F887" s="172">
        <v>2.2271999999999998</v>
      </c>
      <c r="G887" s="172">
        <v>2.9140999999999999</v>
      </c>
      <c r="H887" s="172">
        <v>3.1233</v>
      </c>
      <c r="I887" s="172">
        <v>3.2837000000000001</v>
      </c>
      <c r="J887" s="172">
        <v>3.4666999999999999</v>
      </c>
      <c r="K887" s="172">
        <v>4.4241999999999999</v>
      </c>
      <c r="L887" s="172">
        <v>4.9452999999999996</v>
      </c>
      <c r="M887" s="172">
        <v>5.0754000000000001</v>
      </c>
      <c r="N887" s="172">
        <v>5.3586</v>
      </c>
      <c r="O887" s="172">
        <v>6.6215999999999999</v>
      </c>
      <c r="P887" s="172">
        <v>6.9740000000000002</v>
      </c>
      <c r="Q887" s="172">
        <v>7.7165999999999997</v>
      </c>
      <c r="R887" s="172">
        <v>6.4481999999999999</v>
      </c>
    </row>
    <row r="888" spans="1:18" x14ac:dyDescent="0.3">
      <c r="A888" s="168" t="s">
        <v>376</v>
      </c>
      <c r="B888" s="168" t="s">
        <v>150</v>
      </c>
      <c r="C888" s="168">
        <v>138299</v>
      </c>
      <c r="D888" s="171">
        <v>44032</v>
      </c>
      <c r="E888" s="172">
        <v>262.09750000000003</v>
      </c>
      <c r="F888" s="172">
        <v>2.3675999999999999</v>
      </c>
      <c r="G888" s="172">
        <v>3.0552000000000001</v>
      </c>
      <c r="H888" s="172">
        <v>3.2627000000000002</v>
      </c>
      <c r="I888" s="172">
        <v>3.4224000000000001</v>
      </c>
      <c r="J888" s="172">
        <v>3.6311</v>
      </c>
      <c r="K888" s="172">
        <v>4.6200999999999999</v>
      </c>
      <c r="L888" s="172">
        <v>5.1468999999999996</v>
      </c>
      <c r="M888" s="172">
        <v>5.2717000000000001</v>
      </c>
      <c r="N888" s="172">
        <v>5.5206999999999997</v>
      </c>
      <c r="O888" s="172">
        <v>6.7152000000000003</v>
      </c>
      <c r="P888" s="172">
        <v>7.0517000000000003</v>
      </c>
      <c r="Q888" s="172">
        <v>7.7355</v>
      </c>
      <c r="R888" s="172">
        <v>6.5587</v>
      </c>
    </row>
    <row r="889" spans="1:18" x14ac:dyDescent="0.3">
      <c r="A889" s="168" t="s">
        <v>376</v>
      </c>
      <c r="B889" s="168" t="s">
        <v>255</v>
      </c>
      <c r="C889" s="168">
        <v>100898</v>
      </c>
      <c r="D889" s="171">
        <v>44032</v>
      </c>
      <c r="E889" s="172">
        <v>2829.8483200000001</v>
      </c>
      <c r="F889" s="172">
        <v>2.7532000000000001</v>
      </c>
      <c r="G889" s="172">
        <v>2.9628000000000001</v>
      </c>
      <c r="H889" s="172">
        <v>2.9426999999999999</v>
      </c>
      <c r="I889" s="172">
        <v>2.9998</v>
      </c>
      <c r="J889" s="172">
        <v>3.0276000000000001</v>
      </c>
      <c r="K889" s="172">
        <v>3.4937</v>
      </c>
      <c r="L889" s="172">
        <v>4.2098000000000004</v>
      </c>
      <c r="M889" s="172">
        <v>4.4866999999999999</v>
      </c>
      <c r="N889" s="172">
        <v>4.8236999999999997</v>
      </c>
      <c r="O889" s="172">
        <v>3.1701000000000001</v>
      </c>
      <c r="P889" s="172">
        <v>4.8810000000000002</v>
      </c>
      <c r="Q889" s="172">
        <v>6.7615999999999996</v>
      </c>
      <c r="R889" s="172">
        <v>1.2970999999999999</v>
      </c>
    </row>
    <row r="890" spans="1:18" x14ac:dyDescent="0.3">
      <c r="A890" s="168" t="s">
        <v>376</v>
      </c>
      <c r="B890" s="168" t="s">
        <v>151</v>
      </c>
      <c r="C890" s="168">
        <v>119468</v>
      </c>
      <c r="D890" s="171">
        <v>44032</v>
      </c>
      <c r="E890" s="172">
        <v>2845.2172799999998</v>
      </c>
      <c r="F890" s="172">
        <v>2.8574000000000002</v>
      </c>
      <c r="G890" s="172">
        <v>3.0638999999999998</v>
      </c>
      <c r="H890" s="172">
        <v>3.0430999999999999</v>
      </c>
      <c r="I890" s="172">
        <v>3.1</v>
      </c>
      <c r="J890" s="172">
        <v>3.1278000000000001</v>
      </c>
      <c r="K890" s="172">
        <v>3.5945999999999998</v>
      </c>
      <c r="L890" s="172">
        <v>4.298</v>
      </c>
      <c r="M890" s="172">
        <v>4.5598000000000001</v>
      </c>
      <c r="N890" s="172">
        <v>4.8574000000000002</v>
      </c>
      <c r="O890" s="172">
        <v>3.2311000000000001</v>
      </c>
      <c r="P890" s="172">
        <v>4.9474999999999998</v>
      </c>
      <c r="Q890" s="172">
        <v>6.3501000000000003</v>
      </c>
      <c r="R890" s="172">
        <v>1.3533999999999999</v>
      </c>
    </row>
    <row r="891" spans="1:18" x14ac:dyDescent="0.3">
      <c r="A891" s="168" t="s">
        <v>376</v>
      </c>
      <c r="B891" s="168" t="s">
        <v>256</v>
      </c>
      <c r="C891" s="168">
        <v>103225</v>
      </c>
      <c r="D891" s="171">
        <v>44032</v>
      </c>
      <c r="E891" s="172">
        <v>31.477900000000002</v>
      </c>
      <c r="F891" s="172">
        <v>3.0150999999999999</v>
      </c>
      <c r="G891" s="172">
        <v>3.0929000000000002</v>
      </c>
      <c r="H891" s="172">
        <v>3.7464</v>
      </c>
      <c r="I891" s="172">
        <v>4.2142999999999997</v>
      </c>
      <c r="J891" s="172">
        <v>4.4492000000000003</v>
      </c>
      <c r="K891" s="172">
        <v>4.5868000000000002</v>
      </c>
      <c r="L891" s="172">
        <v>5.1345999999999998</v>
      </c>
      <c r="M891" s="172">
        <v>5.5160999999999998</v>
      </c>
      <c r="N891" s="172">
        <v>5.8514999999999997</v>
      </c>
      <c r="O891" s="172">
        <v>6.6833999999999998</v>
      </c>
      <c r="P891" s="172">
        <v>7.1215000000000002</v>
      </c>
      <c r="Q891" s="172">
        <v>8.0466999999999995</v>
      </c>
      <c r="R891" s="172">
        <v>6.6872999999999996</v>
      </c>
    </row>
    <row r="892" spans="1:18" x14ac:dyDescent="0.3">
      <c r="A892" s="168" t="s">
        <v>376</v>
      </c>
      <c r="B892" s="168" t="s">
        <v>152</v>
      </c>
      <c r="C892" s="168">
        <v>120837</v>
      </c>
      <c r="D892" s="171">
        <v>44032</v>
      </c>
      <c r="E892" s="172">
        <v>31.8612</v>
      </c>
      <c r="F892" s="172">
        <v>3.3224999999999998</v>
      </c>
      <c r="G892" s="172">
        <v>3.4378000000000002</v>
      </c>
      <c r="H892" s="172">
        <v>4.0781999999999998</v>
      </c>
      <c r="I892" s="172">
        <v>4.5575999999999999</v>
      </c>
      <c r="J892" s="172">
        <v>4.7865000000000002</v>
      </c>
      <c r="K892" s="172">
        <v>4.9370000000000003</v>
      </c>
      <c r="L892" s="172">
        <v>5.4903000000000004</v>
      </c>
      <c r="M892" s="172">
        <v>5.8780999999999999</v>
      </c>
      <c r="N892" s="172">
        <v>6.2199</v>
      </c>
      <c r="O892" s="172">
        <v>6.9522000000000004</v>
      </c>
      <c r="P892" s="172">
        <v>7.2830000000000004</v>
      </c>
      <c r="Q892" s="172">
        <v>8.0884</v>
      </c>
      <c r="R892" s="172">
        <v>7.0106999999999999</v>
      </c>
    </row>
    <row r="893" spans="1:18" x14ac:dyDescent="0.3">
      <c r="A893" s="168" t="s">
        <v>376</v>
      </c>
      <c r="B893" s="168" t="s">
        <v>153</v>
      </c>
      <c r="C893" s="168">
        <v>103734</v>
      </c>
      <c r="D893" s="171">
        <v>44032</v>
      </c>
      <c r="E893" s="172">
        <v>27.204699999999999</v>
      </c>
      <c r="F893" s="172">
        <v>2.6836000000000002</v>
      </c>
      <c r="G893" s="172">
        <v>2.9971999999999999</v>
      </c>
      <c r="H893" s="172">
        <v>2.7806999999999999</v>
      </c>
      <c r="I893" s="172">
        <v>2.8014000000000001</v>
      </c>
      <c r="J893" s="172">
        <v>3.0217999999999998</v>
      </c>
      <c r="K893" s="172">
        <v>3.2221000000000002</v>
      </c>
      <c r="L893" s="172">
        <v>4.0346000000000002</v>
      </c>
      <c r="M893" s="172">
        <v>4.3220000000000001</v>
      </c>
      <c r="N893" s="172">
        <v>4.6706000000000003</v>
      </c>
      <c r="O893" s="172">
        <v>5.8701999999999996</v>
      </c>
      <c r="P893" s="172">
        <v>6.2187999999999999</v>
      </c>
      <c r="Q893" s="172">
        <v>7.2515000000000001</v>
      </c>
      <c r="R893" s="172">
        <v>5.7098000000000004</v>
      </c>
    </row>
    <row r="894" spans="1:18" x14ac:dyDescent="0.3">
      <c r="A894" s="168" t="s">
        <v>376</v>
      </c>
      <c r="B894" s="168" t="s">
        <v>257</v>
      </c>
      <c r="C894" s="168">
        <v>141066</v>
      </c>
      <c r="D894" s="171">
        <v>44032</v>
      </c>
      <c r="E894" s="172">
        <v>27.148700000000002</v>
      </c>
      <c r="F894" s="172">
        <v>2.5546000000000002</v>
      </c>
      <c r="G894" s="172">
        <v>2.9137</v>
      </c>
      <c r="H894" s="172">
        <v>2.6711</v>
      </c>
      <c r="I894" s="172">
        <v>2.7012999999999998</v>
      </c>
      <c r="J894" s="172">
        <v>2.9245000000000001</v>
      </c>
      <c r="K894" s="172">
        <v>3.1208</v>
      </c>
      <c r="L894" s="172">
        <v>3.9355000000000002</v>
      </c>
      <c r="M894" s="172">
        <v>4.2344999999999997</v>
      </c>
      <c r="N894" s="172">
        <v>4.5885999999999996</v>
      </c>
      <c r="O894" s="172">
        <v>5.8038999999999996</v>
      </c>
      <c r="P894" s="172">
        <v>6.157</v>
      </c>
      <c r="Q894" s="172">
        <v>7.1947999999999999</v>
      </c>
      <c r="R894" s="172">
        <v>5.6376999999999997</v>
      </c>
    </row>
    <row r="895" spans="1:18" x14ac:dyDescent="0.3">
      <c r="A895" s="168" t="s">
        <v>376</v>
      </c>
      <c r="B895" s="168" t="s">
        <v>260</v>
      </c>
      <c r="C895" s="168">
        <v>105280</v>
      </c>
      <c r="D895" s="171">
        <v>44032</v>
      </c>
      <c r="E895" s="172">
        <v>3134.3910000000001</v>
      </c>
      <c r="F895" s="172">
        <v>2.2848999999999999</v>
      </c>
      <c r="G895" s="172">
        <v>2.8952</v>
      </c>
      <c r="H895" s="172">
        <v>2.9575</v>
      </c>
      <c r="I895" s="172">
        <v>3.0834999999999999</v>
      </c>
      <c r="J895" s="172">
        <v>3.3409</v>
      </c>
      <c r="K895" s="172">
        <v>4.0910000000000002</v>
      </c>
      <c r="L895" s="172">
        <v>4.9301000000000004</v>
      </c>
      <c r="M895" s="172">
        <v>5.0186000000000002</v>
      </c>
      <c r="N895" s="172">
        <v>5.2823000000000002</v>
      </c>
      <c r="O895" s="172">
        <v>6.4836999999999998</v>
      </c>
      <c r="P895" s="172">
        <v>6.8371000000000004</v>
      </c>
      <c r="Q895" s="172">
        <v>7.1768999999999998</v>
      </c>
      <c r="R895" s="172">
        <v>6.2923999999999998</v>
      </c>
    </row>
    <row r="896" spans="1:18" x14ac:dyDescent="0.3">
      <c r="A896" s="168" t="s">
        <v>376</v>
      </c>
      <c r="B896" s="168" t="s">
        <v>156</v>
      </c>
      <c r="C896" s="168">
        <v>119800</v>
      </c>
      <c r="D896" s="171">
        <v>44032</v>
      </c>
      <c r="E896" s="172">
        <v>3150.7660999999998</v>
      </c>
      <c r="F896" s="172">
        <v>2.3645</v>
      </c>
      <c r="G896" s="172">
        <v>2.9748999999999999</v>
      </c>
      <c r="H896" s="172">
        <v>3.0373999999999999</v>
      </c>
      <c r="I896" s="172">
        <v>3.1636000000000002</v>
      </c>
      <c r="J896" s="172">
        <v>3.4211999999999998</v>
      </c>
      <c r="K896" s="172">
        <v>4.1718999999999999</v>
      </c>
      <c r="L896" s="172">
        <v>5.0109000000000004</v>
      </c>
      <c r="M896" s="172">
        <v>5.0972999999999997</v>
      </c>
      <c r="N896" s="172">
        <v>5.3605999999999998</v>
      </c>
      <c r="O896" s="172">
        <v>6.5697999999999999</v>
      </c>
      <c r="P896" s="172">
        <v>6.9134000000000002</v>
      </c>
      <c r="Q896" s="172">
        <v>7.6473000000000004</v>
      </c>
      <c r="R896" s="172">
        <v>6.3803999999999998</v>
      </c>
    </row>
    <row r="897" spans="1:18" x14ac:dyDescent="0.3">
      <c r="A897" s="168" t="s">
        <v>376</v>
      </c>
      <c r="B897" s="168" t="s">
        <v>425</v>
      </c>
      <c r="C897" s="168">
        <v>105274</v>
      </c>
      <c r="D897" s="171">
        <v>44032</v>
      </c>
      <c r="E897" s="172">
        <v>3163.9897000000001</v>
      </c>
      <c r="F897" s="172">
        <v>2.2854000000000001</v>
      </c>
      <c r="G897" s="172">
        <v>2.8950999999999998</v>
      </c>
      <c r="H897" s="172">
        <v>2.9575</v>
      </c>
      <c r="I897" s="172">
        <v>3.0834999999999999</v>
      </c>
      <c r="J897" s="172">
        <v>3.3410000000000002</v>
      </c>
      <c r="K897" s="172">
        <v>4.0911</v>
      </c>
      <c r="L897" s="172">
        <v>4.9317000000000002</v>
      </c>
      <c r="M897" s="172">
        <v>5.0197000000000003</v>
      </c>
      <c r="N897" s="172">
        <v>5.2831999999999999</v>
      </c>
      <c r="O897" s="172">
        <v>6.4851000000000001</v>
      </c>
      <c r="P897" s="172">
        <v>6.8383000000000003</v>
      </c>
      <c r="Q897" s="172">
        <v>7.1521999999999997</v>
      </c>
      <c r="R897" s="172">
        <v>6.2931999999999997</v>
      </c>
    </row>
    <row r="898" spans="1:18" x14ac:dyDescent="0.3">
      <c r="A898" s="168" t="s">
        <v>376</v>
      </c>
      <c r="B898" s="168" t="s">
        <v>157</v>
      </c>
      <c r="C898" s="168">
        <v>119686</v>
      </c>
      <c r="D898" s="171">
        <v>44032</v>
      </c>
      <c r="E898" s="172">
        <v>42.420299999999997</v>
      </c>
      <c r="F898" s="172">
        <v>2.9257</v>
      </c>
      <c r="G898" s="172">
        <v>3.2991999999999999</v>
      </c>
      <c r="H898" s="172">
        <v>3.2347999999999999</v>
      </c>
      <c r="I898" s="172">
        <v>3.2738</v>
      </c>
      <c r="J898" s="172">
        <v>3.3650000000000002</v>
      </c>
      <c r="K898" s="172">
        <v>4.0602</v>
      </c>
      <c r="L898" s="172">
        <v>4.9112999999999998</v>
      </c>
      <c r="M898" s="172">
        <v>5.0761000000000003</v>
      </c>
      <c r="N898" s="172">
        <v>5.3540999999999999</v>
      </c>
      <c r="O898" s="172">
        <v>6.6273999999999997</v>
      </c>
      <c r="P898" s="172">
        <v>6.9737</v>
      </c>
      <c r="Q898" s="172">
        <v>7.7003000000000004</v>
      </c>
      <c r="R898" s="172">
        <v>6.4386000000000001</v>
      </c>
    </row>
    <row r="899" spans="1:18" x14ac:dyDescent="0.3">
      <c r="A899" s="168" t="s">
        <v>376</v>
      </c>
      <c r="B899" s="168" t="s">
        <v>261</v>
      </c>
      <c r="C899" s="168">
        <v>103397</v>
      </c>
      <c r="D899" s="171">
        <v>44032</v>
      </c>
      <c r="E899" s="172">
        <v>42.176200000000001</v>
      </c>
      <c r="F899" s="172">
        <v>2.7694999999999999</v>
      </c>
      <c r="G899" s="172">
        <v>3.2029000000000001</v>
      </c>
      <c r="H899" s="172">
        <v>3.1297000000000001</v>
      </c>
      <c r="I899" s="172">
        <v>3.1812</v>
      </c>
      <c r="J899" s="172">
        <v>3.2743000000000002</v>
      </c>
      <c r="K899" s="172">
        <v>3.9548999999999999</v>
      </c>
      <c r="L899" s="172">
        <v>4.8220999999999998</v>
      </c>
      <c r="M899" s="172">
        <v>4.9894999999999996</v>
      </c>
      <c r="N899" s="172">
        <v>5.2671000000000001</v>
      </c>
      <c r="O899" s="172">
        <v>6.5392999999999999</v>
      </c>
      <c r="P899" s="172">
        <v>6.8817000000000004</v>
      </c>
      <c r="Q899" s="172">
        <v>7.5831</v>
      </c>
      <c r="R899" s="172">
        <v>6.3569000000000004</v>
      </c>
    </row>
    <row r="900" spans="1:18" x14ac:dyDescent="0.3">
      <c r="A900" s="168" t="s">
        <v>376</v>
      </c>
      <c r="B900" s="168" t="s">
        <v>426</v>
      </c>
      <c r="C900" s="168">
        <v>100618</v>
      </c>
      <c r="D900" s="171">
        <v>44032</v>
      </c>
      <c r="E900" s="172">
        <v>39.415999999999997</v>
      </c>
      <c r="F900" s="172">
        <v>2.7783000000000002</v>
      </c>
      <c r="G900" s="172">
        <v>3.2109999999999999</v>
      </c>
      <c r="H900" s="172">
        <v>3.1371000000000002</v>
      </c>
      <c r="I900" s="172">
        <v>3.1787999999999998</v>
      </c>
      <c r="J900" s="172">
        <v>3.2746</v>
      </c>
      <c r="K900" s="172">
        <v>3.9575</v>
      </c>
      <c r="L900" s="172">
        <v>4.8232999999999997</v>
      </c>
      <c r="M900" s="172">
        <v>4.9901</v>
      </c>
      <c r="N900" s="172">
        <v>5.2678000000000003</v>
      </c>
      <c r="O900" s="172">
        <v>6.5400999999999998</v>
      </c>
      <c r="P900" s="172">
        <v>6.8825000000000003</v>
      </c>
      <c r="Q900" s="172">
        <v>6.9595000000000002</v>
      </c>
      <c r="R900" s="172">
        <v>6.3573000000000004</v>
      </c>
    </row>
    <row r="901" spans="1:18" x14ac:dyDescent="0.3">
      <c r="A901" s="168" t="s">
        <v>376</v>
      </c>
      <c r="B901" s="168" t="s">
        <v>158</v>
      </c>
      <c r="C901" s="168">
        <v>119861</v>
      </c>
      <c r="D901" s="171">
        <v>44032</v>
      </c>
      <c r="E901" s="172">
        <v>3175.8881999999999</v>
      </c>
      <c r="F901" s="172">
        <v>2.7240000000000002</v>
      </c>
      <c r="G901" s="172">
        <v>3.1154000000000002</v>
      </c>
      <c r="H901" s="172">
        <v>3.0901000000000001</v>
      </c>
      <c r="I901" s="172">
        <v>3.2357</v>
      </c>
      <c r="J901" s="172">
        <v>3.427</v>
      </c>
      <c r="K901" s="172">
        <v>4.2824999999999998</v>
      </c>
      <c r="L901" s="172">
        <v>5.2839999999999998</v>
      </c>
      <c r="M901" s="172">
        <v>5.3129</v>
      </c>
      <c r="N901" s="172">
        <v>5.5357000000000003</v>
      </c>
      <c r="O901" s="172">
        <v>6.6905999999999999</v>
      </c>
      <c r="P901" s="172">
        <v>7.0175999999999998</v>
      </c>
      <c r="Q901" s="172">
        <v>7.7610000000000001</v>
      </c>
      <c r="R901" s="172">
        <v>6.5167999999999999</v>
      </c>
    </row>
    <row r="902" spans="1:18" x14ac:dyDescent="0.3">
      <c r="A902" s="168" t="s">
        <v>376</v>
      </c>
      <c r="B902" s="168" t="s">
        <v>262</v>
      </c>
      <c r="C902" s="168">
        <v>102672</v>
      </c>
      <c r="D902" s="171">
        <v>44032</v>
      </c>
      <c r="E902" s="172">
        <v>3156.0895</v>
      </c>
      <c r="F902" s="172">
        <v>2.6092</v>
      </c>
      <c r="G902" s="172">
        <v>3.0007000000000001</v>
      </c>
      <c r="H902" s="172">
        <v>2.9775</v>
      </c>
      <c r="I902" s="172">
        <v>3.1242999999999999</v>
      </c>
      <c r="J902" s="172">
        <v>3.3144</v>
      </c>
      <c r="K902" s="172">
        <v>4.1704999999999997</v>
      </c>
      <c r="L902" s="172">
        <v>5.1619000000000002</v>
      </c>
      <c r="M902" s="172">
        <v>5.1874000000000002</v>
      </c>
      <c r="N902" s="172">
        <v>5.4065000000000003</v>
      </c>
      <c r="O902" s="172">
        <v>6.6024000000000003</v>
      </c>
      <c r="P902" s="172">
        <v>6.9386000000000001</v>
      </c>
      <c r="Q902" s="172">
        <v>7.4995000000000003</v>
      </c>
      <c r="R902" s="172">
        <v>6.4151999999999996</v>
      </c>
    </row>
    <row r="903" spans="1:18" x14ac:dyDescent="0.3">
      <c r="A903" s="168" t="s">
        <v>376</v>
      </c>
      <c r="B903" s="168" t="s">
        <v>1036</v>
      </c>
      <c r="C903" s="168">
        <v>139619</v>
      </c>
      <c r="D903" s="171">
        <v>44032</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44032</v>
      </c>
      <c r="E904" s="172">
        <v>1970.3157000000001</v>
      </c>
      <c r="F904" s="172">
        <v>5.5991</v>
      </c>
      <c r="G904" s="172">
        <v>5.6768000000000001</v>
      </c>
      <c r="H904" s="172">
        <v>5.9215</v>
      </c>
      <c r="I904" s="172">
        <v>5.8468999999999998</v>
      </c>
      <c r="J904" s="172">
        <v>4.4123000000000001</v>
      </c>
      <c r="K904" s="172">
        <v>3.4661</v>
      </c>
      <c r="L904" s="172">
        <v>3.5112000000000001</v>
      </c>
      <c r="M904" s="172">
        <v>3.8016999999999999</v>
      </c>
      <c r="N904" s="172">
        <v>4.0717999999999996</v>
      </c>
      <c r="O904" s="172">
        <v>5.1196000000000002</v>
      </c>
      <c r="P904" s="172">
        <v>4.8878000000000004</v>
      </c>
      <c r="Q904" s="172">
        <v>6.2001999999999997</v>
      </c>
      <c r="R904" s="172">
        <v>4.9523000000000001</v>
      </c>
    </row>
    <row r="905" spans="1:18" x14ac:dyDescent="0.3">
      <c r="A905" s="168" t="s">
        <v>376</v>
      </c>
      <c r="B905" s="168" t="s">
        <v>159</v>
      </c>
      <c r="C905" s="168">
        <v>118893</v>
      </c>
      <c r="D905" s="171">
        <v>44032</v>
      </c>
      <c r="E905" s="172">
        <v>1975.7049999999999</v>
      </c>
      <c r="F905" s="172">
        <v>2.5089999999999999</v>
      </c>
      <c r="G905" s="172">
        <v>2.5851000000000002</v>
      </c>
      <c r="H905" s="172">
        <v>2.8279000000000001</v>
      </c>
      <c r="I905" s="172">
        <v>2.7458999999999998</v>
      </c>
      <c r="J905" s="172">
        <v>2.6255999999999999</v>
      </c>
      <c r="K905" s="172">
        <v>2.67</v>
      </c>
      <c r="L905" s="172">
        <v>3.1299000000000001</v>
      </c>
      <c r="M905" s="172">
        <v>3.5615000000000001</v>
      </c>
      <c r="N905" s="172">
        <v>3.8990999999999998</v>
      </c>
      <c r="O905" s="172">
        <v>5.1139999999999999</v>
      </c>
      <c r="P905" s="172">
        <v>4.9176000000000002</v>
      </c>
      <c r="Q905" s="172">
        <v>6.3707000000000003</v>
      </c>
      <c r="R905" s="172">
        <v>4.8853</v>
      </c>
    </row>
    <row r="906" spans="1:18" x14ac:dyDescent="0.3">
      <c r="A906" s="168" t="s">
        <v>376</v>
      </c>
      <c r="B906" s="168" t="s">
        <v>428</v>
      </c>
      <c r="C906" s="168">
        <v>104241</v>
      </c>
      <c r="D906" s="171">
        <v>44032</v>
      </c>
      <c r="E906" s="172">
        <v>2304.0882999999999</v>
      </c>
      <c r="F906" s="172">
        <v>5.5991999999999997</v>
      </c>
      <c r="G906" s="172">
        <v>5.6755000000000004</v>
      </c>
      <c r="H906" s="172">
        <v>5.9203000000000001</v>
      </c>
      <c r="I906" s="172">
        <v>5.8456999999999999</v>
      </c>
      <c r="J906" s="172">
        <v>4.4114000000000004</v>
      </c>
      <c r="K906" s="172">
        <v>3.4653</v>
      </c>
      <c r="L906" s="172">
        <v>3.4733000000000001</v>
      </c>
      <c r="M906" s="172">
        <v>3.7324000000000002</v>
      </c>
      <c r="N906" s="172">
        <v>3.9851000000000001</v>
      </c>
      <c r="O906" s="172">
        <v>4.9968000000000004</v>
      </c>
      <c r="P906" s="172">
        <v>4.6215999999999999</v>
      </c>
      <c r="Q906" s="172">
        <v>6.1908000000000003</v>
      </c>
      <c r="R906" s="172">
        <v>4.8409000000000004</v>
      </c>
    </row>
    <row r="907" spans="1:18" x14ac:dyDescent="0.3">
      <c r="A907" s="168" t="s">
        <v>376</v>
      </c>
      <c r="B907" s="168" t="s">
        <v>263</v>
      </c>
      <c r="C907" s="168">
        <v>115398</v>
      </c>
      <c r="D907" s="171">
        <v>44032</v>
      </c>
      <c r="E907" s="172">
        <v>1923.6139000000001</v>
      </c>
      <c r="F907" s="172">
        <v>4.4443999999999999</v>
      </c>
      <c r="G907" s="172">
        <v>3.6410999999999998</v>
      </c>
      <c r="H907" s="172">
        <v>3.2926000000000002</v>
      </c>
      <c r="I907" s="172">
        <v>3.2334000000000001</v>
      </c>
      <c r="J907" s="172">
        <v>3.2564000000000002</v>
      </c>
      <c r="K907" s="172">
        <v>4.1670999999999996</v>
      </c>
      <c r="L907" s="172">
        <v>5.1601999999999997</v>
      </c>
      <c r="M907" s="172">
        <v>5.1760000000000002</v>
      </c>
      <c r="N907" s="172">
        <v>5.3621999999999996</v>
      </c>
      <c r="O907" s="172">
        <v>5.2405999999999997</v>
      </c>
      <c r="P907" s="172">
        <v>6.0350000000000001</v>
      </c>
      <c r="Q907" s="172">
        <v>7.4481999999999999</v>
      </c>
      <c r="R907" s="172">
        <v>4.4283999999999999</v>
      </c>
    </row>
    <row r="908" spans="1:18" x14ac:dyDescent="0.3">
      <c r="A908" s="168" t="s">
        <v>376</v>
      </c>
      <c r="B908" s="168" t="s">
        <v>160</v>
      </c>
      <c r="C908" s="168">
        <v>119303</v>
      </c>
      <c r="D908" s="171">
        <v>44032</v>
      </c>
      <c r="E908" s="172">
        <v>1937.9169999999999</v>
      </c>
      <c r="F908" s="172">
        <v>4.5434999999999999</v>
      </c>
      <c r="G908" s="172">
        <v>3.7410999999999999</v>
      </c>
      <c r="H908" s="172">
        <v>3.3927</v>
      </c>
      <c r="I908" s="172">
        <v>3.3336999999999999</v>
      </c>
      <c r="J908" s="172">
        <v>3.3567999999999998</v>
      </c>
      <c r="K908" s="172">
        <v>4.2680999999999996</v>
      </c>
      <c r="L908" s="172">
        <v>5.2626999999999997</v>
      </c>
      <c r="M908" s="172">
        <v>5.2797000000000001</v>
      </c>
      <c r="N908" s="172">
        <v>5.4673999999999996</v>
      </c>
      <c r="O908" s="172">
        <v>5.3437999999999999</v>
      </c>
      <c r="P908" s="172">
        <v>6.1535000000000002</v>
      </c>
      <c r="Q908" s="172">
        <v>7.1418999999999997</v>
      </c>
      <c r="R908" s="172">
        <v>4.5377999999999998</v>
      </c>
    </row>
    <row r="909" spans="1:18" x14ac:dyDescent="0.3">
      <c r="A909" s="168" t="s">
        <v>376</v>
      </c>
      <c r="B909" s="168" t="s">
        <v>161</v>
      </c>
      <c r="C909" s="168">
        <v>120304</v>
      </c>
      <c r="D909" s="171">
        <v>44032</v>
      </c>
      <c r="E909" s="172">
        <v>3295.9764</v>
      </c>
      <c r="F909" s="172">
        <v>2.1074999999999999</v>
      </c>
      <c r="G909" s="172">
        <v>2.9039999999999999</v>
      </c>
      <c r="H909" s="172">
        <v>3.0731000000000002</v>
      </c>
      <c r="I909" s="172">
        <v>3.2021000000000002</v>
      </c>
      <c r="J909" s="172">
        <v>3.5009999999999999</v>
      </c>
      <c r="K909" s="172">
        <v>4.2234999999999996</v>
      </c>
      <c r="L909" s="172">
        <v>5.0201000000000002</v>
      </c>
      <c r="M909" s="172">
        <v>5.1124000000000001</v>
      </c>
      <c r="N909" s="172">
        <v>5.3788999999999998</v>
      </c>
      <c r="O909" s="172">
        <v>6.6471</v>
      </c>
      <c r="P909" s="172">
        <v>6.9793000000000003</v>
      </c>
      <c r="Q909" s="172">
        <v>7.6830999999999996</v>
      </c>
      <c r="R909" s="172">
        <v>6.4562999999999997</v>
      </c>
    </row>
    <row r="910" spans="1:18" x14ac:dyDescent="0.3">
      <c r="A910" s="168" t="s">
        <v>376</v>
      </c>
      <c r="B910" s="168" t="s">
        <v>429</v>
      </c>
      <c r="C910" s="168">
        <v>102009</v>
      </c>
      <c r="D910" s="171">
        <v>44032</v>
      </c>
      <c r="E910" s="172">
        <v>3045.1354999999999</v>
      </c>
      <c r="F910" s="172">
        <v>1.4984</v>
      </c>
      <c r="G910" s="172">
        <v>2.2949999999999999</v>
      </c>
      <c r="H910" s="172">
        <v>2.4641999999999999</v>
      </c>
      <c r="I910" s="172">
        <v>2.5929000000000002</v>
      </c>
      <c r="J910" s="172">
        <v>2.8908</v>
      </c>
      <c r="K910" s="172">
        <v>3.6103999999999998</v>
      </c>
      <c r="L910" s="172">
        <v>4.3955000000000002</v>
      </c>
      <c r="M910" s="172">
        <v>4.4821</v>
      </c>
      <c r="N910" s="172">
        <v>4.7310999999999996</v>
      </c>
      <c r="O910" s="172">
        <v>5.9550999999999998</v>
      </c>
      <c r="P910" s="172">
        <v>6.2866999999999997</v>
      </c>
      <c r="Q910" s="172">
        <v>6.7359</v>
      </c>
      <c r="R910" s="172">
        <v>5.7881999999999998</v>
      </c>
    </row>
    <row r="911" spans="1:18" x14ac:dyDescent="0.3">
      <c r="A911" s="168" t="s">
        <v>376</v>
      </c>
      <c r="B911" s="168" t="s">
        <v>264</v>
      </c>
      <c r="C911" s="168">
        <v>102012</v>
      </c>
      <c r="D911" s="171">
        <v>44032</v>
      </c>
      <c r="E911" s="172">
        <v>3280.7469999999998</v>
      </c>
      <c r="F911" s="172">
        <v>2.0371999999999999</v>
      </c>
      <c r="G911" s="172">
        <v>2.8340000000000001</v>
      </c>
      <c r="H911" s="172">
        <v>3.0032000000000001</v>
      </c>
      <c r="I911" s="172">
        <v>3.1320999999999999</v>
      </c>
      <c r="J911" s="172">
        <v>3.4148000000000001</v>
      </c>
      <c r="K911" s="172">
        <v>4.1271000000000004</v>
      </c>
      <c r="L911" s="172">
        <v>4.9005999999999998</v>
      </c>
      <c r="M911" s="172">
        <v>5.0075000000000003</v>
      </c>
      <c r="N911" s="172">
        <v>5.2832999999999997</v>
      </c>
      <c r="O911" s="172">
        <v>6.5754999999999999</v>
      </c>
      <c r="P911" s="172">
        <v>6.9192</v>
      </c>
      <c r="Q911" s="172">
        <v>7.2662000000000004</v>
      </c>
      <c r="R911" s="172">
        <v>6.3761000000000001</v>
      </c>
    </row>
    <row r="912" spans="1:18" x14ac:dyDescent="0.3">
      <c r="A912" s="168" t="s">
        <v>376</v>
      </c>
      <c r="B912" s="168" t="s">
        <v>162</v>
      </c>
      <c r="C912" s="168">
        <v>145971</v>
      </c>
      <c r="D912" s="171">
        <v>44032</v>
      </c>
      <c r="E912" s="172">
        <v>1089.2624000000001</v>
      </c>
      <c r="F912" s="172">
        <v>2.1749000000000001</v>
      </c>
      <c r="G912" s="172">
        <v>2.7294</v>
      </c>
      <c r="H912" s="172">
        <v>2.6701000000000001</v>
      </c>
      <c r="I912" s="172">
        <v>2.7275999999999998</v>
      </c>
      <c r="J912" s="172">
        <v>3.0977999999999999</v>
      </c>
      <c r="K912" s="172">
        <v>3.3205</v>
      </c>
      <c r="L912" s="172">
        <v>4.0792999999999999</v>
      </c>
      <c r="M912" s="172">
        <v>4.5071000000000003</v>
      </c>
      <c r="N912" s="172">
        <v>4.9855999999999998</v>
      </c>
      <c r="O912" s="172"/>
      <c r="P912" s="172"/>
      <c r="Q912" s="172">
        <v>5.8125999999999998</v>
      </c>
      <c r="R912" s="172"/>
    </row>
    <row r="913" spans="1:18" x14ac:dyDescent="0.3">
      <c r="A913" s="168" t="s">
        <v>376</v>
      </c>
      <c r="B913" s="168" t="s">
        <v>265</v>
      </c>
      <c r="C913" s="168">
        <v>145968</v>
      </c>
      <c r="D913" s="171">
        <v>44032</v>
      </c>
      <c r="E913" s="172">
        <v>1087.9655</v>
      </c>
      <c r="F913" s="172">
        <v>2.0935999999999999</v>
      </c>
      <c r="G913" s="172">
        <v>2.6486999999999998</v>
      </c>
      <c r="H913" s="172">
        <v>2.5903</v>
      </c>
      <c r="I913" s="172">
        <v>2.6473</v>
      </c>
      <c r="J913" s="172">
        <v>3.0173999999999999</v>
      </c>
      <c r="K913" s="172">
        <v>3.2395999999999998</v>
      </c>
      <c r="L913" s="172">
        <v>3.9981</v>
      </c>
      <c r="M913" s="172">
        <v>4.4268000000000001</v>
      </c>
      <c r="N913" s="172">
        <v>4.9035000000000002</v>
      </c>
      <c r="O913" s="172"/>
      <c r="P913" s="172"/>
      <c r="Q913" s="172">
        <v>5.7291999999999996</v>
      </c>
      <c r="R913" s="172"/>
    </row>
    <row r="914" spans="1:18" x14ac:dyDescent="0.3">
      <c r="A914" s="173" t="s">
        <v>27</v>
      </c>
      <c r="B914" s="168"/>
      <c r="C914" s="168"/>
      <c r="D914" s="168"/>
      <c r="E914" s="168"/>
      <c r="F914" s="174">
        <v>2.5062213592233005</v>
      </c>
      <c r="G914" s="174">
        <v>2.9112378640776702</v>
      </c>
      <c r="H914" s="174">
        <v>2.9607456310679603</v>
      </c>
      <c r="I914" s="174">
        <v>3.0700398058252425</v>
      </c>
      <c r="J914" s="174">
        <v>3.2174601941747571</v>
      </c>
      <c r="K914" s="174">
        <v>3.7673708737864078</v>
      </c>
      <c r="L914" s="174">
        <v>4.5739592233009683</v>
      </c>
      <c r="M914" s="174">
        <v>4.7457949494949494</v>
      </c>
      <c r="N914" s="174">
        <v>5.0252101010101011</v>
      </c>
      <c r="O914" s="174">
        <v>6.2418876404494394</v>
      </c>
      <c r="P914" s="174">
        <v>6.6678499999999978</v>
      </c>
      <c r="Q914" s="174">
        <v>6.880286407766989</v>
      </c>
      <c r="R914" s="174">
        <v>5.9640043478260871</v>
      </c>
    </row>
    <row r="915" spans="1:18" x14ac:dyDescent="0.3">
      <c r="A915" s="173" t="s">
        <v>409</v>
      </c>
      <c r="B915" s="168"/>
      <c r="C915" s="168"/>
      <c r="D915" s="168"/>
      <c r="E915" s="168"/>
      <c r="F915" s="174">
        <v>2.3675999999999999</v>
      </c>
      <c r="G915" s="174">
        <v>2.9037999999999999</v>
      </c>
      <c r="H915" s="174">
        <v>2.9699</v>
      </c>
      <c r="I915" s="174">
        <v>3.0707</v>
      </c>
      <c r="J915" s="174">
        <v>3.2743000000000002</v>
      </c>
      <c r="K915" s="174">
        <v>3.9456000000000002</v>
      </c>
      <c r="L915" s="174">
        <v>4.8243999999999998</v>
      </c>
      <c r="M915" s="174">
        <v>4.9897999999999998</v>
      </c>
      <c r="N915" s="174">
        <v>5.2678000000000003</v>
      </c>
      <c r="O915" s="174">
        <v>6.5457000000000001</v>
      </c>
      <c r="P915" s="174">
        <v>6.8945000000000007</v>
      </c>
      <c r="Q915" s="174">
        <v>7.319</v>
      </c>
      <c r="R915" s="174">
        <v>6.3376999999999999</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44032</v>
      </c>
      <c r="E918" s="172">
        <v>70.594200000000001</v>
      </c>
      <c r="F918" s="172">
        <v>-0.5343</v>
      </c>
      <c r="G918" s="172">
        <v>-0.5343</v>
      </c>
      <c r="H918" s="172">
        <v>4.8202999999999996</v>
      </c>
      <c r="I918" s="172">
        <v>23.950099999999999</v>
      </c>
      <c r="J918" s="172">
        <v>18.313500000000001</v>
      </c>
      <c r="K918" s="172">
        <v>17.1768</v>
      </c>
      <c r="L918" s="172">
        <v>18.072099999999999</v>
      </c>
      <c r="M918" s="172">
        <v>14.8878</v>
      </c>
      <c r="N918" s="172">
        <v>9.9966000000000008</v>
      </c>
      <c r="O918" s="172">
        <v>8.9130000000000003</v>
      </c>
      <c r="P918" s="172">
        <v>10.117900000000001</v>
      </c>
      <c r="Q918" s="172">
        <v>9.2695000000000007</v>
      </c>
      <c r="R918" s="172">
        <v>13.584</v>
      </c>
    </row>
    <row r="919" spans="1:18" x14ac:dyDescent="0.3">
      <c r="A919" s="168" t="s">
        <v>1038</v>
      </c>
      <c r="B919" s="168" t="s">
        <v>1040</v>
      </c>
      <c r="C919" s="168">
        <v>120743</v>
      </c>
      <c r="D919" s="171">
        <v>44032</v>
      </c>
      <c r="E919" s="172">
        <v>75.151499999999999</v>
      </c>
      <c r="F919" s="172">
        <v>8.09E-2</v>
      </c>
      <c r="G919" s="172">
        <v>8.09E-2</v>
      </c>
      <c r="H919" s="172">
        <v>5.4245000000000001</v>
      </c>
      <c r="I919" s="172">
        <v>24.555</v>
      </c>
      <c r="J919" s="172">
        <v>18.922999999999998</v>
      </c>
      <c r="K919" s="172">
        <v>17.611699999999999</v>
      </c>
      <c r="L919" s="172">
        <v>18.502600000000001</v>
      </c>
      <c r="M919" s="172">
        <v>15.392899999999999</v>
      </c>
      <c r="N919" s="172">
        <v>10.5191</v>
      </c>
      <c r="O919" s="172">
        <v>9.5481999999999996</v>
      </c>
      <c r="P919" s="172">
        <v>10.9274</v>
      </c>
      <c r="Q919" s="172">
        <v>10.0617</v>
      </c>
      <c r="R919" s="172">
        <v>14.1769</v>
      </c>
    </row>
    <row r="920" spans="1:18" x14ac:dyDescent="0.3">
      <c r="A920" s="168" t="s">
        <v>1038</v>
      </c>
      <c r="B920" s="168" t="s">
        <v>1041</v>
      </c>
      <c r="C920" s="168">
        <v>143702</v>
      </c>
      <c r="D920" s="171">
        <v>44032</v>
      </c>
      <c r="E920" s="172">
        <v>13.7906</v>
      </c>
      <c r="F920" s="172">
        <v>-2.117</v>
      </c>
      <c r="G920" s="172">
        <v>-2.117</v>
      </c>
      <c r="H920" s="172">
        <v>8.7489000000000008</v>
      </c>
      <c r="I920" s="172">
        <v>38.172199999999997</v>
      </c>
      <c r="J920" s="172">
        <v>34.311900000000001</v>
      </c>
      <c r="K920" s="172">
        <v>28.393899999999999</v>
      </c>
      <c r="L920" s="172">
        <v>24.037400000000002</v>
      </c>
      <c r="M920" s="172">
        <v>18.661899999999999</v>
      </c>
      <c r="N920" s="172">
        <v>10.653499999999999</v>
      </c>
      <c r="O920" s="172"/>
      <c r="P920" s="172"/>
      <c r="Q920" s="172">
        <v>17.053999999999998</v>
      </c>
      <c r="R920" s="172">
        <v>17.337900000000001</v>
      </c>
    </row>
    <row r="921" spans="1:18" x14ac:dyDescent="0.3">
      <c r="A921" s="168" t="s">
        <v>1038</v>
      </c>
      <c r="B921" s="168" t="s">
        <v>1042</v>
      </c>
      <c r="C921" s="168">
        <v>143704</v>
      </c>
      <c r="D921" s="171">
        <v>44032</v>
      </c>
      <c r="E921" s="172">
        <v>13.883599999999999</v>
      </c>
      <c r="F921" s="172">
        <v>-1.84</v>
      </c>
      <c r="G921" s="172">
        <v>-1.84</v>
      </c>
      <c r="H921" s="172">
        <v>9.0670000000000002</v>
      </c>
      <c r="I921" s="172">
        <v>38.492800000000003</v>
      </c>
      <c r="J921" s="172">
        <v>34.641300000000001</v>
      </c>
      <c r="K921" s="172">
        <v>28.737100000000002</v>
      </c>
      <c r="L921" s="172">
        <v>24.393899999999999</v>
      </c>
      <c r="M921" s="172">
        <v>19.026199999999999</v>
      </c>
      <c r="N921" s="172">
        <v>11.0076</v>
      </c>
      <c r="O921" s="172"/>
      <c r="P921" s="172"/>
      <c r="Q921" s="172">
        <v>17.440100000000001</v>
      </c>
      <c r="R921" s="172">
        <v>17.712399999999999</v>
      </c>
    </row>
    <row r="922" spans="1:18" x14ac:dyDescent="0.3">
      <c r="A922" s="173" t="s">
        <v>27</v>
      </c>
      <c r="B922" s="168"/>
      <c r="C922" s="168"/>
      <c r="D922" s="168"/>
      <c r="E922" s="168"/>
      <c r="F922" s="174">
        <v>-1.1026</v>
      </c>
      <c r="G922" s="174">
        <v>-1.1026</v>
      </c>
      <c r="H922" s="174">
        <v>7.0151750000000002</v>
      </c>
      <c r="I922" s="174">
        <v>31.292525000000001</v>
      </c>
      <c r="J922" s="174">
        <v>26.547425</v>
      </c>
      <c r="K922" s="174">
        <v>22.979875</v>
      </c>
      <c r="L922" s="174">
        <v>21.2515</v>
      </c>
      <c r="M922" s="174">
        <v>16.9922</v>
      </c>
      <c r="N922" s="174">
        <v>10.5442</v>
      </c>
      <c r="O922" s="174">
        <v>9.230599999999999</v>
      </c>
      <c r="P922" s="174">
        <v>10.522650000000001</v>
      </c>
      <c r="Q922" s="174">
        <v>13.456325</v>
      </c>
      <c r="R922" s="174">
        <v>15.7028</v>
      </c>
    </row>
    <row r="923" spans="1:18" x14ac:dyDescent="0.3">
      <c r="A923" s="173" t="s">
        <v>409</v>
      </c>
      <c r="B923" s="168"/>
      <c r="C923" s="168"/>
      <c r="D923" s="168"/>
      <c r="E923" s="168"/>
      <c r="F923" s="174">
        <v>-1.1871499999999999</v>
      </c>
      <c r="G923" s="174">
        <v>-1.1871499999999999</v>
      </c>
      <c r="H923" s="174">
        <v>7.0867000000000004</v>
      </c>
      <c r="I923" s="174">
        <v>31.363599999999998</v>
      </c>
      <c r="J923" s="174">
        <v>26.617449999999998</v>
      </c>
      <c r="K923" s="174">
        <v>23.002800000000001</v>
      </c>
      <c r="L923" s="174">
        <v>21.270000000000003</v>
      </c>
      <c r="M923" s="174">
        <v>17.0274</v>
      </c>
      <c r="N923" s="174">
        <v>10.5863</v>
      </c>
      <c r="O923" s="174">
        <v>9.230599999999999</v>
      </c>
      <c r="P923" s="174">
        <v>10.522650000000001</v>
      </c>
      <c r="Q923" s="174">
        <v>13.557849999999998</v>
      </c>
      <c r="R923" s="174">
        <v>15.757400000000001</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44032</v>
      </c>
      <c r="E926" s="172">
        <v>500.36950000000002</v>
      </c>
      <c r="F926" s="172">
        <v>4.298</v>
      </c>
      <c r="G926" s="172">
        <v>4.298</v>
      </c>
      <c r="H926" s="172">
        <v>9.0035000000000007</v>
      </c>
      <c r="I926" s="172">
        <v>10.0457</v>
      </c>
      <c r="J926" s="172">
        <v>12.1873</v>
      </c>
      <c r="K926" s="172">
        <v>12.0647</v>
      </c>
      <c r="L926" s="172">
        <v>9.5718999999999994</v>
      </c>
      <c r="M926" s="172">
        <v>8.4700000000000006</v>
      </c>
      <c r="N926" s="172">
        <v>8.6331000000000007</v>
      </c>
      <c r="O926" s="172">
        <v>7.6292999999999997</v>
      </c>
      <c r="P926" s="172">
        <v>7.7679</v>
      </c>
      <c r="Q926" s="172">
        <v>7.5225999999999997</v>
      </c>
      <c r="R926" s="172">
        <v>8.4699000000000009</v>
      </c>
    </row>
    <row r="927" spans="1:18" x14ac:dyDescent="0.3">
      <c r="A927" s="168" t="s">
        <v>1044</v>
      </c>
      <c r="B927" s="168" t="s">
        <v>1046</v>
      </c>
      <c r="C927" s="168">
        <v>119523</v>
      </c>
      <c r="D927" s="171">
        <v>44032</v>
      </c>
      <c r="E927" s="172">
        <v>532.62879999999996</v>
      </c>
      <c r="F927" s="172">
        <v>5.1143000000000001</v>
      </c>
      <c r="G927" s="172">
        <v>5.1143000000000001</v>
      </c>
      <c r="H927" s="172">
        <v>9.8229000000000006</v>
      </c>
      <c r="I927" s="172">
        <v>10.8597</v>
      </c>
      <c r="J927" s="172">
        <v>13.012</v>
      </c>
      <c r="K927" s="172">
        <v>12.908899999999999</v>
      </c>
      <c r="L927" s="172">
        <v>10.4476</v>
      </c>
      <c r="M927" s="172">
        <v>9.3653999999999993</v>
      </c>
      <c r="N927" s="172">
        <v>9.5507000000000009</v>
      </c>
      <c r="O927" s="172">
        <v>8.5334000000000003</v>
      </c>
      <c r="P927" s="172">
        <v>8.6611999999999991</v>
      </c>
      <c r="Q927" s="172">
        <v>9.0170999999999992</v>
      </c>
      <c r="R927" s="172">
        <v>9.3818000000000001</v>
      </c>
    </row>
    <row r="928" spans="1:18" x14ac:dyDescent="0.3">
      <c r="A928" s="168" t="s">
        <v>1044</v>
      </c>
      <c r="B928" s="168" t="s">
        <v>1047</v>
      </c>
      <c r="C928" s="168">
        <v>120513</v>
      </c>
      <c r="D928" s="171">
        <v>44032</v>
      </c>
      <c r="E928" s="172">
        <v>2406.0045</v>
      </c>
      <c r="F928" s="172">
        <v>4.9405000000000001</v>
      </c>
      <c r="G928" s="172">
        <v>4.9405000000000001</v>
      </c>
      <c r="H928" s="172">
        <v>7.5769000000000002</v>
      </c>
      <c r="I928" s="172">
        <v>10.4436</v>
      </c>
      <c r="J928" s="172">
        <v>11.7805</v>
      </c>
      <c r="K928" s="172">
        <v>12.211</v>
      </c>
      <c r="L928" s="172">
        <v>9.7294</v>
      </c>
      <c r="M928" s="172">
        <v>8.8224999999999998</v>
      </c>
      <c r="N928" s="172">
        <v>9.0295000000000005</v>
      </c>
      <c r="O928" s="172">
        <v>8.4009</v>
      </c>
      <c r="P928" s="172">
        <v>8.3831000000000007</v>
      </c>
      <c r="Q928" s="172">
        <v>8.7395999999999994</v>
      </c>
      <c r="R928" s="172">
        <v>9.0748999999999995</v>
      </c>
    </row>
    <row r="929" spans="1:18" x14ac:dyDescent="0.3">
      <c r="A929" s="168" t="s">
        <v>1044</v>
      </c>
      <c r="B929" s="168" t="s">
        <v>1048</v>
      </c>
      <c r="C929" s="168">
        <v>112214</v>
      </c>
      <c r="D929" s="171">
        <v>44032</v>
      </c>
      <c r="E929" s="172">
        <v>2332.0034000000001</v>
      </c>
      <c r="F929" s="172">
        <v>4.63</v>
      </c>
      <c r="G929" s="172">
        <v>4.63</v>
      </c>
      <c r="H929" s="172">
        <v>7.2660999999999998</v>
      </c>
      <c r="I929" s="172">
        <v>10.132199999999999</v>
      </c>
      <c r="J929" s="172">
        <v>11.4673</v>
      </c>
      <c r="K929" s="172">
        <v>11.896800000000001</v>
      </c>
      <c r="L929" s="172">
        <v>9.4133999999999993</v>
      </c>
      <c r="M929" s="172">
        <v>8.5020000000000007</v>
      </c>
      <c r="N929" s="172">
        <v>8.7027000000000001</v>
      </c>
      <c r="O929" s="172">
        <v>7.9493</v>
      </c>
      <c r="P929" s="172">
        <v>7.9291</v>
      </c>
      <c r="Q929" s="172">
        <v>8.1663999999999994</v>
      </c>
      <c r="R929" s="172">
        <v>8.6966000000000001</v>
      </c>
    </row>
    <row r="930" spans="1:18" x14ac:dyDescent="0.3">
      <c r="A930" s="168" t="s">
        <v>1044</v>
      </c>
      <c r="B930" s="168" t="s">
        <v>1049</v>
      </c>
      <c r="C930" s="168">
        <v>112029</v>
      </c>
      <c r="D930" s="171">
        <v>44032</v>
      </c>
      <c r="E930" s="172">
        <v>1455.3409999999999</v>
      </c>
      <c r="F930" s="172">
        <v>4.2316000000000003</v>
      </c>
      <c r="G930" s="172">
        <v>4.2316000000000003</v>
      </c>
      <c r="H930" s="172">
        <v>1335.0130999999999</v>
      </c>
      <c r="I930" s="172">
        <v>675.2124</v>
      </c>
      <c r="J930" s="172">
        <v>311.1311</v>
      </c>
      <c r="K930" s="172">
        <v>73.545500000000004</v>
      </c>
      <c r="L930" s="172">
        <v>-31.651</v>
      </c>
      <c r="M930" s="172">
        <v>-22.4176</v>
      </c>
      <c r="N930" s="172">
        <v>-19.561299999999999</v>
      </c>
      <c r="O930" s="172">
        <v>-9.1419999999999995</v>
      </c>
      <c r="P930" s="172">
        <v>-2.3304999999999998</v>
      </c>
      <c r="Q930" s="172">
        <v>3.4447999999999999</v>
      </c>
      <c r="R930" s="172">
        <v>-16.154199999999999</v>
      </c>
    </row>
    <row r="931" spans="1:18" x14ac:dyDescent="0.3">
      <c r="A931" s="168" t="s">
        <v>1044</v>
      </c>
      <c r="B931" s="168" t="s">
        <v>1050</v>
      </c>
      <c r="C931" s="168">
        <v>119410</v>
      </c>
      <c r="D931" s="171">
        <v>44032</v>
      </c>
      <c r="E931" s="172">
        <v>1490.2592</v>
      </c>
      <c r="F931" s="172">
        <v>4.4420999999999999</v>
      </c>
      <c r="G931" s="172">
        <v>4.4420999999999999</v>
      </c>
      <c r="H931" s="172">
        <v>1335.2755999999999</v>
      </c>
      <c r="I931" s="172">
        <v>675.47749999999996</v>
      </c>
      <c r="J931" s="172">
        <v>311.39729999999997</v>
      </c>
      <c r="K931" s="172">
        <v>73.852699999999999</v>
      </c>
      <c r="L931" s="172">
        <v>-31.411000000000001</v>
      </c>
      <c r="M931" s="172">
        <v>-22.173999999999999</v>
      </c>
      <c r="N931" s="172">
        <v>-19.322399999999998</v>
      </c>
      <c r="O931" s="172">
        <v>-8.8740000000000006</v>
      </c>
      <c r="P931" s="172">
        <v>-2.0011000000000001</v>
      </c>
      <c r="Q931" s="172">
        <v>1.7857000000000001</v>
      </c>
      <c r="R931" s="172">
        <v>-15.905200000000001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44032</v>
      </c>
      <c r="E934" s="172">
        <v>30.922599999999999</v>
      </c>
      <c r="F934" s="172">
        <v>4.0933000000000002</v>
      </c>
      <c r="G934" s="172">
        <v>4.0933000000000002</v>
      </c>
      <c r="H934" s="172">
        <v>8.8678000000000008</v>
      </c>
      <c r="I934" s="172">
        <v>10.6838</v>
      </c>
      <c r="J934" s="172">
        <v>10.103899999999999</v>
      </c>
      <c r="K934" s="172">
        <v>10.5991</v>
      </c>
      <c r="L934" s="172">
        <v>9.7589000000000006</v>
      </c>
      <c r="M934" s="172">
        <v>8.6527999999999992</v>
      </c>
      <c r="N934" s="172">
        <v>8.6295999999999999</v>
      </c>
      <c r="O934" s="172">
        <v>7.3167</v>
      </c>
      <c r="P934" s="172">
        <v>7.4497999999999998</v>
      </c>
      <c r="Q934" s="172">
        <v>7.9505999999999997</v>
      </c>
      <c r="R934" s="172">
        <v>7.8731999999999998</v>
      </c>
    </row>
    <row r="935" spans="1:18" x14ac:dyDescent="0.3">
      <c r="A935" s="168" t="s">
        <v>1044</v>
      </c>
      <c r="B935" s="168" t="s">
        <v>1054</v>
      </c>
      <c r="C935" s="168">
        <v>120008</v>
      </c>
      <c r="D935" s="171">
        <v>44032</v>
      </c>
      <c r="E935" s="172">
        <v>32.600700000000003</v>
      </c>
      <c r="F935" s="172">
        <v>4.9656000000000002</v>
      </c>
      <c r="G935" s="172">
        <v>4.9656000000000002</v>
      </c>
      <c r="H935" s="172">
        <v>9.7428000000000008</v>
      </c>
      <c r="I935" s="172">
        <v>11.558999999999999</v>
      </c>
      <c r="J935" s="172">
        <v>10.979699999999999</v>
      </c>
      <c r="K935" s="172">
        <v>11.484999999999999</v>
      </c>
      <c r="L935" s="172">
        <v>10.636799999999999</v>
      </c>
      <c r="M935" s="172">
        <v>9.5385000000000009</v>
      </c>
      <c r="N935" s="172">
        <v>9.5388000000000002</v>
      </c>
      <c r="O935" s="172">
        <v>8.1165000000000003</v>
      </c>
      <c r="P935" s="172">
        <v>8.2067999999999994</v>
      </c>
      <c r="Q935" s="172">
        <v>8.6243999999999996</v>
      </c>
      <c r="R935" s="172">
        <v>8.7542000000000009</v>
      </c>
    </row>
    <row r="936" spans="1:18" x14ac:dyDescent="0.3">
      <c r="A936" s="168" t="s">
        <v>1044</v>
      </c>
      <c r="B936" s="168" t="s">
        <v>1055</v>
      </c>
      <c r="C936" s="168">
        <v>118291</v>
      </c>
      <c r="D936" s="171">
        <v>44032</v>
      </c>
      <c r="E936" s="172">
        <v>32.777700000000003</v>
      </c>
      <c r="F936" s="172">
        <v>3.1558999999999999</v>
      </c>
      <c r="G936" s="172">
        <v>3.1558999999999999</v>
      </c>
      <c r="H936" s="172">
        <v>6.7537000000000003</v>
      </c>
      <c r="I936" s="172">
        <v>8.4505999999999997</v>
      </c>
      <c r="J936" s="172">
        <v>9.0858000000000008</v>
      </c>
      <c r="K936" s="172">
        <v>10.4308</v>
      </c>
      <c r="L936" s="172">
        <v>8.7325999999999997</v>
      </c>
      <c r="M936" s="172">
        <v>7.9245999999999999</v>
      </c>
      <c r="N936" s="172">
        <v>8.0421999999999993</v>
      </c>
      <c r="O936" s="172">
        <v>7.6542000000000003</v>
      </c>
      <c r="P936" s="172">
        <v>7.8803999999999998</v>
      </c>
      <c r="Q936" s="172">
        <v>8.3111999999999995</v>
      </c>
      <c r="R936" s="172">
        <v>8.2619000000000007</v>
      </c>
    </row>
    <row r="937" spans="1:18" x14ac:dyDescent="0.3">
      <c r="A937" s="168" t="s">
        <v>1044</v>
      </c>
      <c r="B937" s="168" t="s">
        <v>1056</v>
      </c>
      <c r="C937" s="168">
        <v>102913</v>
      </c>
      <c r="D937" s="171">
        <v>44032</v>
      </c>
      <c r="E937" s="172">
        <v>32.328200000000002</v>
      </c>
      <c r="F937" s="172">
        <v>2.9739</v>
      </c>
      <c r="G937" s="172">
        <v>2.9739</v>
      </c>
      <c r="H937" s="172">
        <v>6.5244</v>
      </c>
      <c r="I937" s="172">
        <v>8.2195</v>
      </c>
      <c r="J937" s="172">
        <v>8.8359000000000005</v>
      </c>
      <c r="K937" s="172">
        <v>10.189299999999999</v>
      </c>
      <c r="L937" s="172">
        <v>8.5022000000000002</v>
      </c>
      <c r="M937" s="172">
        <v>7.6860999999999997</v>
      </c>
      <c r="N937" s="172">
        <v>7.7938000000000001</v>
      </c>
      <c r="O937" s="172">
        <v>7.4231999999999996</v>
      </c>
      <c r="P937" s="172">
        <v>7.6635</v>
      </c>
      <c r="Q937" s="172">
        <v>7.9227999999999996</v>
      </c>
      <c r="R937" s="172">
        <v>8.0075000000000003</v>
      </c>
    </row>
    <row r="938" spans="1:18" x14ac:dyDescent="0.3">
      <c r="A938" s="168" t="s">
        <v>1044</v>
      </c>
      <c r="B938" s="168" t="s">
        <v>1057</v>
      </c>
      <c r="C938" s="168">
        <v>133925</v>
      </c>
      <c r="D938" s="171">
        <v>44032</v>
      </c>
      <c r="E938" s="172">
        <v>15.375500000000001</v>
      </c>
      <c r="F938" s="172">
        <v>2.4535</v>
      </c>
      <c r="G938" s="172">
        <v>2.4535</v>
      </c>
      <c r="H938" s="172">
        <v>5.3977000000000004</v>
      </c>
      <c r="I938" s="172">
        <v>7.1412000000000004</v>
      </c>
      <c r="J938" s="172">
        <v>8.5464000000000002</v>
      </c>
      <c r="K938" s="172">
        <v>10.977600000000001</v>
      </c>
      <c r="L938" s="172">
        <v>8.7658000000000005</v>
      </c>
      <c r="M938" s="172">
        <v>8.0914000000000001</v>
      </c>
      <c r="N938" s="172">
        <v>9.7208000000000006</v>
      </c>
      <c r="O938" s="172">
        <v>8.0465999999999998</v>
      </c>
      <c r="P938" s="172">
        <v>8.2108000000000008</v>
      </c>
      <c r="Q938" s="172">
        <v>8.3452999999999999</v>
      </c>
      <c r="R938" s="172">
        <v>8.7886000000000006</v>
      </c>
    </row>
    <row r="939" spans="1:18" x14ac:dyDescent="0.3">
      <c r="A939" s="168" t="s">
        <v>1044</v>
      </c>
      <c r="B939" s="168" t="s">
        <v>1058</v>
      </c>
      <c r="C939" s="168">
        <v>133926</v>
      </c>
      <c r="D939" s="171">
        <v>44032</v>
      </c>
      <c r="E939" s="172">
        <v>15.112399999999999</v>
      </c>
      <c r="F939" s="172">
        <v>2.1741000000000001</v>
      </c>
      <c r="G939" s="172">
        <v>2.1741000000000001</v>
      </c>
      <c r="H939" s="172">
        <v>5.1460999999999997</v>
      </c>
      <c r="I939" s="172">
        <v>6.8495999999999997</v>
      </c>
      <c r="J939" s="172">
        <v>8.2615999999999996</v>
      </c>
      <c r="K939" s="172">
        <v>10.692299999999999</v>
      </c>
      <c r="L939" s="172">
        <v>8.4831000000000003</v>
      </c>
      <c r="M939" s="172">
        <v>7.7853000000000003</v>
      </c>
      <c r="N939" s="172">
        <v>9.3976000000000006</v>
      </c>
      <c r="O939" s="172">
        <v>7.7222</v>
      </c>
      <c r="P939" s="172">
        <v>7.8655999999999997</v>
      </c>
      <c r="Q939" s="172">
        <v>7.9973999999999998</v>
      </c>
      <c r="R939" s="172">
        <v>8.4664000000000001</v>
      </c>
    </row>
    <row r="940" spans="1:18" x14ac:dyDescent="0.3">
      <c r="A940" s="168" t="s">
        <v>1044</v>
      </c>
      <c r="B940" s="168" t="s">
        <v>1059</v>
      </c>
      <c r="C940" s="168">
        <v>140220</v>
      </c>
      <c r="D940" s="171">
        <v>44032</v>
      </c>
      <c r="E940" s="172">
        <v>2027.0259000000001</v>
      </c>
      <c r="F940" s="172">
        <v>-42.127299999999998</v>
      </c>
      <c r="G940" s="172">
        <v>-42.127299999999998</v>
      </c>
      <c r="H940" s="172">
        <v>-13.338100000000001</v>
      </c>
      <c r="I940" s="172">
        <v>-55.058500000000002</v>
      </c>
      <c r="J940" s="172">
        <v>-76.201700000000002</v>
      </c>
      <c r="K940" s="172">
        <v>-26.785799999999998</v>
      </c>
      <c r="L940" s="172">
        <v>-9.8808000000000007</v>
      </c>
      <c r="M940" s="172">
        <v>-4.3140000000000001</v>
      </c>
      <c r="N940" s="172">
        <v>-1.2995000000000001</v>
      </c>
      <c r="O940" s="172">
        <v>0.47449999999999998</v>
      </c>
      <c r="P940" s="172">
        <v>1.3740000000000001</v>
      </c>
      <c r="Q940" s="172">
        <v>4.0106000000000002</v>
      </c>
      <c r="R940" s="172">
        <v>-2.8687</v>
      </c>
    </row>
    <row r="941" spans="1:18" x14ac:dyDescent="0.3">
      <c r="A941" s="168" t="s">
        <v>1044</v>
      </c>
      <c r="B941" s="168" t="s">
        <v>1060</v>
      </c>
      <c r="C941" s="168">
        <v>140207</v>
      </c>
      <c r="D941" s="171">
        <v>44032</v>
      </c>
      <c r="E941" s="172">
        <v>1966.0044</v>
      </c>
      <c r="F941" s="172">
        <v>-42.924500000000002</v>
      </c>
      <c r="G941" s="172">
        <v>-42.924500000000002</v>
      </c>
      <c r="H941" s="172">
        <v>-14.135899999999999</v>
      </c>
      <c r="I941" s="172">
        <v>-55.841500000000003</v>
      </c>
      <c r="J941" s="172">
        <v>-76.949600000000004</v>
      </c>
      <c r="K941" s="172">
        <v>-27.531600000000001</v>
      </c>
      <c r="L941" s="172">
        <v>-10.6416</v>
      </c>
      <c r="M941" s="172">
        <v>-5.0861000000000001</v>
      </c>
      <c r="N941" s="172">
        <v>-2.0857000000000001</v>
      </c>
      <c r="O941" s="172">
        <v>-0.31630000000000003</v>
      </c>
      <c r="P941" s="172">
        <v>0.8327</v>
      </c>
      <c r="Q941" s="172">
        <v>5.1242999999999999</v>
      </c>
      <c r="R941" s="172">
        <v>-3.6362000000000001</v>
      </c>
    </row>
    <row r="942" spans="1:18" x14ac:dyDescent="0.3">
      <c r="A942" s="168" t="s">
        <v>1044</v>
      </c>
      <c r="B942" s="168" t="s">
        <v>1061</v>
      </c>
      <c r="C942" s="168">
        <v>100503</v>
      </c>
      <c r="D942" s="171">
        <v>44032</v>
      </c>
      <c r="E942" s="172">
        <v>39.285055027804702</v>
      </c>
      <c r="F942" s="172">
        <v>-14.436</v>
      </c>
      <c r="G942" s="172">
        <v>-14.436</v>
      </c>
      <c r="H942" s="172">
        <v>3.3662999999999998</v>
      </c>
      <c r="I942" s="172">
        <v>10.9659</v>
      </c>
      <c r="J942" s="172">
        <v>12.3301</v>
      </c>
      <c r="K942" s="172">
        <v>9.1631999999999998</v>
      </c>
      <c r="L942" s="172">
        <v>2.5541999999999998</v>
      </c>
      <c r="M942" s="172">
        <v>-7.9455</v>
      </c>
      <c r="N942" s="172">
        <v>-5.1627999999999998</v>
      </c>
      <c r="O942" s="172">
        <v>1.7834000000000001</v>
      </c>
      <c r="P942" s="172">
        <v>3.9081999999999999</v>
      </c>
      <c r="Q942" s="172">
        <v>6.9150999999999998</v>
      </c>
      <c r="R942" s="172">
        <v>0.19850000000000001</v>
      </c>
    </row>
    <row r="943" spans="1:18" x14ac:dyDescent="0.3">
      <c r="A943" s="168" t="s">
        <v>1044</v>
      </c>
      <c r="B943" s="168" t="s">
        <v>1062</v>
      </c>
      <c r="C943" s="168">
        <v>118528</v>
      </c>
      <c r="D943" s="171">
        <v>44032</v>
      </c>
      <c r="E943" s="172">
        <v>15.5115028052049</v>
      </c>
      <c r="F943" s="172">
        <v>-13.9786</v>
      </c>
      <c r="G943" s="172">
        <v>-13.9786</v>
      </c>
      <c r="H943" s="172">
        <v>3.7254</v>
      </c>
      <c r="I943" s="172">
        <v>11.320499999999999</v>
      </c>
      <c r="J943" s="172">
        <v>12.698</v>
      </c>
      <c r="K943" s="172">
        <v>9.532</v>
      </c>
      <c r="L943" s="172">
        <v>2.9113000000000002</v>
      </c>
      <c r="M943" s="172">
        <v>-7.5856000000000003</v>
      </c>
      <c r="N943" s="172">
        <v>-4.7846000000000002</v>
      </c>
      <c r="O943" s="172">
        <v>2.1945000000000001</v>
      </c>
      <c r="P943" s="172">
        <v>4.3041</v>
      </c>
      <c r="Q943" s="172">
        <v>5.4810999999999996</v>
      </c>
      <c r="R943" s="172">
        <v>0.60729999999999995</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44032</v>
      </c>
      <c r="E948" s="172">
        <v>43.456200000000003</v>
      </c>
      <c r="F948" s="172">
        <v>5.0415999999999999</v>
      </c>
      <c r="G948" s="172">
        <v>5.0415999999999999</v>
      </c>
      <c r="H948" s="172">
        <v>9.3399000000000001</v>
      </c>
      <c r="I948" s="172">
        <v>13.1084</v>
      </c>
      <c r="J948" s="172">
        <v>14.021100000000001</v>
      </c>
      <c r="K948" s="172">
        <v>12.466100000000001</v>
      </c>
      <c r="L948" s="172">
        <v>9.3506999999999998</v>
      </c>
      <c r="M948" s="172">
        <v>8.3642000000000003</v>
      </c>
      <c r="N948" s="172">
        <v>8.2810000000000006</v>
      </c>
      <c r="O948" s="172">
        <v>7.3028000000000004</v>
      </c>
      <c r="P948" s="172">
        <v>7.5452000000000004</v>
      </c>
      <c r="Q948" s="172">
        <v>7.3609</v>
      </c>
      <c r="R948" s="172">
        <v>8.1395999999999997</v>
      </c>
    </row>
    <row r="949" spans="1:18" x14ac:dyDescent="0.3">
      <c r="A949" s="168" t="s">
        <v>1044</v>
      </c>
      <c r="B949" s="168" t="s">
        <v>1068</v>
      </c>
      <c r="C949" s="168">
        <v>118942</v>
      </c>
      <c r="D949" s="171">
        <v>44032</v>
      </c>
      <c r="E949" s="172">
        <v>45.740900000000003</v>
      </c>
      <c r="F949" s="172">
        <v>5.6416000000000004</v>
      </c>
      <c r="G949" s="172">
        <v>5.6416000000000004</v>
      </c>
      <c r="H949" s="172">
        <v>9.9366000000000003</v>
      </c>
      <c r="I949" s="172">
        <v>13.711399999999999</v>
      </c>
      <c r="J949" s="172">
        <v>14.628</v>
      </c>
      <c r="K949" s="172">
        <v>13.0854</v>
      </c>
      <c r="L949" s="172">
        <v>9.9774999999999991</v>
      </c>
      <c r="M949" s="172">
        <v>9.0022000000000002</v>
      </c>
      <c r="N949" s="172">
        <v>8.9308999999999994</v>
      </c>
      <c r="O949" s="172">
        <v>7.9694000000000003</v>
      </c>
      <c r="P949" s="172">
        <v>8.2614000000000001</v>
      </c>
      <c r="Q949" s="172">
        <v>8.5267999999999997</v>
      </c>
      <c r="R949" s="172">
        <v>8.7950999999999997</v>
      </c>
    </row>
    <row r="950" spans="1:18" x14ac:dyDescent="0.3">
      <c r="A950" s="168" t="s">
        <v>1044</v>
      </c>
      <c r="B950" s="168" t="s">
        <v>1069</v>
      </c>
      <c r="C950" s="168">
        <v>104344</v>
      </c>
      <c r="D950" s="171">
        <v>44032</v>
      </c>
      <c r="E950" s="172">
        <v>15.7889</v>
      </c>
      <c r="F950" s="172">
        <v>4.8566000000000003</v>
      </c>
      <c r="G950" s="172">
        <v>4.8566000000000003</v>
      </c>
      <c r="H950" s="172">
        <v>6.5141</v>
      </c>
      <c r="I950" s="172">
        <v>8</v>
      </c>
      <c r="J950" s="172">
        <v>100.8081</v>
      </c>
      <c r="K950" s="172">
        <v>-0.2336</v>
      </c>
      <c r="L950" s="172">
        <v>2.1568999999999998</v>
      </c>
      <c r="M950" s="172">
        <v>3.2323</v>
      </c>
      <c r="N950" s="172">
        <v>4.2496</v>
      </c>
      <c r="O950" s="172">
        <v>2.4992000000000001</v>
      </c>
      <c r="P950" s="172">
        <v>4.4654999999999996</v>
      </c>
      <c r="Q950" s="172">
        <v>3.3731</v>
      </c>
      <c r="R950" s="172">
        <v>0.87960000000000005</v>
      </c>
    </row>
    <row r="951" spans="1:18" x14ac:dyDescent="0.3">
      <c r="A951" s="168" t="s">
        <v>1044</v>
      </c>
      <c r="B951" s="168" t="s">
        <v>1070</v>
      </c>
      <c r="C951" s="168">
        <v>120066</v>
      </c>
      <c r="D951" s="171">
        <v>44032</v>
      </c>
      <c r="E951" s="172">
        <v>16.6906</v>
      </c>
      <c r="F951" s="172">
        <v>5.7614999999999998</v>
      </c>
      <c r="G951" s="172">
        <v>5.7614999999999998</v>
      </c>
      <c r="H951" s="172">
        <v>7.3520000000000003</v>
      </c>
      <c r="I951" s="172">
        <v>8.8240999999999996</v>
      </c>
      <c r="J951" s="172">
        <v>101.7056</v>
      </c>
      <c r="K951" s="172">
        <v>0.59199999999999997</v>
      </c>
      <c r="L951" s="172">
        <v>2.984</v>
      </c>
      <c r="M951" s="172">
        <v>4.0671999999999997</v>
      </c>
      <c r="N951" s="172">
        <v>5.0971000000000002</v>
      </c>
      <c r="O951" s="172">
        <v>3.3281999999999998</v>
      </c>
      <c r="P951" s="172">
        <v>5.3121999999999998</v>
      </c>
      <c r="Q951" s="172">
        <v>6.6963999999999997</v>
      </c>
      <c r="R951" s="172">
        <v>1.6943999999999999</v>
      </c>
    </row>
    <row r="952" spans="1:18" x14ac:dyDescent="0.3">
      <c r="A952" s="168" t="s">
        <v>1044</v>
      </c>
      <c r="B952" s="168" t="s">
        <v>1071</v>
      </c>
      <c r="C952" s="168">
        <v>101619</v>
      </c>
      <c r="D952" s="171">
        <v>44032</v>
      </c>
      <c r="E952" s="172">
        <v>402.30919999999998</v>
      </c>
      <c r="F952" s="172">
        <v>6.0212000000000003</v>
      </c>
      <c r="G952" s="172">
        <v>6.0212000000000003</v>
      </c>
      <c r="H952" s="172">
        <v>8.7308000000000003</v>
      </c>
      <c r="I952" s="172">
        <v>13.8886</v>
      </c>
      <c r="J952" s="172">
        <v>15.9221</v>
      </c>
      <c r="K952" s="172">
        <v>14.421200000000001</v>
      </c>
      <c r="L952" s="172">
        <v>10.003299999999999</v>
      </c>
      <c r="M952" s="172">
        <v>9.2157999999999998</v>
      </c>
      <c r="N952" s="172">
        <v>9.1165000000000003</v>
      </c>
      <c r="O952" s="172">
        <v>8.0433000000000003</v>
      </c>
      <c r="P952" s="172">
        <v>8.2817000000000007</v>
      </c>
      <c r="Q952" s="172">
        <v>8.1227</v>
      </c>
      <c r="R952" s="172">
        <v>8.8888999999999996</v>
      </c>
    </row>
    <row r="953" spans="1:18" x14ac:dyDescent="0.3">
      <c r="A953" s="168" t="s">
        <v>1044</v>
      </c>
      <c r="B953" s="168" t="s">
        <v>1072</v>
      </c>
      <c r="C953" s="168">
        <v>120398</v>
      </c>
      <c r="D953" s="171">
        <v>44032</v>
      </c>
      <c r="E953" s="172">
        <v>405.56349999999998</v>
      </c>
      <c r="F953" s="172">
        <v>6.1349999999999998</v>
      </c>
      <c r="G953" s="172">
        <v>6.1349999999999998</v>
      </c>
      <c r="H953" s="172">
        <v>8.8424999999999994</v>
      </c>
      <c r="I953" s="172">
        <v>13.9994</v>
      </c>
      <c r="J953" s="172">
        <v>16.026499999999999</v>
      </c>
      <c r="K953" s="172">
        <v>14.5191</v>
      </c>
      <c r="L953" s="172">
        <v>10.100099999999999</v>
      </c>
      <c r="M953" s="172">
        <v>9.3135999999999992</v>
      </c>
      <c r="N953" s="172">
        <v>9.2157</v>
      </c>
      <c r="O953" s="172">
        <v>8.1766000000000005</v>
      </c>
      <c r="P953" s="172">
        <v>8.4133999999999993</v>
      </c>
      <c r="Q953" s="172">
        <v>8.7995999999999999</v>
      </c>
      <c r="R953" s="172">
        <v>9.0152999999999999</v>
      </c>
    </row>
    <row r="954" spans="1:18" x14ac:dyDescent="0.3">
      <c r="A954" s="168" t="s">
        <v>1044</v>
      </c>
      <c r="B954" s="168" t="s">
        <v>1073</v>
      </c>
      <c r="C954" s="168">
        <v>118371</v>
      </c>
      <c r="D954" s="171">
        <v>44032</v>
      </c>
      <c r="E954" s="172">
        <v>29.8263</v>
      </c>
      <c r="F954" s="172">
        <v>3.9173</v>
      </c>
      <c r="G954" s="172">
        <v>3.9173</v>
      </c>
      <c r="H954" s="172">
        <v>6.0208000000000004</v>
      </c>
      <c r="I954" s="172">
        <v>8.1019000000000005</v>
      </c>
      <c r="J954" s="172">
        <v>10.7277</v>
      </c>
      <c r="K954" s="172">
        <v>11.1244</v>
      </c>
      <c r="L954" s="172">
        <v>9.4457000000000004</v>
      </c>
      <c r="M954" s="172">
        <v>8.5176999999999996</v>
      </c>
      <c r="N954" s="172">
        <v>8.6541999999999994</v>
      </c>
      <c r="O954" s="172">
        <v>7.9484000000000004</v>
      </c>
      <c r="P954" s="172">
        <v>8.1868999999999996</v>
      </c>
      <c r="Q954" s="172">
        <v>8.6298999999999992</v>
      </c>
      <c r="R954" s="172">
        <v>8.7004000000000001</v>
      </c>
    </row>
    <row r="955" spans="1:18" x14ac:dyDescent="0.3">
      <c r="A955" s="168" t="s">
        <v>1044</v>
      </c>
      <c r="B955" s="168" t="s">
        <v>1074</v>
      </c>
      <c r="C955" s="168">
        <v>108632</v>
      </c>
      <c r="D955" s="171">
        <v>44032</v>
      </c>
      <c r="E955" s="172">
        <v>29.468499999999999</v>
      </c>
      <c r="F955" s="172">
        <v>3.6757</v>
      </c>
      <c r="G955" s="172">
        <v>3.6757</v>
      </c>
      <c r="H955" s="172">
        <v>5.7925000000000004</v>
      </c>
      <c r="I955" s="172">
        <v>7.8712</v>
      </c>
      <c r="J955" s="172">
        <v>10.5052</v>
      </c>
      <c r="K955" s="172">
        <v>10.896699999999999</v>
      </c>
      <c r="L955" s="172">
        <v>9.2161000000000008</v>
      </c>
      <c r="M955" s="172">
        <v>8.2824000000000009</v>
      </c>
      <c r="N955" s="172">
        <v>8.4184000000000001</v>
      </c>
      <c r="O955" s="172">
        <v>7.7237</v>
      </c>
      <c r="P955" s="172">
        <v>7.9867999999999997</v>
      </c>
      <c r="Q955" s="172">
        <v>7.7298</v>
      </c>
      <c r="R955" s="172">
        <v>8.4644999999999992</v>
      </c>
    </row>
    <row r="956" spans="1:18" x14ac:dyDescent="0.3">
      <c r="A956" s="168" t="s">
        <v>1044</v>
      </c>
      <c r="B956" s="168" t="s">
        <v>1075</v>
      </c>
      <c r="C956" s="168">
        <v>104726</v>
      </c>
      <c r="D956" s="171">
        <v>44032</v>
      </c>
      <c r="E956" s="172">
        <v>2885.6361000000002</v>
      </c>
      <c r="F956" s="172">
        <v>3.4575</v>
      </c>
      <c r="G956" s="172">
        <v>3.4575</v>
      </c>
      <c r="H956" s="172">
        <v>8.3425999999999991</v>
      </c>
      <c r="I956" s="172">
        <v>8.9875000000000007</v>
      </c>
      <c r="J956" s="172">
        <v>10.207800000000001</v>
      </c>
      <c r="K956" s="172">
        <v>12.0947</v>
      </c>
      <c r="L956" s="172">
        <v>9.2860999999999994</v>
      </c>
      <c r="M956" s="172">
        <v>8.4372000000000007</v>
      </c>
      <c r="N956" s="172">
        <v>8.7487999999999992</v>
      </c>
      <c r="O956" s="172">
        <v>7.8303000000000003</v>
      </c>
      <c r="P956" s="172">
        <v>7.8887</v>
      </c>
      <c r="Q956" s="172">
        <v>8.157</v>
      </c>
      <c r="R956" s="172">
        <v>8.7492000000000001</v>
      </c>
    </row>
    <row r="957" spans="1:18" x14ac:dyDescent="0.3">
      <c r="A957" s="168" t="s">
        <v>1044</v>
      </c>
      <c r="B957" s="168" t="s">
        <v>1076</v>
      </c>
      <c r="C957" s="168">
        <v>120570</v>
      </c>
      <c r="D957" s="171">
        <v>44032</v>
      </c>
      <c r="E957" s="172">
        <v>2962.9378000000002</v>
      </c>
      <c r="F957" s="172">
        <v>3.7776999999999998</v>
      </c>
      <c r="G957" s="172">
        <v>3.7776999999999998</v>
      </c>
      <c r="H957" s="172">
        <v>8.6609999999999996</v>
      </c>
      <c r="I957" s="172">
        <v>9.3092000000000006</v>
      </c>
      <c r="J957" s="172">
        <v>10.531000000000001</v>
      </c>
      <c r="K957" s="172">
        <v>12.4095</v>
      </c>
      <c r="L957" s="172">
        <v>9.6029999999999998</v>
      </c>
      <c r="M957" s="172">
        <v>8.7576000000000001</v>
      </c>
      <c r="N957" s="172">
        <v>9.0762</v>
      </c>
      <c r="O957" s="172">
        <v>8.1722000000000001</v>
      </c>
      <c r="P957" s="172">
        <v>8.2672000000000008</v>
      </c>
      <c r="Q957" s="172">
        <v>8.5969999999999995</v>
      </c>
      <c r="R957" s="172">
        <v>9.0757999999999992</v>
      </c>
    </row>
    <row r="958" spans="1:18" x14ac:dyDescent="0.3">
      <c r="A958" s="168" t="s">
        <v>1044</v>
      </c>
      <c r="B958" s="168" t="s">
        <v>1077</v>
      </c>
      <c r="C958" s="168">
        <v>143607</v>
      </c>
      <c r="D958" s="171">
        <v>44032</v>
      </c>
      <c r="E958" s="172">
        <v>28.541699999999999</v>
      </c>
      <c r="F958" s="172">
        <v>7.6351000000000004</v>
      </c>
      <c r="G958" s="172">
        <v>7.6351000000000004</v>
      </c>
      <c r="H958" s="172">
        <v>10.7644</v>
      </c>
      <c r="I958" s="172">
        <v>8.6791999999999998</v>
      </c>
      <c r="J958" s="172">
        <v>244.34569999999999</v>
      </c>
      <c r="K958" s="172">
        <v>90.488799999999998</v>
      </c>
      <c r="L958" s="172">
        <v>48.674300000000002</v>
      </c>
      <c r="M958" s="172">
        <v>27.418299999999999</v>
      </c>
      <c r="N958" s="172">
        <v>18.227799999999998</v>
      </c>
      <c r="O958" s="172">
        <v>6.3689999999999998</v>
      </c>
      <c r="P958" s="172">
        <v>7.0461999999999998</v>
      </c>
      <c r="Q958" s="172">
        <v>7.8830999999999998</v>
      </c>
      <c r="R958" s="172">
        <v>6.4339000000000004</v>
      </c>
    </row>
    <row r="959" spans="1:18" x14ac:dyDescent="0.3">
      <c r="A959" s="168" t="s">
        <v>1044</v>
      </c>
      <c r="B959" s="168" t="s">
        <v>1078</v>
      </c>
      <c r="C959" s="168">
        <v>143612</v>
      </c>
      <c r="D959" s="171">
        <v>44032</v>
      </c>
      <c r="E959" s="172">
        <v>28.7728</v>
      </c>
      <c r="F959" s="172">
        <v>7.7431000000000001</v>
      </c>
      <c r="G959" s="172">
        <v>7.7431000000000001</v>
      </c>
      <c r="H959" s="172">
        <v>10.8597</v>
      </c>
      <c r="I959" s="172">
        <v>8.7825000000000006</v>
      </c>
      <c r="J959" s="172">
        <v>244.464</v>
      </c>
      <c r="K959" s="172">
        <v>90.611500000000007</v>
      </c>
      <c r="L959" s="172">
        <v>48.798900000000003</v>
      </c>
      <c r="M959" s="172">
        <v>27.539100000000001</v>
      </c>
      <c r="N959" s="172">
        <v>18.346499999999999</v>
      </c>
      <c r="O959" s="172">
        <v>6.4763999999999999</v>
      </c>
      <c r="P959" s="172">
        <v>7.1639999999999997</v>
      </c>
      <c r="Q959" s="172">
        <v>7.8276000000000003</v>
      </c>
      <c r="R959" s="172">
        <v>6.5418000000000003</v>
      </c>
    </row>
    <row r="960" spans="1:18" x14ac:dyDescent="0.3">
      <c r="A960" s="168" t="s">
        <v>1044</v>
      </c>
      <c r="B960" s="168" t="s">
        <v>1079</v>
      </c>
      <c r="C960" s="168">
        <v>133805</v>
      </c>
      <c r="D960" s="171">
        <v>44032</v>
      </c>
      <c r="E960" s="172">
        <v>2550.7548999999999</v>
      </c>
      <c r="F960" s="172">
        <v>5.2824999999999998</v>
      </c>
      <c r="G960" s="172">
        <v>5.2824999999999998</v>
      </c>
      <c r="H960" s="172">
        <v>7.0578000000000003</v>
      </c>
      <c r="I960" s="172">
        <v>10.6408</v>
      </c>
      <c r="J960" s="172">
        <v>12.417899999999999</v>
      </c>
      <c r="K960" s="172">
        <v>13.388400000000001</v>
      </c>
      <c r="L960" s="172">
        <v>9.7317999999999998</v>
      </c>
      <c r="M960" s="172">
        <v>9.0836000000000006</v>
      </c>
      <c r="N960" s="172">
        <v>9.2707999999999995</v>
      </c>
      <c r="O960" s="172">
        <v>7.9001000000000001</v>
      </c>
      <c r="P960" s="172">
        <v>8.2189999999999994</v>
      </c>
      <c r="Q960" s="172">
        <v>7.8566000000000003</v>
      </c>
      <c r="R960" s="172">
        <v>8.5680999999999994</v>
      </c>
    </row>
    <row r="961" spans="1:18" x14ac:dyDescent="0.3">
      <c r="A961" s="168" t="s">
        <v>1044</v>
      </c>
      <c r="B961" s="168" t="s">
        <v>1080</v>
      </c>
      <c r="C961" s="168">
        <v>133810</v>
      </c>
      <c r="D961" s="171">
        <v>44032</v>
      </c>
      <c r="E961" s="172">
        <v>2677.7779999999998</v>
      </c>
      <c r="F961" s="172">
        <v>6.0232000000000001</v>
      </c>
      <c r="G961" s="172">
        <v>6.0232000000000001</v>
      </c>
      <c r="H961" s="172">
        <v>7.7988999999999997</v>
      </c>
      <c r="I961" s="172">
        <v>11.384</v>
      </c>
      <c r="J961" s="172">
        <v>13.166399999999999</v>
      </c>
      <c r="K961" s="172">
        <v>14.1554</v>
      </c>
      <c r="L961" s="172">
        <v>10.5189</v>
      </c>
      <c r="M961" s="172">
        <v>9.8890999999999991</v>
      </c>
      <c r="N961" s="172">
        <v>10.091900000000001</v>
      </c>
      <c r="O961" s="172">
        <v>8.7058</v>
      </c>
      <c r="P961" s="172">
        <v>9.0281000000000002</v>
      </c>
      <c r="Q961" s="172">
        <v>9.0151000000000003</v>
      </c>
      <c r="R961" s="172">
        <v>9.3818000000000001</v>
      </c>
    </row>
    <row r="962" spans="1:18" x14ac:dyDescent="0.3">
      <c r="A962" s="168" t="s">
        <v>1044</v>
      </c>
      <c r="B962" s="168" t="s">
        <v>1081</v>
      </c>
      <c r="C962" s="168">
        <v>119809</v>
      </c>
      <c r="D962" s="171">
        <v>44032</v>
      </c>
      <c r="E962" s="172">
        <v>22.115500000000001</v>
      </c>
      <c r="F962" s="172">
        <v>4.1275000000000004</v>
      </c>
      <c r="G962" s="172">
        <v>4.1275000000000004</v>
      </c>
      <c r="H962" s="172">
        <v>5.1685999999999996</v>
      </c>
      <c r="I962" s="172">
        <v>10.403700000000001</v>
      </c>
      <c r="J962" s="172">
        <v>34.383400000000002</v>
      </c>
      <c r="K962" s="172">
        <v>11.1317</v>
      </c>
      <c r="L962" s="172">
        <v>8.6091999999999995</v>
      </c>
      <c r="M962" s="172">
        <v>8.6198999999999995</v>
      </c>
      <c r="N962" s="172">
        <v>8.02</v>
      </c>
      <c r="O962" s="172">
        <v>6.8299000000000003</v>
      </c>
      <c r="P962" s="172">
        <v>8.1613000000000007</v>
      </c>
      <c r="Q962" s="172">
        <v>8.4695</v>
      </c>
      <c r="R962" s="172">
        <v>7.0666000000000002</v>
      </c>
    </row>
    <row r="963" spans="1:18" x14ac:dyDescent="0.3">
      <c r="A963" s="168" t="s">
        <v>1044</v>
      </c>
      <c r="B963" s="168" t="s">
        <v>1082</v>
      </c>
      <c r="C963" s="168">
        <v>118133</v>
      </c>
      <c r="D963" s="171">
        <v>44032</v>
      </c>
      <c r="E963" s="172">
        <v>21.527799999999999</v>
      </c>
      <c r="F963" s="172">
        <v>3.5049999999999999</v>
      </c>
      <c r="G963" s="172">
        <v>3.5049999999999999</v>
      </c>
      <c r="H963" s="172">
        <v>4.5575999999999999</v>
      </c>
      <c r="I963" s="172">
        <v>9.8466000000000005</v>
      </c>
      <c r="J963" s="172">
        <v>33.837600000000002</v>
      </c>
      <c r="K963" s="172">
        <v>10.610300000000001</v>
      </c>
      <c r="L963" s="172">
        <v>8.0745000000000005</v>
      </c>
      <c r="M963" s="172">
        <v>8.0780999999999992</v>
      </c>
      <c r="N963" s="172">
        <v>7.4739000000000004</v>
      </c>
      <c r="O963" s="172">
        <v>6.3276000000000003</v>
      </c>
      <c r="P963" s="172">
        <v>7.7188999999999997</v>
      </c>
      <c r="Q963" s="172">
        <v>8.2851999999999997</v>
      </c>
      <c r="R963" s="172">
        <v>6.5404</v>
      </c>
    </row>
    <row r="964" spans="1:18" x14ac:dyDescent="0.3">
      <c r="A964" s="168" t="s">
        <v>1044</v>
      </c>
      <c r="B964" s="168" t="s">
        <v>1083</v>
      </c>
      <c r="C964" s="168">
        <v>101830</v>
      </c>
      <c r="D964" s="171">
        <v>44032</v>
      </c>
      <c r="E964" s="172">
        <v>30.442</v>
      </c>
      <c r="F964" s="172">
        <v>3.8780000000000001</v>
      </c>
      <c r="G964" s="172">
        <v>3.8780000000000001</v>
      </c>
      <c r="H964" s="172">
        <v>8.8361999999999998</v>
      </c>
      <c r="I964" s="172">
        <v>33.561799999999998</v>
      </c>
      <c r="J964" s="172">
        <v>21.3231</v>
      </c>
      <c r="K964" s="172">
        <v>14.0464</v>
      </c>
      <c r="L964" s="172">
        <v>9.5541</v>
      </c>
      <c r="M964" s="172">
        <v>8.5509000000000004</v>
      </c>
      <c r="N964" s="172">
        <v>8.4204000000000008</v>
      </c>
      <c r="O964" s="172">
        <v>6.1795</v>
      </c>
      <c r="P964" s="172">
        <v>6.7923</v>
      </c>
      <c r="Q964" s="172">
        <v>6.7106000000000003</v>
      </c>
      <c r="R964" s="172">
        <v>6.0404</v>
      </c>
    </row>
    <row r="965" spans="1:18" x14ac:dyDescent="0.3">
      <c r="A965" s="168" t="s">
        <v>1044</v>
      </c>
      <c r="B965" s="168" t="s">
        <v>1084</v>
      </c>
      <c r="C965" s="168">
        <v>120315</v>
      </c>
      <c r="D965" s="171">
        <v>44032</v>
      </c>
      <c r="E965" s="172">
        <v>32.035899999999998</v>
      </c>
      <c r="F965" s="172">
        <v>4.4451000000000001</v>
      </c>
      <c r="G965" s="172">
        <v>4.4451000000000001</v>
      </c>
      <c r="H965" s="172">
        <v>9.3757000000000001</v>
      </c>
      <c r="I965" s="172">
        <v>34.124899999999997</v>
      </c>
      <c r="J965" s="172">
        <v>21.881399999999999</v>
      </c>
      <c r="K965" s="172">
        <v>14.6168</v>
      </c>
      <c r="L965" s="172">
        <v>10.132999999999999</v>
      </c>
      <c r="M965" s="172">
        <v>9.0891999999999999</v>
      </c>
      <c r="N965" s="172">
        <v>8.9786999999999999</v>
      </c>
      <c r="O965" s="172">
        <v>6.7462</v>
      </c>
      <c r="P965" s="172">
        <v>7.4951999999999996</v>
      </c>
      <c r="Q965" s="172">
        <v>8.0223999999999993</v>
      </c>
      <c r="R965" s="172">
        <v>6.5799000000000003</v>
      </c>
    </row>
    <row r="966" spans="1:18" x14ac:dyDescent="0.3">
      <c r="A966" s="168" t="s">
        <v>1044</v>
      </c>
      <c r="B966" s="168" t="s">
        <v>1085</v>
      </c>
      <c r="C966" s="168">
        <v>140613</v>
      </c>
      <c r="D966" s="171">
        <v>44032</v>
      </c>
      <c r="E966" s="172">
        <v>1302.5243</v>
      </c>
      <c r="F966" s="172">
        <v>2.8879000000000001</v>
      </c>
      <c r="G966" s="172">
        <v>2.8879000000000001</v>
      </c>
      <c r="H966" s="172">
        <v>6.5358000000000001</v>
      </c>
      <c r="I966" s="172">
        <v>7.9837999999999996</v>
      </c>
      <c r="J966" s="172">
        <v>10.0245</v>
      </c>
      <c r="K966" s="172">
        <v>10.324400000000001</v>
      </c>
      <c r="L966" s="172">
        <v>8.8117000000000001</v>
      </c>
      <c r="M966" s="172">
        <v>8.3125</v>
      </c>
      <c r="N966" s="172">
        <v>8.4291999999999998</v>
      </c>
      <c r="O966" s="172">
        <v>8.0158000000000005</v>
      </c>
      <c r="P966" s="172"/>
      <c r="Q966" s="172">
        <v>8.0166000000000004</v>
      </c>
      <c r="R966" s="172">
        <v>8.6250999999999998</v>
      </c>
    </row>
    <row r="967" spans="1:18" x14ac:dyDescent="0.3">
      <c r="A967" s="168" t="s">
        <v>1044</v>
      </c>
      <c r="B967" s="168" t="s">
        <v>1086</v>
      </c>
      <c r="C967" s="168">
        <v>140620</v>
      </c>
      <c r="D967" s="171">
        <v>44032</v>
      </c>
      <c r="E967" s="172">
        <v>1263.0260000000001</v>
      </c>
      <c r="F967" s="172">
        <v>2.0724</v>
      </c>
      <c r="G967" s="172">
        <v>2.0724</v>
      </c>
      <c r="H967" s="172">
        <v>5.7175000000000002</v>
      </c>
      <c r="I967" s="172">
        <v>7.1627999999999998</v>
      </c>
      <c r="J967" s="172">
        <v>9.1994000000000007</v>
      </c>
      <c r="K967" s="172">
        <v>9.4852000000000007</v>
      </c>
      <c r="L967" s="172">
        <v>7.9587000000000003</v>
      </c>
      <c r="M967" s="172">
        <v>7.4457000000000004</v>
      </c>
      <c r="N967" s="172">
        <v>7.5509000000000004</v>
      </c>
      <c r="O967" s="172">
        <v>7.0540000000000003</v>
      </c>
      <c r="P967" s="172"/>
      <c r="Q967" s="172">
        <v>7.0505000000000004</v>
      </c>
      <c r="R967" s="172">
        <v>7.7245999999999997</v>
      </c>
    </row>
    <row r="968" spans="1:18" x14ac:dyDescent="0.3">
      <c r="A968" s="168" t="s">
        <v>1044</v>
      </c>
      <c r="B968" s="168" t="s">
        <v>1087</v>
      </c>
      <c r="C968" s="168">
        <v>118840</v>
      </c>
      <c r="D968" s="171">
        <v>44032</v>
      </c>
      <c r="E968" s="172">
        <v>1834.5329999999999</v>
      </c>
      <c r="F968" s="172">
        <v>6.2572000000000001</v>
      </c>
      <c r="G968" s="172">
        <v>6.2572000000000001</v>
      </c>
      <c r="H968" s="172">
        <v>9.0977999999999994</v>
      </c>
      <c r="I968" s="172">
        <v>22.120699999999999</v>
      </c>
      <c r="J968" s="172">
        <v>15.8323</v>
      </c>
      <c r="K968" s="172">
        <v>11.372999999999999</v>
      </c>
      <c r="L968" s="172">
        <v>9.0726999999999993</v>
      </c>
      <c r="M968" s="172">
        <v>7.6407999999999996</v>
      </c>
      <c r="N968" s="172">
        <v>7.7423999999999999</v>
      </c>
      <c r="O968" s="172">
        <v>7.1124999999999998</v>
      </c>
      <c r="P968" s="172">
        <v>7.2911999999999999</v>
      </c>
      <c r="Q968" s="172">
        <v>7.7386999999999997</v>
      </c>
      <c r="R968" s="172">
        <v>7.4809000000000001</v>
      </c>
    </row>
    <row r="969" spans="1:18" x14ac:dyDescent="0.3">
      <c r="A969" s="168" t="s">
        <v>1044</v>
      </c>
      <c r="B969" s="168" t="s">
        <v>1088</v>
      </c>
      <c r="C969" s="168">
        <v>107705</v>
      </c>
      <c r="D969" s="171">
        <v>44032</v>
      </c>
      <c r="E969" s="172">
        <v>1737.6559</v>
      </c>
      <c r="F969" s="172">
        <v>5.6586999999999996</v>
      </c>
      <c r="G969" s="172">
        <v>5.6586999999999996</v>
      </c>
      <c r="H969" s="172">
        <v>8.5056999999999992</v>
      </c>
      <c r="I969" s="172">
        <v>21.534800000000001</v>
      </c>
      <c r="J969" s="172">
        <v>15.2471</v>
      </c>
      <c r="K969" s="172">
        <v>10.7857</v>
      </c>
      <c r="L969" s="172">
        <v>8.4868000000000006</v>
      </c>
      <c r="M969" s="172">
        <v>7.0187999999999997</v>
      </c>
      <c r="N969" s="172">
        <v>7.0872000000000002</v>
      </c>
      <c r="O969" s="172">
        <v>6.4039999999999999</v>
      </c>
      <c r="P969" s="172">
        <v>6.5294999999999996</v>
      </c>
      <c r="Q969" s="172">
        <v>4.5629</v>
      </c>
      <c r="R969" s="172">
        <v>6.7873999999999999</v>
      </c>
    </row>
    <row r="970" spans="1:18" x14ac:dyDescent="0.3">
      <c r="A970" s="168" t="s">
        <v>1044</v>
      </c>
      <c r="B970" s="168" t="s">
        <v>1089</v>
      </c>
      <c r="C970" s="168">
        <v>111753</v>
      </c>
      <c r="D970" s="171">
        <v>44032</v>
      </c>
      <c r="E970" s="172">
        <v>2826.6570000000002</v>
      </c>
      <c r="F970" s="172">
        <v>4.7865000000000002</v>
      </c>
      <c r="G970" s="172">
        <v>4.7865000000000002</v>
      </c>
      <c r="H970" s="172">
        <v>5.6433</v>
      </c>
      <c r="I970" s="172">
        <v>9.5211000000000006</v>
      </c>
      <c r="J970" s="172">
        <v>11.5585</v>
      </c>
      <c r="K970" s="172">
        <v>9.6838999999999995</v>
      </c>
      <c r="L970" s="172">
        <v>8.4124999999999996</v>
      </c>
      <c r="M970" s="172">
        <v>8.2143999999999995</v>
      </c>
      <c r="N970" s="172">
        <v>8.65</v>
      </c>
      <c r="O970" s="172">
        <v>7.2042000000000002</v>
      </c>
      <c r="P970" s="172">
        <v>7.5609999999999999</v>
      </c>
      <c r="Q970" s="172">
        <v>8.0974000000000004</v>
      </c>
      <c r="R970" s="172">
        <v>7.6422999999999996</v>
      </c>
    </row>
    <row r="971" spans="1:18" x14ac:dyDescent="0.3">
      <c r="A971" s="168" t="s">
        <v>1044</v>
      </c>
      <c r="B971" s="168" t="s">
        <v>1090</v>
      </c>
      <c r="C971" s="168">
        <v>118709</v>
      </c>
      <c r="D971" s="171">
        <v>44032</v>
      </c>
      <c r="E971" s="172">
        <v>2905.9526000000001</v>
      </c>
      <c r="F971" s="172">
        <v>5.4964000000000004</v>
      </c>
      <c r="G971" s="172">
        <v>5.4964000000000004</v>
      </c>
      <c r="H971" s="172">
        <v>6.3560999999999996</v>
      </c>
      <c r="I971" s="172">
        <v>10.234999999999999</v>
      </c>
      <c r="J971" s="172">
        <v>12.276</v>
      </c>
      <c r="K971" s="172">
        <v>10.4114</v>
      </c>
      <c r="L971" s="172">
        <v>9.1527999999999992</v>
      </c>
      <c r="M971" s="172">
        <v>8.8612000000000002</v>
      </c>
      <c r="N971" s="172">
        <v>9.2317</v>
      </c>
      <c r="O971" s="172">
        <v>7.6212</v>
      </c>
      <c r="P971" s="172">
        <v>7.9439000000000002</v>
      </c>
      <c r="Q971" s="172">
        <v>8.4888999999999992</v>
      </c>
      <c r="R971" s="172">
        <v>8.0977999999999994</v>
      </c>
    </row>
    <row r="972" spans="1:18" x14ac:dyDescent="0.3">
      <c r="A972" s="168" t="s">
        <v>1044</v>
      </c>
      <c r="B972" s="168" t="s">
        <v>1091</v>
      </c>
      <c r="C972" s="168">
        <v>138423</v>
      </c>
      <c r="D972" s="171">
        <v>44032</v>
      </c>
      <c r="E972" s="172">
        <v>22.608499999999999</v>
      </c>
      <c r="F972" s="172">
        <v>4.0913000000000004</v>
      </c>
      <c r="G972" s="172">
        <v>4.0913000000000004</v>
      </c>
      <c r="H972" s="172">
        <v>4.7323000000000004</v>
      </c>
      <c r="I972" s="172">
        <v>7.4939999999999998</v>
      </c>
      <c r="J972" s="172">
        <v>-21.177900000000001</v>
      </c>
      <c r="K972" s="172">
        <v>-7.2042000000000002</v>
      </c>
      <c r="L972" s="172">
        <v>-0.86199999999999999</v>
      </c>
      <c r="M972" s="172">
        <v>1.8127</v>
      </c>
      <c r="N972" s="172">
        <v>3.8662000000000001</v>
      </c>
      <c r="O972" s="172">
        <v>-0.13789999999999999</v>
      </c>
      <c r="P972" s="172">
        <v>3.3106</v>
      </c>
      <c r="Q972" s="172">
        <v>6.4311999999999996</v>
      </c>
      <c r="R972" s="172">
        <v>-3.2585999999999999</v>
      </c>
    </row>
    <row r="973" spans="1:18" x14ac:dyDescent="0.3">
      <c r="A973" s="168" t="s">
        <v>1044</v>
      </c>
      <c r="B973" s="168" t="s">
        <v>1092</v>
      </c>
      <c r="C973" s="168">
        <v>138443</v>
      </c>
      <c r="D973" s="171">
        <v>44032</v>
      </c>
      <c r="E973" s="172">
        <v>23.665700000000001</v>
      </c>
      <c r="F973" s="172">
        <v>4.7831000000000001</v>
      </c>
      <c r="G973" s="172">
        <v>4.7831000000000001</v>
      </c>
      <c r="H973" s="172">
        <v>5.4257999999999997</v>
      </c>
      <c r="I973" s="172">
        <v>8.1889000000000003</v>
      </c>
      <c r="J973" s="172">
        <v>-20.454699999999999</v>
      </c>
      <c r="K973" s="172">
        <v>-6.4519000000000002</v>
      </c>
      <c r="L973" s="172">
        <v>-0.1008</v>
      </c>
      <c r="M973" s="172">
        <v>2.5872000000000002</v>
      </c>
      <c r="N973" s="172">
        <v>4.6451000000000002</v>
      </c>
      <c r="O973" s="172">
        <v>0.56079999999999997</v>
      </c>
      <c r="P973" s="172">
        <v>3.988</v>
      </c>
      <c r="Q973" s="172">
        <v>5.9321999999999999</v>
      </c>
      <c r="R973" s="172">
        <v>-2.5566</v>
      </c>
    </row>
    <row r="974" spans="1:18" x14ac:dyDescent="0.3">
      <c r="A974" s="168" t="s">
        <v>1044</v>
      </c>
      <c r="B974" s="168" t="s">
        <v>1093</v>
      </c>
      <c r="C974" s="168">
        <v>102722</v>
      </c>
      <c r="D974" s="171">
        <v>44032</v>
      </c>
      <c r="E974" s="172">
        <v>2667.0922999999998</v>
      </c>
      <c r="F974" s="172">
        <v>3.5236000000000001</v>
      </c>
      <c r="G974" s="172">
        <v>3.5236000000000001</v>
      </c>
      <c r="H974" s="172">
        <v>4.9131999999999998</v>
      </c>
      <c r="I974" s="172">
        <v>5.7518000000000002</v>
      </c>
      <c r="J974" s="172">
        <v>71.931600000000003</v>
      </c>
      <c r="K974" s="172">
        <v>5.0110000000000001</v>
      </c>
      <c r="L974" s="172">
        <v>5.7565999999999997</v>
      </c>
      <c r="M974" s="172">
        <v>6.0461</v>
      </c>
      <c r="N974" s="172">
        <v>6.3288000000000002</v>
      </c>
      <c r="O974" s="172">
        <v>0.28970000000000001</v>
      </c>
      <c r="P974" s="172">
        <v>3.4251999999999998</v>
      </c>
      <c r="Q974" s="172">
        <v>6.3815999999999997</v>
      </c>
      <c r="R974" s="172">
        <v>-2.7826</v>
      </c>
    </row>
    <row r="975" spans="1:18" x14ac:dyDescent="0.3">
      <c r="A975" s="168" t="s">
        <v>1044</v>
      </c>
      <c r="B975" s="168" t="s">
        <v>1094</v>
      </c>
      <c r="C975" s="168">
        <v>119448</v>
      </c>
      <c r="D975" s="171">
        <v>44032</v>
      </c>
      <c r="E975" s="172">
        <v>2773.5819999999999</v>
      </c>
      <c r="F975" s="172">
        <v>3.7639999999999998</v>
      </c>
      <c r="G975" s="172">
        <v>3.7639999999999998</v>
      </c>
      <c r="H975" s="172">
        <v>5.1536</v>
      </c>
      <c r="I975" s="172">
        <v>5.9924999999999997</v>
      </c>
      <c r="J975" s="172">
        <v>72.186199999999999</v>
      </c>
      <c r="K975" s="172">
        <v>5.2343000000000002</v>
      </c>
      <c r="L975" s="172">
        <v>5.9905999999999997</v>
      </c>
      <c r="M975" s="172">
        <v>6.2278000000000002</v>
      </c>
      <c r="N975" s="172">
        <v>6.4909999999999997</v>
      </c>
      <c r="O975" s="172">
        <v>0.59660000000000002</v>
      </c>
      <c r="P975" s="172">
        <v>3.8496999999999999</v>
      </c>
      <c r="Q975" s="172">
        <v>5.7005999999999997</v>
      </c>
      <c r="R975" s="172">
        <v>-2.5310999999999999</v>
      </c>
    </row>
    <row r="976" spans="1:18" x14ac:dyDescent="0.3">
      <c r="A976" s="168" t="s">
        <v>1044</v>
      </c>
      <c r="B976" s="168" t="s">
        <v>1095</v>
      </c>
      <c r="C976" s="168">
        <v>106212</v>
      </c>
      <c r="D976" s="171">
        <v>44032</v>
      </c>
      <c r="E976" s="172">
        <v>2683.1529999999998</v>
      </c>
      <c r="F976" s="172">
        <v>2.8527999999999998</v>
      </c>
      <c r="G976" s="172">
        <v>2.8527999999999998</v>
      </c>
      <c r="H976" s="172">
        <v>5.4661</v>
      </c>
      <c r="I976" s="172">
        <v>8.2302</v>
      </c>
      <c r="J976" s="172">
        <v>9.4669000000000008</v>
      </c>
      <c r="K976" s="172">
        <v>10.673500000000001</v>
      </c>
      <c r="L976" s="172">
        <v>8.7640999999999991</v>
      </c>
      <c r="M976" s="172">
        <v>8.0330999999999992</v>
      </c>
      <c r="N976" s="172">
        <v>8.1861999999999995</v>
      </c>
      <c r="O976" s="172">
        <v>7.7159000000000004</v>
      </c>
      <c r="P976" s="172">
        <v>7.8178999999999998</v>
      </c>
      <c r="Q976" s="172">
        <v>7.8914</v>
      </c>
      <c r="R976" s="172">
        <v>8.3217999999999996</v>
      </c>
    </row>
    <row r="977" spans="1:18" x14ac:dyDescent="0.3">
      <c r="A977" s="168" t="s">
        <v>1044</v>
      </c>
      <c r="B977" s="168" t="s">
        <v>1096</v>
      </c>
      <c r="C977" s="168">
        <v>119812</v>
      </c>
      <c r="D977" s="171">
        <v>44032</v>
      </c>
      <c r="E977" s="172">
        <v>2716.4973</v>
      </c>
      <c r="F977" s="172">
        <v>3.5070000000000001</v>
      </c>
      <c r="G977" s="172">
        <v>3.5070000000000001</v>
      </c>
      <c r="H977" s="172">
        <v>6.1189999999999998</v>
      </c>
      <c r="I977" s="172">
        <v>8.8834999999999997</v>
      </c>
      <c r="J977" s="172">
        <v>10.1241</v>
      </c>
      <c r="K977" s="172">
        <v>11.3432</v>
      </c>
      <c r="L977" s="172">
        <v>9.3638999999999992</v>
      </c>
      <c r="M977" s="172">
        <v>8.6521000000000008</v>
      </c>
      <c r="N977" s="172">
        <v>8.8094999999999999</v>
      </c>
      <c r="O977" s="172">
        <v>8.0221999999999998</v>
      </c>
      <c r="P977" s="172">
        <v>8.0427</v>
      </c>
      <c r="Q977" s="172">
        <v>8.4183000000000003</v>
      </c>
      <c r="R977" s="172">
        <v>8.7297999999999991</v>
      </c>
    </row>
    <row r="978" spans="1:18" x14ac:dyDescent="0.3">
      <c r="A978" s="168" t="s">
        <v>1044</v>
      </c>
      <c r="B978" s="168" t="s">
        <v>1097</v>
      </c>
      <c r="C978" s="168">
        <v>119680</v>
      </c>
      <c r="D978" s="171">
        <v>44032</v>
      </c>
      <c r="E978" s="172">
        <v>26.395</v>
      </c>
      <c r="F978" s="172">
        <v>4.6573000000000002</v>
      </c>
      <c r="G978" s="172">
        <v>4.6573000000000002</v>
      </c>
      <c r="H978" s="172">
        <v>6.2698</v>
      </c>
      <c r="I978" s="172">
        <v>9.6463000000000001</v>
      </c>
      <c r="J978" s="172">
        <v>10.3863</v>
      </c>
      <c r="K978" s="172">
        <v>10.042199999999999</v>
      </c>
      <c r="L978" s="172">
        <v>8.3363999999999994</v>
      </c>
      <c r="M978" s="172">
        <v>8.0319000000000003</v>
      </c>
      <c r="N978" s="172">
        <v>3.597</v>
      </c>
      <c r="O978" s="172">
        <v>4.3436000000000003</v>
      </c>
      <c r="P978" s="172">
        <v>5.8944999999999999</v>
      </c>
      <c r="Q978" s="172">
        <v>7.1699000000000002</v>
      </c>
      <c r="R978" s="172">
        <v>3.0470000000000002</v>
      </c>
    </row>
    <row r="979" spans="1:18" x14ac:dyDescent="0.3">
      <c r="A979" s="168" t="s">
        <v>1044</v>
      </c>
      <c r="B979" s="168" t="s">
        <v>1098</v>
      </c>
      <c r="C979" s="168">
        <v>105563</v>
      </c>
      <c r="D979" s="171">
        <v>44032</v>
      </c>
      <c r="E979" s="172">
        <v>25.3886</v>
      </c>
      <c r="F979" s="172">
        <v>4.1227</v>
      </c>
      <c r="G979" s="172">
        <v>4.1227</v>
      </c>
      <c r="H979" s="172">
        <v>5.7569999999999997</v>
      </c>
      <c r="I979" s="172">
        <v>9.1404999999999994</v>
      </c>
      <c r="J979" s="172">
        <v>9.8767999999999994</v>
      </c>
      <c r="K979" s="172">
        <v>9.5660000000000007</v>
      </c>
      <c r="L979" s="172">
        <v>7.9034000000000004</v>
      </c>
      <c r="M979" s="172">
        <v>7.5688000000000004</v>
      </c>
      <c r="N979" s="172">
        <v>3.1322999999999999</v>
      </c>
      <c r="O979" s="172">
        <v>3.7625000000000002</v>
      </c>
      <c r="P979" s="172">
        <v>5.2919</v>
      </c>
      <c r="Q979" s="172">
        <v>7.2838000000000003</v>
      </c>
      <c r="R979" s="172">
        <v>2.5265</v>
      </c>
    </row>
    <row r="980" spans="1:18" x14ac:dyDescent="0.3">
      <c r="A980" s="168" t="s">
        <v>1044</v>
      </c>
      <c r="B980" s="168" t="s">
        <v>1099</v>
      </c>
      <c r="C980" s="168">
        <v>103159</v>
      </c>
      <c r="D980" s="171">
        <v>44032</v>
      </c>
      <c r="E980" s="172">
        <v>2985.8359</v>
      </c>
      <c r="F980" s="172">
        <v>5.8888999999999996</v>
      </c>
      <c r="G980" s="172">
        <v>5.8888999999999996</v>
      </c>
      <c r="H980" s="172">
        <v>8.8461999999999996</v>
      </c>
      <c r="I980" s="172">
        <v>10.751099999999999</v>
      </c>
      <c r="J980" s="172">
        <v>11.4184</v>
      </c>
      <c r="K980" s="172">
        <v>11.958299999999999</v>
      </c>
      <c r="L980" s="172">
        <v>9.4314</v>
      </c>
      <c r="M980" s="172">
        <v>8.4949999999999992</v>
      </c>
      <c r="N980" s="172">
        <v>8.5098000000000003</v>
      </c>
      <c r="O980" s="172">
        <v>5.7972000000000001</v>
      </c>
      <c r="P980" s="172">
        <v>6.7279</v>
      </c>
      <c r="Q980" s="172">
        <v>7.6285999999999996</v>
      </c>
      <c r="R980" s="172">
        <v>5.3861999999999997</v>
      </c>
    </row>
    <row r="981" spans="1:18" x14ac:dyDescent="0.3">
      <c r="A981" s="168" t="s">
        <v>1044</v>
      </c>
      <c r="B981" s="168" t="s">
        <v>1100</v>
      </c>
      <c r="C981" s="168">
        <v>147399</v>
      </c>
      <c r="D981" s="171">
        <v>44032</v>
      </c>
      <c r="E981" s="172">
        <v>31.1722</v>
      </c>
      <c r="F981" s="172">
        <v>0</v>
      </c>
      <c r="G981" s="172">
        <v>0</v>
      </c>
      <c r="H981" s="172">
        <v>0</v>
      </c>
      <c r="I981" s="172">
        <v>-40.307299999999998</v>
      </c>
      <c r="J981" s="172">
        <v>-80.878699999999995</v>
      </c>
      <c r="K981" s="172">
        <v>-82.119399999999999</v>
      </c>
      <c r="L981" s="172">
        <v>-41.059699999999999</v>
      </c>
      <c r="M981" s="172">
        <v>-40.447499999999998</v>
      </c>
      <c r="N981" s="172">
        <v>-32.767499999999998</v>
      </c>
      <c r="O981" s="172"/>
      <c r="P981" s="172"/>
      <c r="Q981" s="172">
        <v>-30.142499999999998</v>
      </c>
      <c r="R981" s="172"/>
    </row>
    <row r="982" spans="1:18" x14ac:dyDescent="0.3">
      <c r="A982" s="168" t="s">
        <v>1044</v>
      </c>
      <c r="B982" s="168" t="s">
        <v>1101</v>
      </c>
      <c r="C982" s="168">
        <v>119863</v>
      </c>
      <c r="D982" s="171">
        <v>44032</v>
      </c>
      <c r="E982" s="172">
        <v>3024.6268</v>
      </c>
      <c r="F982" s="172">
        <v>6.0795000000000003</v>
      </c>
      <c r="G982" s="172">
        <v>6.0795000000000003</v>
      </c>
      <c r="H982" s="172">
        <v>9.0324000000000009</v>
      </c>
      <c r="I982" s="172">
        <v>10.9529</v>
      </c>
      <c r="J982" s="172">
        <v>11.6112</v>
      </c>
      <c r="K982" s="172">
        <v>12.1157</v>
      </c>
      <c r="L982" s="172">
        <v>9.5869</v>
      </c>
      <c r="M982" s="172">
        <v>8.6578999999999997</v>
      </c>
      <c r="N982" s="172">
        <v>8.6853999999999996</v>
      </c>
      <c r="O982" s="172">
        <v>5.9965000000000002</v>
      </c>
      <c r="P982" s="172">
        <v>6.9339000000000004</v>
      </c>
      <c r="Q982" s="172">
        <v>7.7511999999999999</v>
      </c>
      <c r="R982" s="172">
        <v>5.5738000000000003</v>
      </c>
    </row>
    <row r="983" spans="1:18" x14ac:dyDescent="0.3">
      <c r="A983" s="168" t="s">
        <v>1044</v>
      </c>
      <c r="B983" s="168" t="s">
        <v>1102</v>
      </c>
      <c r="C983" s="168">
        <v>147396</v>
      </c>
      <c r="D983" s="171">
        <v>44032</v>
      </c>
      <c r="E983" s="172">
        <v>31.5182</v>
      </c>
      <c r="F983" s="172">
        <v>0</v>
      </c>
      <c r="G983" s="172">
        <v>0</v>
      </c>
      <c r="H983" s="172">
        <v>0</v>
      </c>
      <c r="I983" s="172">
        <v>-40.304600000000001</v>
      </c>
      <c r="J983" s="172">
        <v>-80.878</v>
      </c>
      <c r="K983" s="172">
        <v>-82.118799999999993</v>
      </c>
      <c r="L983" s="172">
        <v>-41.059399999999997</v>
      </c>
      <c r="M983" s="172">
        <v>-40.447400000000002</v>
      </c>
      <c r="N983" s="172">
        <v>-32.7699</v>
      </c>
      <c r="O983" s="172"/>
      <c r="P983" s="172"/>
      <c r="Q983" s="172">
        <v>-30.1448</v>
      </c>
      <c r="R983" s="172"/>
    </row>
    <row r="984" spans="1:18" x14ac:dyDescent="0.3">
      <c r="A984" s="168" t="s">
        <v>1044</v>
      </c>
      <c r="B984" s="168" t="s">
        <v>1103</v>
      </c>
      <c r="C984" s="168">
        <v>120735</v>
      </c>
      <c r="D984" s="171">
        <v>44032</v>
      </c>
      <c r="E984" s="172">
        <v>2571.0906</v>
      </c>
      <c r="F984" s="172">
        <v>4.7263999999999999</v>
      </c>
      <c r="G984" s="172">
        <v>4.7263999999999999</v>
      </c>
      <c r="H984" s="172">
        <v>5.7645999999999997</v>
      </c>
      <c r="I984" s="172">
        <v>10.002800000000001</v>
      </c>
      <c r="J984" s="172">
        <v>11.2561</v>
      </c>
      <c r="K984" s="172">
        <v>11.613099999999999</v>
      </c>
      <c r="L984" s="172">
        <v>9.6976999999999993</v>
      </c>
      <c r="M984" s="172">
        <v>8.7791999999999994</v>
      </c>
      <c r="N984" s="172">
        <v>8.7563999999999993</v>
      </c>
      <c r="O984" s="172">
        <v>3.6678000000000002</v>
      </c>
      <c r="P984" s="172">
        <v>5.6272000000000002</v>
      </c>
      <c r="Q984" s="172">
        <v>6.9196999999999997</v>
      </c>
      <c r="R984" s="172">
        <v>2.1873999999999998</v>
      </c>
    </row>
    <row r="985" spans="1:18" x14ac:dyDescent="0.3">
      <c r="A985" s="168" t="s">
        <v>1044</v>
      </c>
      <c r="B985" s="168" t="s">
        <v>1104</v>
      </c>
      <c r="C985" s="168">
        <v>102544</v>
      </c>
      <c r="D985" s="171">
        <v>44032</v>
      </c>
      <c r="E985" s="172">
        <v>2543.7883999999999</v>
      </c>
      <c r="F985" s="172">
        <v>4.6565000000000003</v>
      </c>
      <c r="G985" s="172">
        <v>4.6565000000000003</v>
      </c>
      <c r="H985" s="172">
        <v>5.6943999999999999</v>
      </c>
      <c r="I985" s="172">
        <v>9.9323999999999995</v>
      </c>
      <c r="J985" s="172">
        <v>11.174300000000001</v>
      </c>
      <c r="K985" s="172">
        <v>11.5237</v>
      </c>
      <c r="L985" s="172">
        <v>9.6000999999999994</v>
      </c>
      <c r="M985" s="172">
        <v>8.6773000000000007</v>
      </c>
      <c r="N985" s="172">
        <v>8.6461000000000006</v>
      </c>
      <c r="O985" s="172">
        <v>3.5295999999999998</v>
      </c>
      <c r="P985" s="172">
        <v>5.4787999999999997</v>
      </c>
      <c r="Q985" s="172">
        <v>7.2995000000000001</v>
      </c>
      <c r="R985" s="172">
        <v>2.0573000000000001</v>
      </c>
    </row>
    <row r="986" spans="1:18" x14ac:dyDescent="0.3">
      <c r="A986" s="173" t="s">
        <v>27</v>
      </c>
      <c r="B986" s="168"/>
      <c r="C986" s="168"/>
      <c r="D986" s="168"/>
      <c r="E986" s="168"/>
      <c r="F986" s="174">
        <v>1.8704250000000002</v>
      </c>
      <c r="G986" s="174">
        <v>1.8704250000000002</v>
      </c>
      <c r="H986" s="174">
        <v>53.303403571428575</v>
      </c>
      <c r="I986" s="174">
        <v>31.344437037037029</v>
      </c>
      <c r="J986" s="174">
        <v>30.180529629629632</v>
      </c>
      <c r="K986" s="174">
        <v>10.535307407407403</v>
      </c>
      <c r="L986" s="174">
        <v>5.6552833333333341</v>
      </c>
      <c r="M986" s="174">
        <v>4.6470703703703711</v>
      </c>
      <c r="N986" s="174">
        <v>4.9675685185185179</v>
      </c>
      <c r="O986" s="174">
        <v>5.3268692307692325</v>
      </c>
      <c r="P986" s="174">
        <v>6.3610700000000007</v>
      </c>
      <c r="Q986" s="174">
        <v>5.6767500000000002</v>
      </c>
      <c r="R986" s="174">
        <v>4.8198307692307694</v>
      </c>
    </row>
    <row r="987" spans="1:18" x14ac:dyDescent="0.3">
      <c r="A987" s="173" t="s">
        <v>409</v>
      </c>
      <c r="B987" s="168"/>
      <c r="C987" s="168"/>
      <c r="D987" s="168"/>
      <c r="E987" s="168"/>
      <c r="F987" s="174">
        <v>4.1795500000000008</v>
      </c>
      <c r="G987" s="174">
        <v>4.1795500000000008</v>
      </c>
      <c r="H987" s="174">
        <v>6.5192499999999995</v>
      </c>
      <c r="I987" s="174">
        <v>9.7464499999999994</v>
      </c>
      <c r="J987" s="174">
        <v>11.584849999999999</v>
      </c>
      <c r="K987" s="174">
        <v>11.051</v>
      </c>
      <c r="L987" s="174">
        <v>8.9421999999999997</v>
      </c>
      <c r="M987" s="174">
        <v>8.2974500000000013</v>
      </c>
      <c r="N987" s="174">
        <v>8.4248000000000012</v>
      </c>
      <c r="O987" s="174">
        <v>7.0832499999999996</v>
      </c>
      <c r="P987" s="174">
        <v>7.5202</v>
      </c>
      <c r="Q987" s="174">
        <v>7.7449499999999993</v>
      </c>
      <c r="R987" s="174">
        <v>7.5616000000000003</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44032</v>
      </c>
      <c r="E990" s="172">
        <v>23.695399999999999</v>
      </c>
      <c r="F990" s="172">
        <v>-0.51339999999999997</v>
      </c>
      <c r="G990" s="172">
        <v>-0.51339999999999997</v>
      </c>
      <c r="H990" s="172">
        <v>13.126200000000001</v>
      </c>
      <c r="I990" s="172">
        <v>20.9177</v>
      </c>
      <c r="J990" s="172">
        <v>70.999799999999993</v>
      </c>
      <c r="K990" s="172">
        <v>13.8283</v>
      </c>
      <c r="L990" s="172">
        <v>7.6521999999999997</v>
      </c>
      <c r="M990" s="172">
        <v>-3.1335999999999999</v>
      </c>
      <c r="N990" s="172">
        <v>-2.5055999999999998</v>
      </c>
      <c r="O990" s="172">
        <v>2.8401999999999998</v>
      </c>
      <c r="P990" s="172">
        <v>5.9912000000000001</v>
      </c>
      <c r="Q990" s="172">
        <v>7.7788000000000004</v>
      </c>
      <c r="R990" s="172">
        <v>1.3360000000000001</v>
      </c>
    </row>
    <row r="991" spans="1:18" x14ac:dyDescent="0.3">
      <c r="A991" s="168" t="s">
        <v>1106</v>
      </c>
      <c r="B991" s="168" t="s">
        <v>1108</v>
      </c>
      <c r="C991" s="168">
        <v>111803</v>
      </c>
      <c r="D991" s="171">
        <v>44032</v>
      </c>
      <c r="E991" s="172">
        <v>22.5441</v>
      </c>
      <c r="F991" s="172">
        <v>-1.3491</v>
      </c>
      <c r="G991" s="172">
        <v>-1.3491</v>
      </c>
      <c r="H991" s="172">
        <v>12.310600000000001</v>
      </c>
      <c r="I991" s="172">
        <v>20.102799999999998</v>
      </c>
      <c r="J991" s="172">
        <v>70.001099999999994</v>
      </c>
      <c r="K991" s="172">
        <v>12.9633</v>
      </c>
      <c r="L991" s="172">
        <v>6.8235000000000001</v>
      </c>
      <c r="M991" s="172">
        <v>-3.8915000000000002</v>
      </c>
      <c r="N991" s="172">
        <v>-3.2050000000000001</v>
      </c>
      <c r="O991" s="172">
        <v>2.0909</v>
      </c>
      <c r="P991" s="172">
        <v>5.24</v>
      </c>
      <c r="Q991" s="172">
        <v>7.4390999999999998</v>
      </c>
      <c r="R991" s="172">
        <v>0.61629999999999996</v>
      </c>
    </row>
    <row r="992" spans="1:18" x14ac:dyDescent="0.3">
      <c r="A992" s="168" t="s">
        <v>1106</v>
      </c>
      <c r="B992" s="168" t="s">
        <v>1109</v>
      </c>
      <c r="C992" s="168">
        <v>147816</v>
      </c>
      <c r="D992" s="171">
        <v>44032</v>
      </c>
      <c r="E992" s="172">
        <v>1.3931</v>
      </c>
      <c r="F992" s="172">
        <v>0</v>
      </c>
      <c r="G992" s="172">
        <v>0</v>
      </c>
      <c r="H992" s="172">
        <v>0</v>
      </c>
      <c r="I992" s="172">
        <v>0</v>
      </c>
      <c r="J992" s="172">
        <v>0</v>
      </c>
      <c r="K992" s="172">
        <v>0</v>
      </c>
      <c r="L992" s="172">
        <v>-50.164400000000001</v>
      </c>
      <c r="M992" s="172"/>
      <c r="N992" s="172"/>
      <c r="O992" s="172"/>
      <c r="P992" s="172"/>
      <c r="Q992" s="172">
        <v>-36.709600000000002</v>
      </c>
      <c r="R992" s="172"/>
    </row>
    <row r="993" spans="1:18" x14ac:dyDescent="0.3">
      <c r="A993" s="168" t="s">
        <v>1106</v>
      </c>
      <c r="B993" s="168" t="s">
        <v>1110</v>
      </c>
      <c r="C993" s="168">
        <v>147820</v>
      </c>
      <c r="D993" s="171">
        <v>44032</v>
      </c>
      <c r="E993" s="172">
        <v>1.3322000000000001</v>
      </c>
      <c r="F993" s="172">
        <v>0</v>
      </c>
      <c r="G993" s="172">
        <v>0</v>
      </c>
      <c r="H993" s="172">
        <v>0</v>
      </c>
      <c r="I993" s="172">
        <v>0</v>
      </c>
      <c r="J993" s="172">
        <v>0</v>
      </c>
      <c r="K993" s="172">
        <v>0</v>
      </c>
      <c r="L993" s="172">
        <v>-50.165599999999998</v>
      </c>
      <c r="M993" s="172"/>
      <c r="N993" s="172"/>
      <c r="O993" s="172"/>
      <c r="P993" s="172"/>
      <c r="Q993" s="172">
        <v>-36.713900000000002</v>
      </c>
      <c r="R993" s="172"/>
    </row>
    <row r="994" spans="1:18" x14ac:dyDescent="0.3">
      <c r="A994" s="168" t="s">
        <v>1106</v>
      </c>
      <c r="B994" s="168" t="s">
        <v>1111</v>
      </c>
      <c r="C994" s="168">
        <v>120475</v>
      </c>
      <c r="D994" s="171">
        <v>44032</v>
      </c>
      <c r="E994" s="172">
        <v>21.4467</v>
      </c>
      <c r="F994" s="172">
        <v>7.4360999999999997</v>
      </c>
      <c r="G994" s="172">
        <v>7.4360999999999997</v>
      </c>
      <c r="H994" s="172">
        <v>5.7441000000000004</v>
      </c>
      <c r="I994" s="172">
        <v>21.547499999999999</v>
      </c>
      <c r="J994" s="172">
        <v>22.1892</v>
      </c>
      <c r="K994" s="172">
        <v>12.8688</v>
      </c>
      <c r="L994" s="172">
        <v>12.344799999999999</v>
      </c>
      <c r="M994" s="172">
        <v>11.513299999999999</v>
      </c>
      <c r="N994" s="172">
        <v>10.759499999999999</v>
      </c>
      <c r="O994" s="172">
        <v>8.2227999999999994</v>
      </c>
      <c r="P994" s="172">
        <v>9.3893000000000004</v>
      </c>
      <c r="Q994" s="172">
        <v>9.4497</v>
      </c>
      <c r="R994" s="172">
        <v>9.266</v>
      </c>
    </row>
    <row r="995" spans="1:18" x14ac:dyDescent="0.3">
      <c r="A995" s="168" t="s">
        <v>1106</v>
      </c>
      <c r="B995" s="168" t="s">
        <v>1112</v>
      </c>
      <c r="C995" s="168">
        <v>116894</v>
      </c>
      <c r="D995" s="171">
        <v>44032</v>
      </c>
      <c r="E995" s="172">
        <v>20.186599999999999</v>
      </c>
      <c r="F995" s="172">
        <v>6.6938000000000004</v>
      </c>
      <c r="G995" s="172">
        <v>6.6938000000000004</v>
      </c>
      <c r="H995" s="172">
        <v>5.0418000000000003</v>
      </c>
      <c r="I995" s="172">
        <v>20.842600000000001</v>
      </c>
      <c r="J995" s="172">
        <v>21.4817</v>
      </c>
      <c r="K995" s="172">
        <v>12.1561</v>
      </c>
      <c r="L995" s="172">
        <v>11.6137</v>
      </c>
      <c r="M995" s="172">
        <v>10.770200000000001</v>
      </c>
      <c r="N995" s="172">
        <v>10.0091</v>
      </c>
      <c r="O995" s="172">
        <v>7.4913999999999996</v>
      </c>
      <c r="P995" s="172">
        <v>8.5806000000000004</v>
      </c>
      <c r="Q995" s="172">
        <v>8.8117999999999999</v>
      </c>
      <c r="R995" s="172">
        <v>8.5473999999999997</v>
      </c>
    </row>
    <row r="996" spans="1:18" x14ac:dyDescent="0.3">
      <c r="A996" s="168" t="s">
        <v>1106</v>
      </c>
      <c r="B996" s="168" t="s">
        <v>1113</v>
      </c>
      <c r="C996" s="168">
        <v>127304</v>
      </c>
      <c r="D996" s="171">
        <v>44032</v>
      </c>
      <c r="E996" s="172">
        <v>14.6678</v>
      </c>
      <c r="F996" s="172">
        <v>2.8209</v>
      </c>
      <c r="G996" s="172">
        <v>2.8209</v>
      </c>
      <c r="H996" s="172">
        <v>-0.14219999999999999</v>
      </c>
      <c r="I996" s="172">
        <v>16.383900000000001</v>
      </c>
      <c r="J996" s="172">
        <v>13.970700000000001</v>
      </c>
      <c r="K996" s="172">
        <v>13.470599999999999</v>
      </c>
      <c r="L996" s="172">
        <v>10.978899999999999</v>
      </c>
      <c r="M996" s="172">
        <v>9.0626999999999995</v>
      </c>
      <c r="N996" s="172">
        <v>7.4408000000000003</v>
      </c>
      <c r="O996" s="172">
        <v>2.8990999999999998</v>
      </c>
      <c r="P996" s="172">
        <v>5.1036999999999999</v>
      </c>
      <c r="Q996" s="172">
        <v>6.1772</v>
      </c>
      <c r="R996" s="172">
        <v>2.7339000000000002</v>
      </c>
    </row>
    <row r="997" spans="1:18" x14ac:dyDescent="0.3">
      <c r="A997" s="168" t="s">
        <v>1106</v>
      </c>
      <c r="B997" s="168" t="s">
        <v>1114</v>
      </c>
      <c r="C997" s="168">
        <v>127305</v>
      </c>
      <c r="D997" s="171">
        <v>44032</v>
      </c>
      <c r="E997" s="172">
        <v>15.3935</v>
      </c>
      <c r="F997" s="172">
        <v>3.3205</v>
      </c>
      <c r="G997" s="172">
        <v>3.3205</v>
      </c>
      <c r="H997" s="172">
        <v>0.3049</v>
      </c>
      <c r="I997" s="172">
        <v>16.8415</v>
      </c>
      <c r="J997" s="172">
        <v>14.424300000000001</v>
      </c>
      <c r="K997" s="172">
        <v>13.9337</v>
      </c>
      <c r="L997" s="172">
        <v>11.479200000000001</v>
      </c>
      <c r="M997" s="172">
        <v>9.6334999999999997</v>
      </c>
      <c r="N997" s="172">
        <v>8.0449999999999999</v>
      </c>
      <c r="O997" s="172">
        <v>3.6309999999999998</v>
      </c>
      <c r="P997" s="172">
        <v>5.8737000000000004</v>
      </c>
      <c r="Q997" s="172">
        <v>6.9833999999999996</v>
      </c>
      <c r="R997" s="172">
        <v>3.3849</v>
      </c>
    </row>
    <row r="998" spans="1:18" x14ac:dyDescent="0.3">
      <c r="A998" s="168" t="s">
        <v>1106</v>
      </c>
      <c r="B998" s="168" t="s">
        <v>1115</v>
      </c>
      <c r="C998" s="168">
        <v>118924</v>
      </c>
      <c r="D998" s="171">
        <v>44032</v>
      </c>
      <c r="E998" s="172">
        <v>64.744699999999995</v>
      </c>
      <c r="F998" s="172">
        <v>7.1638999999999999</v>
      </c>
      <c r="G998" s="172">
        <v>7.1638999999999999</v>
      </c>
      <c r="H998" s="172">
        <v>5.9341999999999997</v>
      </c>
      <c r="I998" s="172">
        <v>20.074000000000002</v>
      </c>
      <c r="J998" s="172">
        <v>15.4244</v>
      </c>
      <c r="K998" s="172">
        <v>19.3568</v>
      </c>
      <c r="L998" s="172">
        <v>14.5039</v>
      </c>
      <c r="M998" s="172">
        <v>11.998100000000001</v>
      </c>
      <c r="N998" s="172">
        <v>9.9451999999999998</v>
      </c>
      <c r="O998" s="172">
        <v>5.6938000000000004</v>
      </c>
      <c r="P998" s="172">
        <v>7.5056000000000003</v>
      </c>
      <c r="Q998" s="172">
        <v>7.8647999999999998</v>
      </c>
      <c r="R998" s="172">
        <v>6.1978999999999997</v>
      </c>
    </row>
    <row r="999" spans="1:18" x14ac:dyDescent="0.3">
      <c r="A999" s="168" t="s">
        <v>1106</v>
      </c>
      <c r="B999" s="168" t="s">
        <v>1116</v>
      </c>
      <c r="C999" s="168">
        <v>100078</v>
      </c>
      <c r="D999" s="171">
        <v>44032</v>
      </c>
      <c r="E999" s="172">
        <v>62.059600000000003</v>
      </c>
      <c r="F999" s="172">
        <v>6.8262999999999998</v>
      </c>
      <c r="G999" s="172">
        <v>6.8262999999999998</v>
      </c>
      <c r="H999" s="172">
        <v>5.5765000000000002</v>
      </c>
      <c r="I999" s="172">
        <v>19.7121</v>
      </c>
      <c r="J999" s="172">
        <v>15.0608</v>
      </c>
      <c r="K999" s="172">
        <v>18.995799999999999</v>
      </c>
      <c r="L999" s="172">
        <v>14.1244</v>
      </c>
      <c r="M999" s="172">
        <v>11.573600000000001</v>
      </c>
      <c r="N999" s="172">
        <v>9.4983000000000004</v>
      </c>
      <c r="O999" s="172">
        <v>5.2563000000000004</v>
      </c>
      <c r="P999" s="172">
        <v>6.9664000000000001</v>
      </c>
      <c r="Q999" s="172">
        <v>8.1714000000000002</v>
      </c>
      <c r="R999" s="172">
        <v>5.7466999999999997</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44032</v>
      </c>
      <c r="E1004" s="172">
        <v>21.939299999999999</v>
      </c>
      <c r="F1004" s="172">
        <v>-64.374799999999993</v>
      </c>
      <c r="G1004" s="172">
        <v>-64.374799999999993</v>
      </c>
      <c r="H1004" s="172">
        <v>-26.060199999999998</v>
      </c>
      <c r="I1004" s="172">
        <v>-1.7338</v>
      </c>
      <c r="J1004" s="172">
        <v>16.621300000000002</v>
      </c>
      <c r="K1004" s="172">
        <v>-5.7058</v>
      </c>
      <c r="L1004" s="172">
        <v>-0.18809999999999999</v>
      </c>
      <c r="M1004" s="172">
        <v>-4.4824000000000002</v>
      </c>
      <c r="N1004" s="172">
        <v>-3.3853</v>
      </c>
      <c r="O1004" s="172">
        <v>3.7069999999999999</v>
      </c>
      <c r="P1004" s="172">
        <v>5.8395999999999999</v>
      </c>
      <c r="Q1004" s="172">
        <v>7.6835000000000004</v>
      </c>
      <c r="R1004" s="172">
        <v>2.2179000000000002</v>
      </c>
    </row>
    <row r="1005" spans="1:18" x14ac:dyDescent="0.3">
      <c r="A1005" s="168" t="s">
        <v>1106</v>
      </c>
      <c r="B1005" s="168" t="s">
        <v>1122</v>
      </c>
      <c r="C1005" s="168">
        <v>118554</v>
      </c>
      <c r="D1005" s="171">
        <v>44032</v>
      </c>
      <c r="E1005" s="172">
        <v>23.279900000000001</v>
      </c>
      <c r="F1005" s="172">
        <v>-63.686500000000002</v>
      </c>
      <c r="G1005" s="172">
        <v>-63.686500000000002</v>
      </c>
      <c r="H1005" s="172">
        <v>-25.3874</v>
      </c>
      <c r="I1005" s="172">
        <v>-1.0523</v>
      </c>
      <c r="J1005" s="172">
        <v>17.3155</v>
      </c>
      <c r="K1005" s="172">
        <v>-5.0324999999999998</v>
      </c>
      <c r="L1005" s="172">
        <v>0.55889999999999995</v>
      </c>
      <c r="M1005" s="172">
        <v>-3.7361</v>
      </c>
      <c r="N1005" s="172">
        <v>-2.6221999999999999</v>
      </c>
      <c r="O1005" s="172">
        <v>4.5098000000000003</v>
      </c>
      <c r="P1005" s="172">
        <v>6.6540999999999997</v>
      </c>
      <c r="Q1005" s="172">
        <v>8.0518000000000001</v>
      </c>
      <c r="R1005" s="172">
        <v>3.0316000000000001</v>
      </c>
    </row>
    <row r="1006" spans="1:18" x14ac:dyDescent="0.3">
      <c r="A1006" s="168" t="s">
        <v>1106</v>
      </c>
      <c r="B1006" s="168" t="s">
        <v>1123</v>
      </c>
      <c r="C1006" s="168">
        <v>101989</v>
      </c>
      <c r="D1006" s="171">
        <v>44032</v>
      </c>
      <c r="E1006" s="172">
        <v>41.432699999999997</v>
      </c>
      <c r="F1006" s="172">
        <v>5.4055</v>
      </c>
      <c r="G1006" s="172">
        <v>5.4055</v>
      </c>
      <c r="H1006" s="172">
        <v>11.4902</v>
      </c>
      <c r="I1006" s="172">
        <v>24.177600000000002</v>
      </c>
      <c r="J1006" s="172">
        <v>25.559100000000001</v>
      </c>
      <c r="K1006" s="172">
        <v>11.9315</v>
      </c>
      <c r="L1006" s="172">
        <v>9.9251000000000005</v>
      </c>
      <c r="M1006" s="172">
        <v>9.8164999999999996</v>
      </c>
      <c r="N1006" s="172">
        <v>8.7101000000000006</v>
      </c>
      <c r="O1006" s="172">
        <v>7.2964000000000002</v>
      </c>
      <c r="P1006" s="172">
        <v>8.1240000000000006</v>
      </c>
      <c r="Q1006" s="172">
        <v>8.0031999999999996</v>
      </c>
      <c r="R1006" s="172">
        <v>8.9025999999999996</v>
      </c>
    </row>
    <row r="1007" spans="1:18" x14ac:dyDescent="0.3">
      <c r="A1007" s="168" t="s">
        <v>1106</v>
      </c>
      <c r="B1007" s="168" t="s">
        <v>1124</v>
      </c>
      <c r="C1007" s="168">
        <v>119081</v>
      </c>
      <c r="D1007" s="171">
        <v>44032</v>
      </c>
      <c r="E1007" s="172">
        <v>43.395699999999998</v>
      </c>
      <c r="F1007" s="172">
        <v>6.2272999999999996</v>
      </c>
      <c r="G1007" s="172">
        <v>6.2272999999999996</v>
      </c>
      <c r="H1007" s="172">
        <v>12.321099999999999</v>
      </c>
      <c r="I1007" s="172">
        <v>25.007899999999999</v>
      </c>
      <c r="J1007" s="172">
        <v>26.392199999999999</v>
      </c>
      <c r="K1007" s="172">
        <v>12.760300000000001</v>
      </c>
      <c r="L1007" s="172">
        <v>10.7727</v>
      </c>
      <c r="M1007" s="172">
        <v>10.678599999999999</v>
      </c>
      <c r="N1007" s="172">
        <v>9.5823999999999998</v>
      </c>
      <c r="O1007" s="172">
        <v>8.1592000000000002</v>
      </c>
      <c r="P1007" s="172">
        <v>8.8689</v>
      </c>
      <c r="Q1007" s="172">
        <v>8.9710999999999999</v>
      </c>
      <c r="R1007" s="172">
        <v>9.7759999999999998</v>
      </c>
    </row>
    <row r="1008" spans="1:18" x14ac:dyDescent="0.3">
      <c r="A1008" s="168" t="s">
        <v>1106</v>
      </c>
      <c r="B1008" s="168" t="s">
        <v>1125</v>
      </c>
      <c r="C1008" s="168">
        <v>102741</v>
      </c>
      <c r="D1008" s="171">
        <v>44032</v>
      </c>
      <c r="E1008" s="172">
        <v>32.268700000000003</v>
      </c>
      <c r="F1008" s="172">
        <v>4.6017000000000001</v>
      </c>
      <c r="G1008" s="172">
        <v>4.6017000000000001</v>
      </c>
      <c r="H1008" s="172">
        <v>6.3582000000000001</v>
      </c>
      <c r="I1008" s="172">
        <v>27.300699999999999</v>
      </c>
      <c r="J1008" s="172">
        <v>25.921199999999999</v>
      </c>
      <c r="K1008" s="172">
        <v>14.2288</v>
      </c>
      <c r="L1008" s="172">
        <v>10.667999999999999</v>
      </c>
      <c r="M1008" s="172">
        <v>11.2074</v>
      </c>
      <c r="N1008" s="172">
        <v>10.5854</v>
      </c>
      <c r="O1008" s="172">
        <v>7.2392000000000003</v>
      </c>
      <c r="P1008" s="172">
        <v>8.1204000000000001</v>
      </c>
      <c r="Q1008" s="172">
        <v>7.6688000000000001</v>
      </c>
      <c r="R1008" s="172">
        <v>8.8950999999999993</v>
      </c>
    </row>
    <row r="1009" spans="1:18" x14ac:dyDescent="0.3">
      <c r="A1009" s="168" t="s">
        <v>1106</v>
      </c>
      <c r="B1009" s="168" t="s">
        <v>1126</v>
      </c>
      <c r="C1009" s="168">
        <v>120670</v>
      </c>
      <c r="D1009" s="171">
        <v>44032</v>
      </c>
      <c r="E1009" s="172">
        <v>34.285299999999999</v>
      </c>
      <c r="F1009" s="172">
        <v>5.2897999999999996</v>
      </c>
      <c r="G1009" s="172">
        <v>5.2897999999999996</v>
      </c>
      <c r="H1009" s="172">
        <v>7.0053000000000001</v>
      </c>
      <c r="I1009" s="172">
        <v>27.953199999999999</v>
      </c>
      <c r="J1009" s="172">
        <v>26.569299999999998</v>
      </c>
      <c r="K1009" s="172">
        <v>14.8697</v>
      </c>
      <c r="L1009" s="172">
        <v>11.2995</v>
      </c>
      <c r="M1009" s="172">
        <v>11.8284</v>
      </c>
      <c r="N1009" s="172">
        <v>11.218299999999999</v>
      </c>
      <c r="O1009" s="172">
        <v>8.01</v>
      </c>
      <c r="P1009" s="172">
        <v>8.9940999999999995</v>
      </c>
      <c r="Q1009" s="172">
        <v>9.2401999999999997</v>
      </c>
      <c r="R1009" s="172">
        <v>9.6024999999999991</v>
      </c>
    </row>
    <row r="1010" spans="1:18" x14ac:dyDescent="0.3">
      <c r="A1010" s="168" t="s">
        <v>1106</v>
      </c>
      <c r="B1010" s="168" t="s">
        <v>1127</v>
      </c>
      <c r="C1010" s="168">
        <v>118401</v>
      </c>
      <c r="D1010" s="171">
        <v>44032</v>
      </c>
      <c r="E1010" s="172">
        <v>37.960700000000003</v>
      </c>
      <c r="F1010" s="172">
        <v>4.1039000000000003</v>
      </c>
      <c r="G1010" s="172">
        <v>4.1039000000000003</v>
      </c>
      <c r="H1010" s="172">
        <v>3.6562999999999999</v>
      </c>
      <c r="I1010" s="172">
        <v>19.1572</v>
      </c>
      <c r="J1010" s="172">
        <v>19.8992</v>
      </c>
      <c r="K1010" s="172">
        <v>18.509499999999999</v>
      </c>
      <c r="L1010" s="172">
        <v>16.681699999999999</v>
      </c>
      <c r="M1010" s="172">
        <v>13.132899999999999</v>
      </c>
      <c r="N1010" s="172">
        <v>11.7462</v>
      </c>
      <c r="O1010" s="172">
        <v>8.9833999999999996</v>
      </c>
      <c r="P1010" s="172">
        <v>9.2030999999999992</v>
      </c>
      <c r="Q1010" s="172">
        <v>9.0945</v>
      </c>
      <c r="R1010" s="172">
        <v>11.581200000000001</v>
      </c>
    </row>
    <row r="1011" spans="1:18" x14ac:dyDescent="0.3">
      <c r="A1011" s="168" t="s">
        <v>1106</v>
      </c>
      <c r="B1011" s="168" t="s">
        <v>1128</v>
      </c>
      <c r="C1011" s="168">
        <v>108728</v>
      </c>
      <c r="D1011" s="171">
        <v>44032</v>
      </c>
      <c r="E1011" s="172">
        <v>36.067500000000003</v>
      </c>
      <c r="F1011" s="172">
        <v>3.4417</v>
      </c>
      <c r="G1011" s="172">
        <v>3.4417</v>
      </c>
      <c r="H1011" s="172">
        <v>2.9798</v>
      </c>
      <c r="I1011" s="172">
        <v>18.4833</v>
      </c>
      <c r="J1011" s="172">
        <v>19.2165</v>
      </c>
      <c r="K1011" s="172">
        <v>17.808599999999998</v>
      </c>
      <c r="L1011" s="172">
        <v>15.958600000000001</v>
      </c>
      <c r="M1011" s="172">
        <v>12.3994</v>
      </c>
      <c r="N1011" s="172">
        <v>11.004799999999999</v>
      </c>
      <c r="O1011" s="172">
        <v>8.2691999999999997</v>
      </c>
      <c r="P1011" s="172">
        <v>8.5033999999999992</v>
      </c>
      <c r="Q1011" s="172">
        <v>7.8156999999999996</v>
      </c>
      <c r="R1011" s="172">
        <v>10.8553</v>
      </c>
    </row>
    <row r="1012" spans="1:18" x14ac:dyDescent="0.3">
      <c r="A1012" s="168" t="s">
        <v>1106</v>
      </c>
      <c r="B1012" s="168" t="s">
        <v>1129</v>
      </c>
      <c r="C1012" s="168">
        <v>121153</v>
      </c>
      <c r="D1012" s="171">
        <v>44032</v>
      </c>
      <c r="E1012" s="172">
        <v>18.494900000000001</v>
      </c>
      <c r="F1012" s="172">
        <v>13.8963</v>
      </c>
      <c r="G1012" s="172">
        <v>13.8963</v>
      </c>
      <c r="H1012" s="172">
        <v>6.4077000000000002</v>
      </c>
      <c r="I1012" s="172">
        <v>20.300799999999999</v>
      </c>
      <c r="J1012" s="172">
        <v>17.286000000000001</v>
      </c>
      <c r="K1012" s="172">
        <v>13.510999999999999</v>
      </c>
      <c r="L1012" s="172">
        <v>13.5128</v>
      </c>
      <c r="M1012" s="172">
        <v>10.587300000000001</v>
      </c>
      <c r="N1012" s="172">
        <v>8.6762999999999995</v>
      </c>
      <c r="O1012" s="172">
        <v>9.0495999999999999</v>
      </c>
      <c r="P1012" s="172">
        <v>8.9738000000000007</v>
      </c>
      <c r="Q1012" s="172">
        <v>8.6846999999999994</v>
      </c>
      <c r="R1012" s="172">
        <v>9.5256000000000007</v>
      </c>
    </row>
    <row r="1013" spans="1:18" x14ac:dyDescent="0.3">
      <c r="A1013" s="168" t="s">
        <v>1106</v>
      </c>
      <c r="B1013" s="168" t="s">
        <v>1130</v>
      </c>
      <c r="C1013" s="168">
        <v>121158</v>
      </c>
      <c r="D1013" s="171">
        <v>44032</v>
      </c>
      <c r="E1013" s="172">
        <v>17.418700000000001</v>
      </c>
      <c r="F1013" s="172">
        <v>13.355700000000001</v>
      </c>
      <c r="G1013" s="172">
        <v>13.355700000000001</v>
      </c>
      <c r="H1013" s="172">
        <v>5.9039000000000001</v>
      </c>
      <c r="I1013" s="172">
        <v>19.7864</v>
      </c>
      <c r="J1013" s="172">
        <v>16.776199999999999</v>
      </c>
      <c r="K1013" s="172">
        <v>12.994300000000001</v>
      </c>
      <c r="L1013" s="172">
        <v>12.9794</v>
      </c>
      <c r="M1013" s="172">
        <v>10.0471</v>
      </c>
      <c r="N1013" s="172">
        <v>8.1326999999999998</v>
      </c>
      <c r="O1013" s="172">
        <v>8.4891000000000005</v>
      </c>
      <c r="P1013" s="172">
        <v>8.2582000000000004</v>
      </c>
      <c r="Q1013" s="172">
        <v>7.8057999999999996</v>
      </c>
      <c r="R1013" s="172">
        <v>8.9562000000000008</v>
      </c>
    </row>
    <row r="1014" spans="1:18" x14ac:dyDescent="0.3">
      <c r="A1014" s="168" t="s">
        <v>1106</v>
      </c>
      <c r="B1014" s="168" t="s">
        <v>1131</v>
      </c>
      <c r="C1014" s="168">
        <v>128009</v>
      </c>
      <c r="D1014" s="171">
        <v>44032</v>
      </c>
      <c r="E1014" s="172">
        <v>16.593299999999999</v>
      </c>
      <c r="F1014" s="172">
        <v>-5.7164999999999999</v>
      </c>
      <c r="G1014" s="172">
        <v>-5.7164999999999999</v>
      </c>
      <c r="H1014" s="172">
        <v>-7.0294999999999996</v>
      </c>
      <c r="I1014" s="172">
        <v>14.6151</v>
      </c>
      <c r="J1014" s="172">
        <v>16.082799999999999</v>
      </c>
      <c r="K1014" s="172">
        <v>12.9376</v>
      </c>
      <c r="L1014" s="172">
        <v>6.0293000000000001</v>
      </c>
      <c r="M1014" s="172">
        <v>7.7081999999999997</v>
      </c>
      <c r="N1014" s="172">
        <v>7.7782</v>
      </c>
      <c r="O1014" s="172">
        <v>6.0865999999999998</v>
      </c>
      <c r="P1014" s="172">
        <v>7.5881999999999996</v>
      </c>
      <c r="Q1014" s="172">
        <v>8.3193999999999999</v>
      </c>
      <c r="R1014" s="172">
        <v>6.7925000000000004</v>
      </c>
    </row>
    <row r="1015" spans="1:18" x14ac:dyDescent="0.3">
      <c r="A1015" s="168" t="s">
        <v>1106</v>
      </c>
      <c r="B1015" s="168" t="s">
        <v>1132</v>
      </c>
      <c r="C1015" s="168">
        <v>128006</v>
      </c>
      <c r="D1015" s="171">
        <v>44032</v>
      </c>
      <c r="E1015" s="172">
        <v>17.558</v>
      </c>
      <c r="F1015" s="172">
        <v>-4.7102000000000004</v>
      </c>
      <c r="G1015" s="172">
        <v>-4.7102000000000004</v>
      </c>
      <c r="H1015" s="172">
        <v>-6.0216000000000003</v>
      </c>
      <c r="I1015" s="172">
        <v>15.639900000000001</v>
      </c>
      <c r="J1015" s="172">
        <v>17.1173</v>
      </c>
      <c r="K1015" s="172">
        <v>13.985900000000001</v>
      </c>
      <c r="L1015" s="172">
        <v>6.9843999999999999</v>
      </c>
      <c r="M1015" s="172">
        <v>8.6369000000000007</v>
      </c>
      <c r="N1015" s="172">
        <v>8.7068999999999992</v>
      </c>
      <c r="O1015" s="172">
        <v>6.9467999999999996</v>
      </c>
      <c r="P1015" s="172">
        <v>8.6577000000000002</v>
      </c>
      <c r="Q1015" s="172">
        <v>9.2896999999999998</v>
      </c>
      <c r="R1015" s="172">
        <v>7.6703999999999999</v>
      </c>
    </row>
    <row r="1016" spans="1:18" x14ac:dyDescent="0.3">
      <c r="A1016" s="168" t="s">
        <v>1106</v>
      </c>
      <c r="B1016" s="168" t="s">
        <v>1133</v>
      </c>
      <c r="C1016" s="168">
        <v>133604</v>
      </c>
      <c r="D1016" s="171">
        <v>44032</v>
      </c>
      <c r="E1016" s="172">
        <v>15.666600000000001</v>
      </c>
      <c r="F1016" s="172">
        <v>6.9934000000000003</v>
      </c>
      <c r="G1016" s="172">
        <v>6.9934000000000003</v>
      </c>
      <c r="H1016" s="172">
        <v>-0.59899999999999998</v>
      </c>
      <c r="I1016" s="172">
        <v>23.6266</v>
      </c>
      <c r="J1016" s="172">
        <v>26.496500000000001</v>
      </c>
      <c r="K1016" s="172">
        <v>8.6599000000000004</v>
      </c>
      <c r="L1016" s="172">
        <v>8.4776000000000007</v>
      </c>
      <c r="M1016" s="172">
        <v>9.5892999999999997</v>
      </c>
      <c r="N1016" s="172">
        <v>8.3712999999999997</v>
      </c>
      <c r="O1016" s="172">
        <v>6.7618</v>
      </c>
      <c r="P1016" s="172">
        <v>8.4388000000000005</v>
      </c>
      <c r="Q1016" s="172">
        <v>8.5606000000000009</v>
      </c>
      <c r="R1016" s="172">
        <v>8.1946999999999992</v>
      </c>
    </row>
    <row r="1017" spans="1:18" x14ac:dyDescent="0.3">
      <c r="A1017" s="168" t="s">
        <v>1106</v>
      </c>
      <c r="B1017" s="168" t="s">
        <v>1134</v>
      </c>
      <c r="C1017" s="168">
        <v>133607</v>
      </c>
      <c r="D1017" s="171">
        <v>44032</v>
      </c>
      <c r="E1017" s="172">
        <v>14.938599999999999</v>
      </c>
      <c r="F1017" s="172">
        <v>6.0298999999999996</v>
      </c>
      <c r="G1017" s="172">
        <v>6.0298999999999996</v>
      </c>
      <c r="H1017" s="172">
        <v>-1.5004999999999999</v>
      </c>
      <c r="I1017" s="172">
        <v>22.709700000000002</v>
      </c>
      <c r="J1017" s="172">
        <v>25.5761</v>
      </c>
      <c r="K1017" s="172">
        <v>7.7369000000000003</v>
      </c>
      <c r="L1017" s="172">
        <v>7.5126999999999997</v>
      </c>
      <c r="M1017" s="172">
        <v>8.6196999999999999</v>
      </c>
      <c r="N1017" s="172">
        <v>7.4043000000000001</v>
      </c>
      <c r="O1017" s="172">
        <v>5.8244999999999996</v>
      </c>
      <c r="P1017" s="172">
        <v>7.4927999999999999</v>
      </c>
      <c r="Q1017" s="172">
        <v>7.6196000000000002</v>
      </c>
      <c r="R1017" s="172">
        <v>7.2529000000000003</v>
      </c>
    </row>
    <row r="1018" spans="1:18" x14ac:dyDescent="0.3">
      <c r="A1018" s="168" t="s">
        <v>1106</v>
      </c>
      <c r="B1018" s="168" t="s">
        <v>1135</v>
      </c>
      <c r="C1018" s="168">
        <v>130037</v>
      </c>
      <c r="D1018" s="171">
        <v>44032</v>
      </c>
      <c r="E1018" s="172">
        <v>10.457000000000001</v>
      </c>
      <c r="F1018" s="172">
        <v>12.6953</v>
      </c>
      <c r="G1018" s="172">
        <v>12.6953</v>
      </c>
      <c r="H1018" s="172">
        <v>-88.188299999999998</v>
      </c>
      <c r="I1018" s="172">
        <v>-42.888800000000003</v>
      </c>
      <c r="J1018" s="172">
        <v>-11.4733</v>
      </c>
      <c r="K1018" s="172">
        <v>-4.0926999999999998</v>
      </c>
      <c r="L1018" s="172">
        <v>-50.189500000000002</v>
      </c>
      <c r="M1018" s="172">
        <v>-33.548099999999998</v>
      </c>
      <c r="N1018" s="172">
        <v>-25.157599999999999</v>
      </c>
      <c r="O1018" s="172">
        <v>-8.2919999999999998</v>
      </c>
      <c r="P1018" s="172">
        <v>-1.2996000000000001</v>
      </c>
      <c r="Q1018" s="172">
        <v>0.73880000000000001</v>
      </c>
      <c r="R1018" s="172">
        <v>-13.807</v>
      </c>
    </row>
    <row r="1019" spans="1:18" x14ac:dyDescent="0.3">
      <c r="A1019" s="168" t="s">
        <v>1106</v>
      </c>
      <c r="B1019" s="168" t="s">
        <v>1136</v>
      </c>
      <c r="C1019" s="168">
        <v>130050</v>
      </c>
      <c r="D1019" s="171">
        <v>44032</v>
      </c>
      <c r="E1019" s="172">
        <v>11.023</v>
      </c>
      <c r="F1019" s="172">
        <v>13.259499999999999</v>
      </c>
      <c r="G1019" s="172">
        <v>13.259499999999999</v>
      </c>
      <c r="H1019" s="172">
        <v>-87.622500000000002</v>
      </c>
      <c r="I1019" s="172">
        <v>-42.324300000000001</v>
      </c>
      <c r="J1019" s="172">
        <v>-10.9315</v>
      </c>
      <c r="K1019" s="172">
        <v>-3.5417000000000001</v>
      </c>
      <c r="L1019" s="172">
        <v>-49.709000000000003</v>
      </c>
      <c r="M1019" s="172">
        <v>-33.0242</v>
      </c>
      <c r="N1019" s="172">
        <v>-24.611000000000001</v>
      </c>
      <c r="O1019" s="172">
        <v>-7.4568000000000003</v>
      </c>
      <c r="P1019" s="172">
        <v>-0.41560000000000002</v>
      </c>
      <c r="Q1019" s="172">
        <v>1.6172</v>
      </c>
      <c r="R1019" s="172">
        <v>-13.0839</v>
      </c>
    </row>
    <row r="1020" spans="1:18" x14ac:dyDescent="0.3">
      <c r="A1020" s="168" t="s">
        <v>1106</v>
      </c>
      <c r="B1020" s="168" t="s">
        <v>1137</v>
      </c>
      <c r="C1020" s="168">
        <v>148083</v>
      </c>
      <c r="D1020" s="171">
        <v>44032</v>
      </c>
      <c r="E1020" s="172">
        <v>5.4199999999999998E-2</v>
      </c>
      <c r="F1020" s="172">
        <v>0</v>
      </c>
      <c r="G1020" s="172">
        <v>0</v>
      </c>
      <c r="H1020" s="172">
        <v>9.6381999999999994</v>
      </c>
      <c r="I1020" s="172">
        <v>9.6561000000000003</v>
      </c>
      <c r="J1020" s="172">
        <v>8.7539999999999996</v>
      </c>
      <c r="K1020" s="172">
        <v>9.0815000000000001</v>
      </c>
      <c r="L1020" s="172"/>
      <c r="M1020" s="172"/>
      <c r="N1020" s="172"/>
      <c r="O1020" s="172"/>
      <c r="P1020" s="172"/>
      <c r="Q1020" s="172">
        <v>9.5533000000000001</v>
      </c>
      <c r="R1020" s="172"/>
    </row>
    <row r="1021" spans="1:18" x14ac:dyDescent="0.3">
      <c r="A1021" s="168" t="s">
        <v>1106</v>
      </c>
      <c r="B1021" s="168" t="s">
        <v>1138</v>
      </c>
      <c r="C1021" s="168">
        <v>148080</v>
      </c>
      <c r="D1021" s="171">
        <v>44032</v>
      </c>
      <c r="E1021" s="172">
        <v>5.7000000000000002E-2</v>
      </c>
      <c r="F1021" s="172">
        <v>0</v>
      </c>
      <c r="G1021" s="172">
        <v>0</v>
      </c>
      <c r="H1021" s="172">
        <v>9.1638999999999999</v>
      </c>
      <c r="I1021" s="172">
        <v>9.1800999999999995</v>
      </c>
      <c r="J1021" s="172">
        <v>8.3209999999999997</v>
      </c>
      <c r="K1021" s="172">
        <v>9.3613999999999997</v>
      </c>
      <c r="L1021" s="172"/>
      <c r="M1021" s="172"/>
      <c r="N1021" s="172"/>
      <c r="O1021" s="172"/>
      <c r="P1021" s="172"/>
      <c r="Q1021" s="172">
        <v>9.5151000000000003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44032</v>
      </c>
      <c r="E1024" s="172">
        <v>39.785899999999998</v>
      </c>
      <c r="F1024" s="172">
        <v>6.7619999999999996</v>
      </c>
      <c r="G1024" s="172">
        <v>6.7619999999999996</v>
      </c>
      <c r="H1024" s="172">
        <v>5.9175000000000004</v>
      </c>
      <c r="I1024" s="172">
        <v>19.216200000000001</v>
      </c>
      <c r="J1024" s="172">
        <v>19.3598</v>
      </c>
      <c r="K1024" s="172">
        <v>17.869299999999999</v>
      </c>
      <c r="L1024" s="172">
        <v>15.110799999999999</v>
      </c>
      <c r="M1024" s="172">
        <v>13.921799999999999</v>
      </c>
      <c r="N1024" s="172">
        <v>12.585000000000001</v>
      </c>
      <c r="O1024" s="172">
        <v>9.5911000000000008</v>
      </c>
      <c r="P1024" s="172">
        <v>10.331</v>
      </c>
      <c r="Q1024" s="172">
        <v>10.435700000000001</v>
      </c>
      <c r="R1024" s="172">
        <v>11.7781</v>
      </c>
    </row>
    <row r="1025" spans="1:18" x14ac:dyDescent="0.3">
      <c r="A1025" s="168" t="s">
        <v>1106</v>
      </c>
      <c r="B1025" s="168" t="s">
        <v>1142</v>
      </c>
      <c r="C1025" s="168">
        <v>102053</v>
      </c>
      <c r="D1025" s="171">
        <v>44032</v>
      </c>
      <c r="E1025" s="172">
        <v>37.784199999999998</v>
      </c>
      <c r="F1025" s="172">
        <v>6.3468</v>
      </c>
      <c r="G1025" s="172">
        <v>6.3468</v>
      </c>
      <c r="H1025" s="172">
        <v>5.5259</v>
      </c>
      <c r="I1025" s="172">
        <v>18.827300000000001</v>
      </c>
      <c r="J1025" s="172">
        <v>18.950399999999998</v>
      </c>
      <c r="K1025" s="172">
        <v>17.425899999999999</v>
      </c>
      <c r="L1025" s="172">
        <v>14.6615</v>
      </c>
      <c r="M1025" s="172">
        <v>13.474</v>
      </c>
      <c r="N1025" s="172">
        <v>12.143599999999999</v>
      </c>
      <c r="O1025" s="172">
        <v>8.8956</v>
      </c>
      <c r="P1025" s="172">
        <v>9.4661000000000008</v>
      </c>
      <c r="Q1025" s="172">
        <v>8.2760999999999996</v>
      </c>
      <c r="R1025" s="172">
        <v>11.2775</v>
      </c>
    </row>
    <row r="1026" spans="1:18" x14ac:dyDescent="0.3">
      <c r="A1026" s="168" t="s">
        <v>1106</v>
      </c>
      <c r="B1026" s="168" t="s">
        <v>1143</v>
      </c>
      <c r="C1026" s="168">
        <v>100603</v>
      </c>
      <c r="D1026" s="171">
        <v>44032</v>
      </c>
      <c r="E1026" s="172">
        <v>57.127699999999997</v>
      </c>
      <c r="F1026" s="172">
        <v>-8.5199999999999998E-2</v>
      </c>
      <c r="G1026" s="172">
        <v>-8.5199999999999998E-2</v>
      </c>
      <c r="H1026" s="172">
        <v>-1.3413999999999999</v>
      </c>
      <c r="I1026" s="172">
        <v>16.2193</v>
      </c>
      <c r="J1026" s="172">
        <v>19.508199999999999</v>
      </c>
      <c r="K1026" s="172">
        <v>16.644600000000001</v>
      </c>
      <c r="L1026" s="172">
        <v>8.9103999999999992</v>
      </c>
      <c r="M1026" s="172">
        <v>7.9707999999999997</v>
      </c>
      <c r="N1026" s="172">
        <v>7.0628000000000002</v>
      </c>
      <c r="O1026" s="172">
        <v>6.2790999999999997</v>
      </c>
      <c r="P1026" s="172">
        <v>7.4726999999999997</v>
      </c>
      <c r="Q1026" s="172">
        <v>8.0152000000000001</v>
      </c>
      <c r="R1026" s="172">
        <v>7.7858999999999998</v>
      </c>
    </row>
    <row r="1027" spans="1:18" x14ac:dyDescent="0.3">
      <c r="A1027" s="168" t="s">
        <v>1106</v>
      </c>
      <c r="B1027" s="168" t="s">
        <v>1144</v>
      </c>
      <c r="C1027" s="168">
        <v>119675</v>
      </c>
      <c r="D1027" s="171">
        <v>44032</v>
      </c>
      <c r="E1027" s="172">
        <v>60.943600000000004</v>
      </c>
      <c r="F1027" s="172">
        <v>0.75870000000000004</v>
      </c>
      <c r="G1027" s="172">
        <v>0.75870000000000004</v>
      </c>
      <c r="H1027" s="172">
        <v>-0.49619999999999997</v>
      </c>
      <c r="I1027" s="172">
        <v>17.0732</v>
      </c>
      <c r="J1027" s="172">
        <v>20.371500000000001</v>
      </c>
      <c r="K1027" s="172">
        <v>17.573699999999999</v>
      </c>
      <c r="L1027" s="172">
        <v>9.8481000000000005</v>
      </c>
      <c r="M1027" s="172">
        <v>8.9420000000000002</v>
      </c>
      <c r="N1027" s="172">
        <v>7.9957000000000003</v>
      </c>
      <c r="O1027" s="172">
        <v>7.2747999999999999</v>
      </c>
      <c r="P1027" s="172">
        <v>8.2933000000000003</v>
      </c>
      <c r="Q1027" s="172">
        <v>8.3165999999999993</v>
      </c>
      <c r="R1027" s="172">
        <v>8.7149999999999999</v>
      </c>
    </row>
    <row r="1028" spans="1:18" x14ac:dyDescent="0.3">
      <c r="A1028" s="168" t="s">
        <v>1106</v>
      </c>
      <c r="B1028" s="168" t="s">
        <v>1145</v>
      </c>
      <c r="C1028" s="168">
        <v>119127</v>
      </c>
      <c r="D1028" s="171">
        <v>44032</v>
      </c>
      <c r="E1028" s="172">
        <v>29.4055</v>
      </c>
      <c r="F1028" s="172">
        <v>13.088699999999999</v>
      </c>
      <c r="G1028" s="172">
        <v>13.088699999999999</v>
      </c>
      <c r="H1028" s="172">
        <v>-5.7567000000000004</v>
      </c>
      <c r="I1028" s="172">
        <v>18.006599999999999</v>
      </c>
      <c r="J1028" s="172">
        <v>24.207899999999999</v>
      </c>
      <c r="K1028" s="172">
        <v>19.529800000000002</v>
      </c>
      <c r="L1028" s="172">
        <v>16.525600000000001</v>
      </c>
      <c r="M1028" s="172">
        <v>13.895300000000001</v>
      </c>
      <c r="N1028" s="172">
        <v>12.207700000000001</v>
      </c>
      <c r="O1028" s="172">
        <v>2.0992999999999999</v>
      </c>
      <c r="P1028" s="172">
        <v>5.4204999999999997</v>
      </c>
      <c r="Q1028" s="172">
        <v>6.8288000000000002</v>
      </c>
      <c r="R1028" s="172">
        <v>1.5578000000000001</v>
      </c>
    </row>
    <row r="1029" spans="1:18" x14ac:dyDescent="0.3">
      <c r="A1029" s="168" t="s">
        <v>1106</v>
      </c>
      <c r="B1029" s="168" t="s">
        <v>1146</v>
      </c>
      <c r="C1029" s="168">
        <v>147385</v>
      </c>
      <c r="D1029" s="171">
        <v>44032</v>
      </c>
      <c r="E1029" s="172">
        <v>0.83730000000000004</v>
      </c>
      <c r="F1029" s="172">
        <v>0</v>
      </c>
      <c r="G1029" s="172">
        <v>0</v>
      </c>
      <c r="H1029" s="172">
        <v>0</v>
      </c>
      <c r="I1029" s="172">
        <v>0</v>
      </c>
      <c r="J1029" s="172">
        <v>0</v>
      </c>
      <c r="K1029" s="172">
        <v>-100.38249999999999</v>
      </c>
      <c r="L1029" s="172">
        <v>-50.191200000000002</v>
      </c>
      <c r="M1029" s="172">
        <v>-52.898600000000002</v>
      </c>
      <c r="N1029" s="172">
        <v>-40.4375</v>
      </c>
      <c r="O1029" s="172"/>
      <c r="P1029" s="172"/>
      <c r="Q1029" s="172">
        <v>-37.523000000000003</v>
      </c>
      <c r="R1029" s="172"/>
    </row>
    <row r="1030" spans="1:18" x14ac:dyDescent="0.3">
      <c r="A1030" s="168" t="s">
        <v>1106</v>
      </c>
      <c r="B1030" s="168" t="s">
        <v>1147</v>
      </c>
      <c r="C1030" s="168">
        <v>101703</v>
      </c>
      <c r="D1030" s="171">
        <v>44032</v>
      </c>
      <c r="E1030" s="172">
        <v>27.2972</v>
      </c>
      <c r="F1030" s="172">
        <v>11.956799999999999</v>
      </c>
      <c r="G1030" s="172">
        <v>11.956799999999999</v>
      </c>
      <c r="H1030" s="172">
        <v>-6.8105000000000002</v>
      </c>
      <c r="I1030" s="172">
        <v>16.967099999999999</v>
      </c>
      <c r="J1030" s="172">
        <v>23.147400000000001</v>
      </c>
      <c r="K1030" s="172">
        <v>18.452999999999999</v>
      </c>
      <c r="L1030" s="172">
        <v>15.680199999999999</v>
      </c>
      <c r="M1030" s="172">
        <v>12.911899999999999</v>
      </c>
      <c r="N1030" s="172">
        <v>11.166600000000001</v>
      </c>
      <c r="O1030" s="172">
        <v>1.1946000000000001</v>
      </c>
      <c r="P1030" s="172">
        <v>4.3650000000000002</v>
      </c>
      <c r="Q1030" s="172">
        <v>5.851</v>
      </c>
      <c r="R1030" s="172">
        <v>0.65200000000000002</v>
      </c>
    </row>
    <row r="1031" spans="1:18" x14ac:dyDescent="0.3">
      <c r="A1031" s="168" t="s">
        <v>1106</v>
      </c>
      <c r="B1031" s="168" t="s">
        <v>1148</v>
      </c>
      <c r="C1031" s="168">
        <v>147384</v>
      </c>
      <c r="D1031" s="171">
        <v>44032</v>
      </c>
      <c r="E1031" s="172">
        <v>0.7853</v>
      </c>
      <c r="F1031" s="172">
        <v>0</v>
      </c>
      <c r="G1031" s="172">
        <v>0</v>
      </c>
      <c r="H1031" s="172">
        <v>0</v>
      </c>
      <c r="I1031" s="172">
        <v>0</v>
      </c>
      <c r="J1031" s="172">
        <v>0</v>
      </c>
      <c r="K1031" s="172">
        <v>-100.39919999999999</v>
      </c>
      <c r="L1031" s="172">
        <v>-50.199599999999997</v>
      </c>
      <c r="M1031" s="172">
        <v>-52.9026</v>
      </c>
      <c r="N1031" s="172">
        <v>-40.438800000000001</v>
      </c>
      <c r="O1031" s="172"/>
      <c r="P1031" s="172"/>
      <c r="Q1031" s="172">
        <v>-37.525599999999997</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44032</v>
      </c>
      <c r="E1034" s="172">
        <v>0.10539999999999999</v>
      </c>
      <c r="F1034" s="172">
        <v>0</v>
      </c>
      <c r="G1034" s="172">
        <v>0</v>
      </c>
      <c r="H1034" s="172">
        <v>4.9518000000000004</v>
      </c>
      <c r="I1034" s="172">
        <v>7.4419000000000004</v>
      </c>
      <c r="J1034" s="172">
        <v>7.8719999999999999</v>
      </c>
      <c r="K1034" s="172">
        <v>8.5505999999999993</v>
      </c>
      <c r="L1034" s="172"/>
      <c r="M1034" s="172"/>
      <c r="N1034" s="172"/>
      <c r="O1034" s="172"/>
      <c r="P1034" s="172"/>
      <c r="Q1034" s="172">
        <v>8.8646999999999991</v>
      </c>
      <c r="R1034" s="172"/>
    </row>
    <row r="1035" spans="1:18" x14ac:dyDescent="0.3">
      <c r="A1035" s="168" t="s">
        <v>1106</v>
      </c>
      <c r="B1035" s="168" t="s">
        <v>1152</v>
      </c>
      <c r="C1035" s="168">
        <v>148138</v>
      </c>
      <c r="D1035" s="171">
        <v>44032</v>
      </c>
      <c r="E1035" s="172">
        <v>0.1017</v>
      </c>
      <c r="F1035" s="172">
        <v>11.975099999999999</v>
      </c>
      <c r="G1035" s="172">
        <v>11.975099999999999</v>
      </c>
      <c r="H1035" s="172">
        <v>10.2745</v>
      </c>
      <c r="I1035" s="172">
        <v>7.7134</v>
      </c>
      <c r="J1035" s="172">
        <v>8.1602999999999994</v>
      </c>
      <c r="K1035" s="172">
        <v>8.8684999999999992</v>
      </c>
      <c r="L1035" s="172"/>
      <c r="M1035" s="172"/>
      <c r="N1035" s="172"/>
      <c r="O1035" s="172"/>
      <c r="P1035" s="172"/>
      <c r="Q1035" s="172">
        <v>8.9483999999999995</v>
      </c>
      <c r="R1035" s="172"/>
    </row>
    <row r="1036" spans="1:18" x14ac:dyDescent="0.3">
      <c r="A1036" s="168" t="s">
        <v>1106</v>
      </c>
      <c r="B1036" s="168" t="s">
        <v>1153</v>
      </c>
      <c r="C1036" s="168">
        <v>134503</v>
      </c>
      <c r="D1036" s="171">
        <v>44032</v>
      </c>
      <c r="E1036" s="172">
        <v>14.2461</v>
      </c>
      <c r="F1036" s="172">
        <v>3.5880000000000001</v>
      </c>
      <c r="G1036" s="172">
        <v>3.5880000000000001</v>
      </c>
      <c r="H1036" s="172">
        <v>-0.25619999999999998</v>
      </c>
      <c r="I1036" s="172">
        <v>-69.765799999999999</v>
      </c>
      <c r="J1036" s="172">
        <v>-23.847000000000001</v>
      </c>
      <c r="K1036" s="172">
        <v>-0.59319999999999995</v>
      </c>
      <c r="L1036" s="172">
        <v>-3.5945</v>
      </c>
      <c r="M1036" s="172">
        <v>-1.6555</v>
      </c>
      <c r="N1036" s="172">
        <v>0.70730000000000004</v>
      </c>
      <c r="O1036" s="172">
        <v>4.4474</v>
      </c>
      <c r="P1036" s="172">
        <v>6.8257000000000003</v>
      </c>
      <c r="Q1036" s="172">
        <v>6.8924000000000003</v>
      </c>
      <c r="R1036" s="172">
        <v>3.8187000000000002</v>
      </c>
    </row>
    <row r="1037" spans="1:18" x14ac:dyDescent="0.3">
      <c r="A1037" s="168" t="s">
        <v>1106</v>
      </c>
      <c r="B1037" s="168" t="s">
        <v>1154</v>
      </c>
      <c r="C1037" s="168">
        <v>134499</v>
      </c>
      <c r="D1037" s="171">
        <v>44032</v>
      </c>
      <c r="E1037" s="172">
        <v>13.7133</v>
      </c>
      <c r="F1037" s="172">
        <v>3.1061000000000001</v>
      </c>
      <c r="G1037" s="172">
        <v>3.1061000000000001</v>
      </c>
      <c r="H1037" s="172">
        <v>-0.7984</v>
      </c>
      <c r="I1037" s="172">
        <v>-70.278800000000004</v>
      </c>
      <c r="J1037" s="172">
        <v>-24.359000000000002</v>
      </c>
      <c r="K1037" s="172">
        <v>-1.1200000000000001</v>
      </c>
      <c r="L1037" s="172">
        <v>-4.1041999999999996</v>
      </c>
      <c r="M1037" s="172">
        <v>-2.1553</v>
      </c>
      <c r="N1037" s="172">
        <v>-1.4500000000000001E-2</v>
      </c>
      <c r="O1037" s="172">
        <v>3.7467999999999999</v>
      </c>
      <c r="P1037" s="172">
        <v>6.0738000000000003</v>
      </c>
      <c r="Q1037" s="172">
        <v>6.1277999999999997</v>
      </c>
      <c r="R1037" s="172">
        <v>3.0945999999999998</v>
      </c>
    </row>
    <row r="1038" spans="1:18" x14ac:dyDescent="0.3">
      <c r="A1038" s="173" t="s">
        <v>27</v>
      </c>
      <c r="B1038" s="168"/>
      <c r="C1038" s="168"/>
      <c r="D1038" s="168"/>
      <c r="E1038" s="168"/>
      <c r="F1038" s="174">
        <v>1.1120952380952378</v>
      </c>
      <c r="G1038" s="174">
        <v>1.1120952380952378</v>
      </c>
      <c r="H1038" s="174">
        <v>-2.5804285714285706</v>
      </c>
      <c r="I1038" s="174">
        <v>8.1859474999999957</v>
      </c>
      <c r="J1038" s="174">
        <v>15.710572499999994</v>
      </c>
      <c r="K1038" s="174">
        <v>4.9999525000000027</v>
      </c>
      <c r="L1038" s="174">
        <v>-0.19133888888888914</v>
      </c>
      <c r="M1038" s="174">
        <v>2.0144411764705885</v>
      </c>
      <c r="N1038" s="174">
        <v>2.6207647058823516</v>
      </c>
      <c r="O1038" s="174">
        <v>5.1636875</v>
      </c>
      <c r="P1038" s="174">
        <v>7.0281406249999998</v>
      </c>
      <c r="Q1038" s="174">
        <v>3.1188999999999991</v>
      </c>
      <c r="R1038" s="174">
        <v>5.4022593749999999</v>
      </c>
    </row>
    <row r="1039" spans="1:18" x14ac:dyDescent="0.3">
      <c r="A1039" s="173" t="s">
        <v>409</v>
      </c>
      <c r="B1039" s="168"/>
      <c r="C1039" s="168"/>
      <c r="D1039" s="168"/>
      <c r="E1039" s="168"/>
      <c r="F1039" s="174">
        <v>3.51485</v>
      </c>
      <c r="G1039" s="174">
        <v>3.51485</v>
      </c>
      <c r="H1039" s="174">
        <v>0.15245</v>
      </c>
      <c r="I1039" s="174">
        <v>17.020150000000001</v>
      </c>
      <c r="J1039" s="174">
        <v>17.201650000000001</v>
      </c>
      <c r="K1039" s="174">
        <v>12.9032</v>
      </c>
      <c r="L1039" s="174">
        <v>9.8866000000000014</v>
      </c>
      <c r="M1039" s="174">
        <v>9.6113999999999997</v>
      </c>
      <c r="N1039" s="174">
        <v>8.2519999999999989</v>
      </c>
      <c r="O1039" s="174">
        <v>6.1828500000000002</v>
      </c>
      <c r="P1039" s="174">
        <v>7.5468999999999999</v>
      </c>
      <c r="Q1039" s="174">
        <v>7.8402499999999993</v>
      </c>
      <c r="R1039" s="174">
        <v>7.4616500000000006</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44032</v>
      </c>
      <c r="E1042" s="172">
        <v>95.739199999999997</v>
      </c>
      <c r="F1042" s="172">
        <v>4.7674000000000003</v>
      </c>
      <c r="G1042" s="172">
        <v>4.7674000000000003</v>
      </c>
      <c r="H1042" s="172">
        <v>0.85519999999999996</v>
      </c>
      <c r="I1042" s="172">
        <v>37.1569</v>
      </c>
      <c r="J1042" s="172">
        <v>30.572299999999998</v>
      </c>
      <c r="K1042" s="172">
        <v>24.717500000000001</v>
      </c>
      <c r="L1042" s="172">
        <v>19.694900000000001</v>
      </c>
      <c r="M1042" s="172">
        <v>14.8019</v>
      </c>
      <c r="N1042" s="172">
        <v>10.977399999999999</v>
      </c>
      <c r="O1042" s="172">
        <v>7.9016000000000002</v>
      </c>
      <c r="P1042" s="172">
        <v>8.8490000000000002</v>
      </c>
      <c r="Q1042" s="172">
        <v>9.5511999999999997</v>
      </c>
      <c r="R1042" s="172">
        <v>12.392799999999999</v>
      </c>
    </row>
    <row r="1043" spans="1:18" x14ac:dyDescent="0.3">
      <c r="A1043" s="168" t="s">
        <v>1156</v>
      </c>
      <c r="B1043" s="168" t="s">
        <v>1158</v>
      </c>
      <c r="C1043" s="168">
        <v>119657</v>
      </c>
      <c r="D1043" s="171">
        <v>44032</v>
      </c>
      <c r="E1043" s="172">
        <v>101.05670000000001</v>
      </c>
      <c r="F1043" s="172">
        <v>5.2393999999999998</v>
      </c>
      <c r="G1043" s="172">
        <v>5.2393999999999998</v>
      </c>
      <c r="H1043" s="172">
        <v>1.3264</v>
      </c>
      <c r="I1043" s="172">
        <v>37.6342</v>
      </c>
      <c r="J1043" s="172">
        <v>31.067</v>
      </c>
      <c r="K1043" s="172">
        <v>25.220600000000001</v>
      </c>
      <c r="L1043" s="172">
        <v>20.2165</v>
      </c>
      <c r="M1043" s="172">
        <v>15.4533</v>
      </c>
      <c r="N1043" s="172">
        <v>11.6873</v>
      </c>
      <c r="O1043" s="172">
        <v>8.6737000000000002</v>
      </c>
      <c r="P1043" s="172">
        <v>9.7020999999999997</v>
      </c>
      <c r="Q1043" s="172">
        <v>9.2272999999999996</v>
      </c>
      <c r="R1043" s="172">
        <v>13.2028</v>
      </c>
    </row>
    <row r="1044" spans="1:18" x14ac:dyDescent="0.3">
      <c r="A1044" s="168" t="s">
        <v>1156</v>
      </c>
      <c r="B1044" s="168" t="s">
        <v>1159</v>
      </c>
      <c r="C1044" s="168">
        <v>118282</v>
      </c>
      <c r="D1044" s="171">
        <v>44032</v>
      </c>
      <c r="E1044" s="172">
        <v>47.478099999999998</v>
      </c>
      <c r="F1044" s="172">
        <v>6.7432999999999996</v>
      </c>
      <c r="G1044" s="172">
        <v>6.7432999999999996</v>
      </c>
      <c r="H1044" s="172">
        <v>4.7047999999999996</v>
      </c>
      <c r="I1044" s="172">
        <v>24.706399999999999</v>
      </c>
      <c r="J1044" s="172">
        <v>21.270800000000001</v>
      </c>
      <c r="K1044" s="172">
        <v>20.4086</v>
      </c>
      <c r="L1044" s="172">
        <v>17.599699999999999</v>
      </c>
      <c r="M1044" s="172">
        <v>13.8733</v>
      </c>
      <c r="N1044" s="172">
        <v>11.324</v>
      </c>
      <c r="O1044" s="172">
        <v>8.8181999999999992</v>
      </c>
      <c r="P1044" s="172">
        <v>9.5557999999999996</v>
      </c>
      <c r="Q1044" s="172">
        <v>9.3643000000000001</v>
      </c>
      <c r="R1044" s="172">
        <v>12.458600000000001</v>
      </c>
    </row>
    <row r="1045" spans="1:18" x14ac:dyDescent="0.3">
      <c r="A1045" s="168" t="s">
        <v>1156</v>
      </c>
      <c r="B1045" s="168" t="s">
        <v>1160</v>
      </c>
      <c r="C1045" s="168">
        <v>101588</v>
      </c>
      <c r="D1045" s="171">
        <v>44032</v>
      </c>
      <c r="E1045" s="172">
        <v>44.7746</v>
      </c>
      <c r="F1045" s="172">
        <v>5.6002000000000001</v>
      </c>
      <c r="G1045" s="172">
        <v>5.6002000000000001</v>
      </c>
      <c r="H1045" s="172">
        <v>3.5893000000000002</v>
      </c>
      <c r="I1045" s="172">
        <v>23.584199999999999</v>
      </c>
      <c r="J1045" s="172">
        <v>20.134599999999999</v>
      </c>
      <c r="K1045" s="172">
        <v>19.271999999999998</v>
      </c>
      <c r="L1045" s="172">
        <v>16.466699999999999</v>
      </c>
      <c r="M1045" s="172">
        <v>12.708600000000001</v>
      </c>
      <c r="N1045" s="172">
        <v>10.1328</v>
      </c>
      <c r="O1045" s="172">
        <v>7.7687999999999997</v>
      </c>
      <c r="P1045" s="172">
        <v>8.5921000000000003</v>
      </c>
      <c r="Q1045" s="172">
        <v>8.7624999999999993</v>
      </c>
      <c r="R1045" s="172">
        <v>11.3222</v>
      </c>
    </row>
    <row r="1046" spans="1:18" x14ac:dyDescent="0.3">
      <c r="A1046" s="168" t="s">
        <v>1156</v>
      </c>
      <c r="B1046" s="168" t="s">
        <v>1161</v>
      </c>
      <c r="C1046" s="168">
        <v>100124</v>
      </c>
      <c r="D1046" s="171">
        <v>44032</v>
      </c>
      <c r="E1046" s="172">
        <v>45.808500000000002</v>
      </c>
      <c r="F1046" s="172">
        <v>6.2447999999999997</v>
      </c>
      <c r="G1046" s="172">
        <v>6.2447999999999997</v>
      </c>
      <c r="H1046" s="172">
        <v>9.7505000000000006</v>
      </c>
      <c r="I1046" s="172">
        <v>25.302399999999999</v>
      </c>
      <c r="J1046" s="172">
        <v>20.1829</v>
      </c>
      <c r="K1046" s="172">
        <v>15.3569</v>
      </c>
      <c r="L1046" s="172">
        <v>13.465999999999999</v>
      </c>
      <c r="M1046" s="172">
        <v>11.1473</v>
      </c>
      <c r="N1046" s="172">
        <v>9.1462000000000003</v>
      </c>
      <c r="O1046" s="172">
        <v>5.8085000000000004</v>
      </c>
      <c r="P1046" s="172">
        <v>7.5340999999999996</v>
      </c>
      <c r="Q1046" s="172">
        <v>7.9607999999999999</v>
      </c>
      <c r="R1046" s="172">
        <v>9.5998000000000001</v>
      </c>
    </row>
    <row r="1047" spans="1:18" x14ac:dyDescent="0.3">
      <c r="A1047" s="168" t="s">
        <v>1156</v>
      </c>
      <c r="B1047" s="168" t="s">
        <v>1162</v>
      </c>
      <c r="C1047" s="168">
        <v>119069</v>
      </c>
      <c r="D1047" s="171">
        <v>44032</v>
      </c>
      <c r="E1047" s="172">
        <v>48.355800000000002</v>
      </c>
      <c r="F1047" s="172">
        <v>6.7215999999999996</v>
      </c>
      <c r="G1047" s="172">
        <v>6.7215999999999996</v>
      </c>
      <c r="H1047" s="172">
        <v>10.2317</v>
      </c>
      <c r="I1047" s="172">
        <v>25.809100000000001</v>
      </c>
      <c r="J1047" s="172">
        <v>20.706399999999999</v>
      </c>
      <c r="K1047" s="172">
        <v>15.8544</v>
      </c>
      <c r="L1047" s="172">
        <v>13.9878</v>
      </c>
      <c r="M1047" s="172">
        <v>11.686199999999999</v>
      </c>
      <c r="N1047" s="172">
        <v>9.6922999999999995</v>
      </c>
      <c r="O1047" s="172">
        <v>6.3373999999999997</v>
      </c>
      <c r="P1047" s="172">
        <v>8.2481000000000009</v>
      </c>
      <c r="Q1047" s="172">
        <v>8.3033999999999999</v>
      </c>
      <c r="R1047" s="172">
        <v>10.1334</v>
      </c>
    </row>
    <row r="1048" spans="1:18" x14ac:dyDescent="0.3">
      <c r="A1048" s="168" t="s">
        <v>1156</v>
      </c>
      <c r="B1048" s="168" t="s">
        <v>1163</v>
      </c>
      <c r="C1048" s="168">
        <v>101685</v>
      </c>
      <c r="D1048" s="171">
        <v>44032</v>
      </c>
      <c r="E1048" s="172">
        <v>34.217100000000002</v>
      </c>
      <c r="F1048" s="172">
        <v>-1.2799</v>
      </c>
      <c r="G1048" s="172">
        <v>-1.2799</v>
      </c>
      <c r="H1048" s="172">
        <v>-3.3959999999999999</v>
      </c>
      <c r="I1048" s="172">
        <v>16.4236</v>
      </c>
      <c r="J1048" s="172">
        <v>15.178900000000001</v>
      </c>
      <c r="K1048" s="172">
        <v>14.2759</v>
      </c>
      <c r="L1048" s="172">
        <v>14.448600000000001</v>
      </c>
      <c r="M1048" s="172">
        <v>11.0152</v>
      </c>
      <c r="N1048" s="172">
        <v>8.2955000000000005</v>
      </c>
      <c r="O1048" s="172">
        <v>6.8788</v>
      </c>
      <c r="P1048" s="172">
        <v>7.5865999999999998</v>
      </c>
      <c r="Q1048" s="172">
        <v>7.2302</v>
      </c>
      <c r="R1048" s="172">
        <v>11.295299999999999</v>
      </c>
    </row>
    <row r="1049" spans="1:18" x14ac:dyDescent="0.3">
      <c r="A1049" s="168" t="s">
        <v>1156</v>
      </c>
      <c r="B1049" s="168" t="s">
        <v>1164</v>
      </c>
      <c r="C1049" s="168">
        <v>120059</v>
      </c>
      <c r="D1049" s="171">
        <v>44032</v>
      </c>
      <c r="E1049" s="172">
        <v>36.302100000000003</v>
      </c>
      <c r="F1049" s="172">
        <v>-0.46920000000000001</v>
      </c>
      <c r="G1049" s="172">
        <v>-0.46920000000000001</v>
      </c>
      <c r="H1049" s="172">
        <v>-2.5554999999999999</v>
      </c>
      <c r="I1049" s="172">
        <v>17.2637</v>
      </c>
      <c r="J1049" s="172">
        <v>16.023399999999999</v>
      </c>
      <c r="K1049" s="172">
        <v>15.141999999999999</v>
      </c>
      <c r="L1049" s="172">
        <v>15.35</v>
      </c>
      <c r="M1049" s="172">
        <v>11.923299999999999</v>
      </c>
      <c r="N1049" s="172">
        <v>9.2024000000000008</v>
      </c>
      <c r="O1049" s="172">
        <v>7.7150999999999996</v>
      </c>
      <c r="P1049" s="172">
        <v>8.4158000000000008</v>
      </c>
      <c r="Q1049" s="172">
        <v>8.2035</v>
      </c>
      <c r="R1049" s="172">
        <v>12.184100000000001</v>
      </c>
    </row>
    <row r="1050" spans="1:18" x14ac:dyDescent="0.3">
      <c r="A1050" s="168" t="s">
        <v>1156</v>
      </c>
      <c r="B1050" s="168" t="s">
        <v>1165</v>
      </c>
      <c r="C1050" s="168">
        <v>109740</v>
      </c>
      <c r="D1050" s="171">
        <v>44032</v>
      </c>
      <c r="E1050" s="172">
        <v>30.207699999999999</v>
      </c>
      <c r="F1050" s="172">
        <v>3.1827000000000001</v>
      </c>
      <c r="G1050" s="172">
        <v>3.1827000000000001</v>
      </c>
      <c r="H1050" s="172">
        <v>5.2182000000000004</v>
      </c>
      <c r="I1050" s="172">
        <v>26.680299999999999</v>
      </c>
      <c r="J1050" s="172">
        <v>27.241499999999998</v>
      </c>
      <c r="K1050" s="172">
        <v>21.725100000000001</v>
      </c>
      <c r="L1050" s="172">
        <v>16.832000000000001</v>
      </c>
      <c r="M1050" s="172">
        <v>14.19</v>
      </c>
      <c r="N1050" s="172">
        <v>12.7607</v>
      </c>
      <c r="O1050" s="172">
        <v>8.3000000000000007</v>
      </c>
      <c r="P1050" s="172">
        <v>8.9709000000000003</v>
      </c>
      <c r="Q1050" s="172">
        <v>9.7105999999999995</v>
      </c>
      <c r="R1050" s="172">
        <v>11.6576</v>
      </c>
    </row>
    <row r="1051" spans="1:18" x14ac:dyDescent="0.3">
      <c r="A1051" s="168" t="s">
        <v>1156</v>
      </c>
      <c r="B1051" s="168" t="s">
        <v>1166</v>
      </c>
      <c r="C1051" s="168">
        <v>120619</v>
      </c>
      <c r="D1051" s="171">
        <v>44032</v>
      </c>
      <c r="E1051" s="172">
        <v>31.200399999999998</v>
      </c>
      <c r="F1051" s="172">
        <v>3.7837000000000001</v>
      </c>
      <c r="G1051" s="172">
        <v>3.7837000000000001</v>
      </c>
      <c r="H1051" s="172">
        <v>5.7888999999999999</v>
      </c>
      <c r="I1051" s="172">
        <v>27.255500000000001</v>
      </c>
      <c r="J1051" s="172">
        <v>27.789000000000001</v>
      </c>
      <c r="K1051" s="172">
        <v>22.245699999999999</v>
      </c>
      <c r="L1051" s="172">
        <v>17.3735</v>
      </c>
      <c r="M1051" s="172">
        <v>14.7509</v>
      </c>
      <c r="N1051" s="172">
        <v>13.3367</v>
      </c>
      <c r="O1051" s="172">
        <v>8.9083000000000006</v>
      </c>
      <c r="P1051" s="172">
        <v>9.5375999999999994</v>
      </c>
      <c r="Q1051" s="172">
        <v>9.3892000000000007</v>
      </c>
      <c r="R1051" s="172">
        <v>12.267799999999999</v>
      </c>
    </row>
    <row r="1052" spans="1:18" x14ac:dyDescent="0.3">
      <c r="A1052" s="168" t="s">
        <v>1156</v>
      </c>
      <c r="B1052" s="168" t="s">
        <v>1167</v>
      </c>
      <c r="C1052" s="168">
        <v>118394</v>
      </c>
      <c r="D1052" s="171">
        <v>44032</v>
      </c>
      <c r="E1052" s="172">
        <v>55.9375</v>
      </c>
      <c r="F1052" s="172">
        <v>-4.3484999999999996</v>
      </c>
      <c r="G1052" s="172">
        <v>-4.3484999999999996</v>
      </c>
      <c r="H1052" s="172">
        <v>1.0163</v>
      </c>
      <c r="I1052" s="172">
        <v>25.009899999999998</v>
      </c>
      <c r="J1052" s="172">
        <v>19.462499999999999</v>
      </c>
      <c r="K1052" s="172">
        <v>19.7288</v>
      </c>
      <c r="L1052" s="172">
        <v>20.079599999999999</v>
      </c>
      <c r="M1052" s="172">
        <v>14.8087</v>
      </c>
      <c r="N1052" s="172">
        <v>11.824299999999999</v>
      </c>
      <c r="O1052" s="172">
        <v>8.9914000000000005</v>
      </c>
      <c r="P1052" s="172">
        <v>10.0192</v>
      </c>
      <c r="Q1052" s="172">
        <v>9.8041</v>
      </c>
      <c r="R1052" s="172">
        <v>13.658799999999999</v>
      </c>
    </row>
    <row r="1053" spans="1:18" x14ac:dyDescent="0.3">
      <c r="A1053" s="168" t="s">
        <v>1156</v>
      </c>
      <c r="B1053" s="168" t="s">
        <v>1168</v>
      </c>
      <c r="C1053" s="168">
        <v>108765</v>
      </c>
      <c r="D1053" s="171">
        <v>44032</v>
      </c>
      <c r="E1053" s="172">
        <v>52.818199999999997</v>
      </c>
      <c r="F1053" s="172">
        <v>-4.9734999999999996</v>
      </c>
      <c r="G1053" s="172">
        <v>-4.9734999999999996</v>
      </c>
      <c r="H1053" s="172">
        <v>0.39489999999999997</v>
      </c>
      <c r="I1053" s="172">
        <v>24.378</v>
      </c>
      <c r="J1053" s="172">
        <v>18.8276</v>
      </c>
      <c r="K1053" s="172">
        <v>19.073899999999998</v>
      </c>
      <c r="L1053" s="172">
        <v>19.396000000000001</v>
      </c>
      <c r="M1053" s="172">
        <v>14.1234</v>
      </c>
      <c r="N1053" s="172">
        <v>11.1394</v>
      </c>
      <c r="O1053" s="172">
        <v>8.2706</v>
      </c>
      <c r="P1053" s="172">
        <v>9.2123000000000008</v>
      </c>
      <c r="Q1053" s="172">
        <v>8.6638000000000002</v>
      </c>
      <c r="R1053" s="172">
        <v>12.960100000000001</v>
      </c>
    </row>
    <row r="1054" spans="1:18" x14ac:dyDescent="0.3">
      <c r="A1054" s="168" t="s">
        <v>1156</v>
      </c>
      <c r="B1054" s="168" t="s">
        <v>1169</v>
      </c>
      <c r="C1054" s="168">
        <v>100223</v>
      </c>
      <c r="D1054" s="171">
        <v>44032</v>
      </c>
      <c r="E1054" s="172">
        <v>49.681800000000003</v>
      </c>
      <c r="F1054" s="172">
        <v>2.8904000000000001</v>
      </c>
      <c r="G1054" s="172">
        <v>2.8904000000000001</v>
      </c>
      <c r="H1054" s="172">
        <v>-0.88149999999999995</v>
      </c>
      <c r="I1054" s="172">
        <v>15.031599999999999</v>
      </c>
      <c r="J1054" s="172">
        <v>35.678600000000003</v>
      </c>
      <c r="K1054" s="172">
        <v>19.4239</v>
      </c>
      <c r="L1054" s="172">
        <v>17.6007</v>
      </c>
      <c r="M1054" s="172">
        <v>7.0155000000000003</v>
      </c>
      <c r="N1054" s="172">
        <v>5.5022000000000002</v>
      </c>
      <c r="O1054" s="172">
        <v>2.0497000000000001</v>
      </c>
      <c r="P1054" s="172">
        <v>3.9314</v>
      </c>
      <c r="Q1054" s="172">
        <v>6.4930000000000003</v>
      </c>
      <c r="R1054" s="172">
        <v>2.3565999999999998</v>
      </c>
    </row>
    <row r="1055" spans="1:18" x14ac:dyDescent="0.3">
      <c r="A1055" s="168" t="s">
        <v>1156</v>
      </c>
      <c r="B1055" s="168" t="s">
        <v>1170</v>
      </c>
      <c r="C1055" s="168">
        <v>120430</v>
      </c>
      <c r="D1055" s="171">
        <v>44032</v>
      </c>
      <c r="E1055" s="172">
        <v>53.5685</v>
      </c>
      <c r="F1055" s="172">
        <v>3.9077999999999999</v>
      </c>
      <c r="G1055" s="172">
        <v>3.9077999999999999</v>
      </c>
      <c r="H1055" s="172">
        <v>0.1168</v>
      </c>
      <c r="I1055" s="172">
        <v>16.037299999999998</v>
      </c>
      <c r="J1055" s="172">
        <v>36.710500000000003</v>
      </c>
      <c r="K1055" s="172">
        <v>20.4741</v>
      </c>
      <c r="L1055" s="172">
        <v>18.690100000000001</v>
      </c>
      <c r="M1055" s="172">
        <v>8.0709</v>
      </c>
      <c r="N1055" s="172">
        <v>6.5603999999999996</v>
      </c>
      <c r="O1055" s="172">
        <v>3.0749</v>
      </c>
      <c r="P1055" s="172">
        <v>5.0157999999999996</v>
      </c>
      <c r="Q1055" s="172">
        <v>6.1245000000000003</v>
      </c>
      <c r="R1055" s="172">
        <v>3.3858999999999999</v>
      </c>
    </row>
    <row r="1056" spans="1:18" x14ac:dyDescent="0.3">
      <c r="A1056" s="168" t="s">
        <v>1156</v>
      </c>
      <c r="B1056" s="168" t="s">
        <v>1171</v>
      </c>
      <c r="C1056" s="168">
        <v>119735</v>
      </c>
      <c r="D1056" s="171">
        <v>44032</v>
      </c>
      <c r="E1056" s="172">
        <v>63.344099999999997</v>
      </c>
      <c r="F1056" s="172">
        <v>4.5346000000000002</v>
      </c>
      <c r="G1056" s="172">
        <v>4.5346000000000002</v>
      </c>
      <c r="H1056" s="172">
        <v>3.5503</v>
      </c>
      <c r="I1056" s="172">
        <v>22.475300000000001</v>
      </c>
      <c r="J1056" s="172">
        <v>19.8614</v>
      </c>
      <c r="K1056" s="172">
        <v>19.937100000000001</v>
      </c>
      <c r="L1056" s="172">
        <v>19.385200000000001</v>
      </c>
      <c r="M1056" s="172">
        <v>15.100099999999999</v>
      </c>
      <c r="N1056" s="172">
        <v>11.9278</v>
      </c>
      <c r="O1056" s="172">
        <v>8.4529999999999994</v>
      </c>
      <c r="P1056" s="172">
        <v>9.4207000000000001</v>
      </c>
      <c r="Q1056" s="172">
        <v>8.8793000000000006</v>
      </c>
      <c r="R1056" s="172">
        <v>12.857699999999999</v>
      </c>
    </row>
    <row r="1057" spans="1:18" x14ac:dyDescent="0.3">
      <c r="A1057" s="168" t="s">
        <v>1156</v>
      </c>
      <c r="B1057" s="168" t="s">
        <v>1172</v>
      </c>
      <c r="C1057" s="168">
        <v>100299</v>
      </c>
      <c r="D1057" s="171">
        <v>44032</v>
      </c>
      <c r="E1057" s="172">
        <v>59.463500000000003</v>
      </c>
      <c r="F1057" s="172">
        <v>3.4792999999999998</v>
      </c>
      <c r="G1057" s="172">
        <v>3.4792999999999998</v>
      </c>
      <c r="H1057" s="172">
        <v>2.4916</v>
      </c>
      <c r="I1057" s="172">
        <v>21.3948</v>
      </c>
      <c r="J1057" s="172">
        <v>18.748100000000001</v>
      </c>
      <c r="K1057" s="172">
        <v>18.778300000000002</v>
      </c>
      <c r="L1057" s="172">
        <v>18.197299999999998</v>
      </c>
      <c r="M1057" s="172">
        <v>13.9139</v>
      </c>
      <c r="N1057" s="172">
        <v>10.7445</v>
      </c>
      <c r="O1057" s="172">
        <v>7.399</v>
      </c>
      <c r="P1057" s="172">
        <v>8.4222000000000001</v>
      </c>
      <c r="Q1057" s="172">
        <v>9.0098000000000003</v>
      </c>
      <c r="R1057" s="172">
        <v>11.715199999999999</v>
      </c>
    </row>
    <row r="1058" spans="1:18" x14ac:dyDescent="0.3">
      <c r="A1058" s="168" t="s">
        <v>1156</v>
      </c>
      <c r="B1058" s="168" t="s">
        <v>1173</v>
      </c>
      <c r="C1058" s="168">
        <v>100315</v>
      </c>
      <c r="D1058" s="171">
        <v>44032</v>
      </c>
      <c r="E1058" s="172">
        <v>56.661900000000003</v>
      </c>
      <c r="F1058" s="172">
        <v>6.5311000000000003</v>
      </c>
      <c r="G1058" s="172">
        <v>6.5311000000000003</v>
      </c>
      <c r="H1058" s="172">
        <v>6.3574000000000002</v>
      </c>
      <c r="I1058" s="172">
        <v>23.2437</v>
      </c>
      <c r="J1058" s="172">
        <v>18.463200000000001</v>
      </c>
      <c r="K1058" s="172">
        <v>18.729399999999998</v>
      </c>
      <c r="L1058" s="172">
        <v>15.2813</v>
      </c>
      <c r="M1058" s="172">
        <v>12.2309</v>
      </c>
      <c r="N1058" s="172">
        <v>9.9512999999999998</v>
      </c>
      <c r="O1058" s="172">
        <v>7.3189000000000002</v>
      </c>
      <c r="P1058" s="172">
        <v>7.8226000000000004</v>
      </c>
      <c r="Q1058" s="172">
        <v>8.4364000000000008</v>
      </c>
      <c r="R1058" s="172">
        <v>11.047700000000001</v>
      </c>
    </row>
    <row r="1059" spans="1:18" x14ac:dyDescent="0.3">
      <c r="A1059" s="168" t="s">
        <v>1156</v>
      </c>
      <c r="B1059" s="168" t="s">
        <v>1174</v>
      </c>
      <c r="C1059" s="168">
        <v>120279</v>
      </c>
      <c r="D1059" s="171">
        <v>44032</v>
      </c>
      <c r="E1059" s="172">
        <v>59.062600000000003</v>
      </c>
      <c r="F1059" s="172">
        <v>7.4203999999999999</v>
      </c>
      <c r="G1059" s="172">
        <v>7.4203999999999999</v>
      </c>
      <c r="H1059" s="172">
        <v>7.2582000000000004</v>
      </c>
      <c r="I1059" s="172">
        <v>24.1556</v>
      </c>
      <c r="J1059" s="172">
        <v>19.379799999999999</v>
      </c>
      <c r="K1059" s="172">
        <v>19.673400000000001</v>
      </c>
      <c r="L1059" s="172">
        <v>16.252099999999999</v>
      </c>
      <c r="M1059" s="172">
        <v>12.8835</v>
      </c>
      <c r="N1059" s="172">
        <v>10.6915</v>
      </c>
      <c r="O1059" s="172">
        <v>7.9702999999999999</v>
      </c>
      <c r="P1059" s="172">
        <v>8.4344999999999999</v>
      </c>
      <c r="Q1059" s="172">
        <v>8.3401999999999994</v>
      </c>
      <c r="R1059" s="172">
        <v>11.7789</v>
      </c>
    </row>
    <row r="1060" spans="1:18" x14ac:dyDescent="0.3">
      <c r="A1060" s="168" t="s">
        <v>1156</v>
      </c>
      <c r="B1060" s="168" t="s">
        <v>1175</v>
      </c>
      <c r="C1060" s="168">
        <v>100387</v>
      </c>
      <c r="D1060" s="171">
        <v>44032</v>
      </c>
      <c r="E1060" s="172">
        <v>70.138599999999997</v>
      </c>
      <c r="F1060" s="172">
        <v>2.1514000000000002</v>
      </c>
      <c r="G1060" s="172">
        <v>2.1514000000000002</v>
      </c>
      <c r="H1060" s="172">
        <v>-3.4026999999999998</v>
      </c>
      <c r="I1060" s="172">
        <v>15.785</v>
      </c>
      <c r="J1060" s="172">
        <v>16.641300000000001</v>
      </c>
      <c r="K1060" s="172">
        <v>14.814</v>
      </c>
      <c r="L1060" s="172">
        <v>17.696200000000001</v>
      </c>
      <c r="M1060" s="172">
        <v>13.0785</v>
      </c>
      <c r="N1060" s="172">
        <v>10.5626</v>
      </c>
      <c r="O1060" s="172">
        <v>8.3009000000000004</v>
      </c>
      <c r="P1060" s="172">
        <v>9.1607000000000003</v>
      </c>
      <c r="Q1060" s="172">
        <v>9.0306999999999995</v>
      </c>
      <c r="R1060" s="172">
        <v>12.928800000000001</v>
      </c>
    </row>
    <row r="1061" spans="1:18" x14ac:dyDescent="0.3">
      <c r="A1061" s="168" t="s">
        <v>1156</v>
      </c>
      <c r="B1061" s="168" t="s">
        <v>1176</v>
      </c>
      <c r="C1061" s="168">
        <v>118687</v>
      </c>
      <c r="D1061" s="171">
        <v>44032</v>
      </c>
      <c r="E1061" s="172">
        <v>74.672700000000006</v>
      </c>
      <c r="F1061" s="172">
        <v>2.9986999999999999</v>
      </c>
      <c r="G1061" s="172">
        <v>2.9986999999999999</v>
      </c>
      <c r="H1061" s="172">
        <v>-2.6103000000000001</v>
      </c>
      <c r="I1061" s="172">
        <v>16.552499999999998</v>
      </c>
      <c r="J1061" s="172">
        <v>17.397600000000001</v>
      </c>
      <c r="K1061" s="172">
        <v>15.5778</v>
      </c>
      <c r="L1061" s="172">
        <v>18.5031</v>
      </c>
      <c r="M1061" s="172">
        <v>13.896699999999999</v>
      </c>
      <c r="N1061" s="172">
        <v>11.3874</v>
      </c>
      <c r="O1061" s="172">
        <v>9.1381999999999994</v>
      </c>
      <c r="P1061" s="172">
        <v>10.0479</v>
      </c>
      <c r="Q1061" s="172">
        <v>9.4007000000000005</v>
      </c>
      <c r="R1061" s="172">
        <v>13.7735</v>
      </c>
    </row>
    <row r="1062" spans="1:18" x14ac:dyDescent="0.3">
      <c r="A1062" s="168" t="s">
        <v>1156</v>
      </c>
      <c r="B1062" s="168" t="s">
        <v>1177</v>
      </c>
      <c r="C1062" s="168">
        <v>119714</v>
      </c>
      <c r="D1062" s="171">
        <v>44032</v>
      </c>
      <c r="E1062" s="172">
        <v>55.429400000000001</v>
      </c>
      <c r="F1062" s="172">
        <v>6.7643000000000004</v>
      </c>
      <c r="G1062" s="172">
        <v>6.7643000000000004</v>
      </c>
      <c r="H1062" s="172">
        <v>11.3697</v>
      </c>
      <c r="I1062" s="172">
        <v>25.126300000000001</v>
      </c>
      <c r="J1062" s="172">
        <v>23.0105</v>
      </c>
      <c r="K1062" s="172">
        <v>19.4344</v>
      </c>
      <c r="L1062" s="172">
        <v>16.291599999999999</v>
      </c>
      <c r="M1062" s="172">
        <v>15.7393</v>
      </c>
      <c r="N1062" s="172">
        <v>13.3645</v>
      </c>
      <c r="O1062" s="172">
        <v>9.1796000000000006</v>
      </c>
      <c r="P1062" s="172">
        <v>10.229699999999999</v>
      </c>
      <c r="Q1062" s="172">
        <v>9.2594999999999992</v>
      </c>
      <c r="R1062" s="172">
        <v>12.4361</v>
      </c>
    </row>
    <row r="1063" spans="1:18" x14ac:dyDescent="0.3">
      <c r="A1063" s="168" t="s">
        <v>1156</v>
      </c>
      <c r="B1063" s="168" t="s">
        <v>1178</v>
      </c>
      <c r="C1063" s="168">
        <v>100639</v>
      </c>
      <c r="D1063" s="171">
        <v>44032</v>
      </c>
      <c r="E1063" s="172">
        <v>53.085000000000001</v>
      </c>
      <c r="F1063" s="172">
        <v>6.1684000000000001</v>
      </c>
      <c r="G1063" s="172">
        <v>6.1684000000000001</v>
      </c>
      <c r="H1063" s="172">
        <v>10.7582</v>
      </c>
      <c r="I1063" s="172">
        <v>24.509499999999999</v>
      </c>
      <c r="J1063" s="172">
        <v>22.389199999999999</v>
      </c>
      <c r="K1063" s="172">
        <v>18.796199999999999</v>
      </c>
      <c r="L1063" s="172">
        <v>15.6432</v>
      </c>
      <c r="M1063" s="172">
        <v>15.069599999999999</v>
      </c>
      <c r="N1063" s="172">
        <v>12.6859</v>
      </c>
      <c r="O1063" s="172">
        <v>8.3597000000000001</v>
      </c>
      <c r="P1063" s="172">
        <v>9.4739000000000004</v>
      </c>
      <c r="Q1063" s="172">
        <v>7.9802</v>
      </c>
      <c r="R1063" s="172">
        <v>11.6982</v>
      </c>
    </row>
    <row r="1064" spans="1:18" x14ac:dyDescent="0.3">
      <c r="A1064" s="168" t="s">
        <v>1156</v>
      </c>
      <c r="B1064" s="168" t="s">
        <v>1179</v>
      </c>
      <c r="C1064" s="168">
        <v>119876</v>
      </c>
      <c r="D1064" s="171">
        <v>44032</v>
      </c>
      <c r="E1064" s="172">
        <v>68.128900000000002</v>
      </c>
      <c r="F1064" s="172">
        <v>14.9658</v>
      </c>
      <c r="G1064" s="172">
        <v>14.9658</v>
      </c>
      <c r="H1064" s="172">
        <v>6.5674000000000001</v>
      </c>
      <c r="I1064" s="172">
        <v>33.947499999999998</v>
      </c>
      <c r="J1064" s="172">
        <v>32.258600000000001</v>
      </c>
      <c r="K1064" s="172">
        <v>23.255500000000001</v>
      </c>
      <c r="L1064" s="172">
        <v>18.8782</v>
      </c>
      <c r="M1064" s="172">
        <v>15.6373</v>
      </c>
      <c r="N1064" s="172">
        <v>12.446099999999999</v>
      </c>
      <c r="O1064" s="172">
        <v>8.0847999999999995</v>
      </c>
      <c r="P1064" s="172">
        <v>9.1738</v>
      </c>
      <c r="Q1064" s="172">
        <v>9.2751000000000001</v>
      </c>
      <c r="R1064" s="172">
        <v>11.555199999999999</v>
      </c>
    </row>
    <row r="1065" spans="1:18" x14ac:dyDescent="0.3">
      <c r="A1065" s="168" t="s">
        <v>1156</v>
      </c>
      <c r="B1065" s="168" t="s">
        <v>1180</v>
      </c>
      <c r="C1065" s="168">
        <v>100418</v>
      </c>
      <c r="D1065" s="171">
        <v>44032</v>
      </c>
      <c r="E1065" s="172">
        <v>63.927399999999999</v>
      </c>
      <c r="F1065" s="172">
        <v>14.0237</v>
      </c>
      <c r="G1065" s="172">
        <v>14.0237</v>
      </c>
      <c r="H1065" s="172">
        <v>5.6668000000000003</v>
      </c>
      <c r="I1065" s="172">
        <v>33.060699999999997</v>
      </c>
      <c r="J1065" s="172">
        <v>31.367699999999999</v>
      </c>
      <c r="K1065" s="172">
        <v>22.5015</v>
      </c>
      <c r="L1065" s="172">
        <v>18.002500000000001</v>
      </c>
      <c r="M1065" s="172">
        <v>14.6965</v>
      </c>
      <c r="N1065" s="172">
        <v>11.479100000000001</v>
      </c>
      <c r="O1065" s="172">
        <v>6.9314999999999998</v>
      </c>
      <c r="P1065" s="172">
        <v>8.1087000000000007</v>
      </c>
      <c r="Q1065" s="172">
        <v>8.3085000000000004</v>
      </c>
      <c r="R1065" s="172">
        <v>10.5602</v>
      </c>
    </row>
    <row r="1066" spans="1:18" x14ac:dyDescent="0.3">
      <c r="A1066" s="168" t="s">
        <v>1156</v>
      </c>
      <c r="B1066" s="168" t="s">
        <v>1181</v>
      </c>
      <c r="C1066" s="168">
        <v>148086</v>
      </c>
      <c r="D1066" s="171">
        <v>44032</v>
      </c>
      <c r="E1066" s="172">
        <v>2.1150000000000002</v>
      </c>
      <c r="F1066" s="172">
        <v>8.6349999999999998</v>
      </c>
      <c r="G1066" s="172">
        <v>8.6349999999999998</v>
      </c>
      <c r="H1066" s="172">
        <v>8.6431000000000004</v>
      </c>
      <c r="I1066" s="172">
        <v>8.6575000000000006</v>
      </c>
      <c r="J1066" s="172">
        <v>8.6925000000000008</v>
      </c>
      <c r="K1066" s="172">
        <v>8.7789000000000001</v>
      </c>
      <c r="L1066" s="172"/>
      <c r="M1066" s="172"/>
      <c r="N1066" s="172"/>
      <c r="O1066" s="172"/>
      <c r="P1066" s="172"/>
      <c r="Q1066" s="172">
        <v>8.8582999999999998</v>
      </c>
      <c r="R1066" s="172"/>
    </row>
    <row r="1067" spans="1:18" x14ac:dyDescent="0.3">
      <c r="A1067" s="168" t="s">
        <v>1156</v>
      </c>
      <c r="B1067" s="168" t="s">
        <v>1182</v>
      </c>
      <c r="C1067" s="168">
        <v>148085</v>
      </c>
      <c r="D1067" s="171">
        <v>44032</v>
      </c>
      <c r="E1067" s="172">
        <v>1.9834000000000001</v>
      </c>
      <c r="F1067" s="172">
        <v>8.5939999999999994</v>
      </c>
      <c r="G1067" s="172">
        <v>8.5939999999999994</v>
      </c>
      <c r="H1067" s="172">
        <v>8.69</v>
      </c>
      <c r="I1067" s="172">
        <v>8.7044999999999995</v>
      </c>
      <c r="J1067" s="172">
        <v>8.6710999999999991</v>
      </c>
      <c r="K1067" s="172">
        <v>8.7828999999999997</v>
      </c>
      <c r="L1067" s="172"/>
      <c r="M1067" s="172"/>
      <c r="N1067" s="172"/>
      <c r="O1067" s="172"/>
      <c r="P1067" s="172"/>
      <c r="Q1067" s="172">
        <v>8.8507999999999996</v>
      </c>
      <c r="R1067" s="172"/>
    </row>
    <row r="1068" spans="1:18" x14ac:dyDescent="0.3">
      <c r="A1068" s="168" t="s">
        <v>1156</v>
      </c>
      <c r="B1068" s="168" t="s">
        <v>1183</v>
      </c>
      <c r="C1068" s="168">
        <v>120689</v>
      </c>
      <c r="D1068" s="171">
        <v>44032</v>
      </c>
      <c r="E1068" s="172">
        <v>53.495100000000001</v>
      </c>
      <c r="F1068" s="172">
        <v>-3.4333</v>
      </c>
      <c r="G1068" s="172">
        <v>-3.4333</v>
      </c>
      <c r="H1068" s="172">
        <v>-7.0183</v>
      </c>
      <c r="I1068" s="172">
        <v>20.358899999999998</v>
      </c>
      <c r="J1068" s="172">
        <v>18.721900000000002</v>
      </c>
      <c r="K1068" s="172">
        <v>19.5044</v>
      </c>
      <c r="L1068" s="172">
        <v>8.4949999999999992</v>
      </c>
      <c r="M1068" s="172">
        <v>0.86639999999999995</v>
      </c>
      <c r="N1068" s="172">
        <v>-0.46389999999999998</v>
      </c>
      <c r="O1068" s="172">
        <v>-0.30120000000000002</v>
      </c>
      <c r="P1068" s="172">
        <v>4.4458000000000002</v>
      </c>
      <c r="Q1068" s="172">
        <v>6.1208999999999998</v>
      </c>
      <c r="R1068" s="172">
        <v>-0.98009999999999997</v>
      </c>
    </row>
    <row r="1069" spans="1:18" x14ac:dyDescent="0.3">
      <c r="A1069" s="168" t="s">
        <v>1156</v>
      </c>
      <c r="B1069" s="168" t="s">
        <v>1184</v>
      </c>
      <c r="C1069" s="168">
        <v>100741</v>
      </c>
      <c r="D1069" s="171">
        <v>44032</v>
      </c>
      <c r="E1069" s="172">
        <v>50.035299999999999</v>
      </c>
      <c r="F1069" s="172">
        <v>-3.9864999999999999</v>
      </c>
      <c r="G1069" s="172">
        <v>-3.9864999999999999</v>
      </c>
      <c r="H1069" s="172">
        <v>-7.5755999999999997</v>
      </c>
      <c r="I1069" s="172">
        <v>19.798400000000001</v>
      </c>
      <c r="J1069" s="172">
        <v>18.126000000000001</v>
      </c>
      <c r="K1069" s="172">
        <v>18.873699999999999</v>
      </c>
      <c r="L1069" s="172">
        <v>7.8585000000000003</v>
      </c>
      <c r="M1069" s="172">
        <v>0.24629999999999999</v>
      </c>
      <c r="N1069" s="172">
        <v>-1.4246000000000001</v>
      </c>
      <c r="O1069" s="172">
        <v>-1.0942000000000001</v>
      </c>
      <c r="P1069" s="172">
        <v>3.6027</v>
      </c>
      <c r="Q1069" s="172">
        <v>7.5552999999999999</v>
      </c>
      <c r="R1069" s="172">
        <v>-1.8076000000000001</v>
      </c>
    </row>
    <row r="1070" spans="1:18" x14ac:dyDescent="0.3">
      <c r="A1070" s="173" t="s">
        <v>27</v>
      </c>
      <c r="B1070" s="168"/>
      <c r="C1070" s="168"/>
      <c r="D1070" s="168"/>
      <c r="E1070" s="168"/>
      <c r="F1070" s="174">
        <v>4.1734678571428576</v>
      </c>
      <c r="G1070" s="174">
        <v>4.1734678571428576</v>
      </c>
      <c r="H1070" s="174">
        <v>3.1037785714285713</v>
      </c>
      <c r="I1070" s="174">
        <v>22.858689285714288</v>
      </c>
      <c r="J1070" s="174">
        <v>21.949103571428573</v>
      </c>
      <c r="K1070" s="174">
        <v>18.584174999999998</v>
      </c>
      <c r="L1070" s="174">
        <v>16.603319230769227</v>
      </c>
      <c r="M1070" s="174">
        <v>12.266442307692305</v>
      </c>
      <c r="N1070" s="174">
        <v>9.8051461538461506</v>
      </c>
      <c r="O1070" s="174">
        <v>6.8937500000000016</v>
      </c>
      <c r="P1070" s="174">
        <v>8.2120769230769195</v>
      </c>
      <c r="Q1070" s="174">
        <v>8.5033607142857157</v>
      </c>
      <c r="R1070" s="174">
        <v>10.247676923076925</v>
      </c>
    </row>
    <row r="1071" spans="1:18" x14ac:dyDescent="0.3">
      <c r="A1071" s="173" t="s">
        <v>409</v>
      </c>
      <c r="B1071" s="168"/>
      <c r="C1071" s="168"/>
      <c r="D1071" s="168"/>
      <c r="E1071" s="168"/>
      <c r="F1071" s="174">
        <v>4.6509999999999998</v>
      </c>
      <c r="G1071" s="174">
        <v>4.6509999999999998</v>
      </c>
      <c r="H1071" s="174">
        <v>3.5697999999999999</v>
      </c>
      <c r="I1071" s="174">
        <v>23.869900000000001</v>
      </c>
      <c r="J1071" s="174">
        <v>19.997999999999998</v>
      </c>
      <c r="K1071" s="174">
        <v>19.347949999999997</v>
      </c>
      <c r="L1071" s="174">
        <v>17.486599999999999</v>
      </c>
      <c r="M1071" s="174">
        <v>13.885</v>
      </c>
      <c r="N1071" s="174">
        <v>10.860949999999999</v>
      </c>
      <c r="O1071" s="174">
        <v>7.9359500000000001</v>
      </c>
      <c r="P1071" s="174">
        <v>8.7205499999999994</v>
      </c>
      <c r="Q1071" s="174">
        <v>8.8066499999999994</v>
      </c>
      <c r="R1071" s="174">
        <v>11.7067</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44032</v>
      </c>
      <c r="E1074" s="172">
        <v>244.22</v>
      </c>
      <c r="F1074" s="172">
        <v>1.3234999999999999</v>
      </c>
      <c r="G1074" s="172">
        <v>1.3234999999999999</v>
      </c>
      <c r="H1074" s="172">
        <v>2.4584999999999999</v>
      </c>
      <c r="I1074" s="172">
        <v>2.0644999999999998</v>
      </c>
      <c r="J1074" s="172">
        <v>6.6836000000000002</v>
      </c>
      <c r="K1074" s="172">
        <v>15.247</v>
      </c>
      <c r="L1074" s="172">
        <v>-15.722300000000001</v>
      </c>
      <c r="M1074" s="172">
        <v>-7.8311000000000002</v>
      </c>
      <c r="N1074" s="172">
        <v>-10.1967</v>
      </c>
      <c r="O1074" s="172">
        <v>-6.7919</v>
      </c>
      <c r="P1074" s="172">
        <v>1.5377000000000001</v>
      </c>
      <c r="Q1074" s="172">
        <v>19.654599999999999</v>
      </c>
      <c r="R1074" s="172">
        <v>-8.8359000000000005</v>
      </c>
    </row>
    <row r="1075" spans="1:18" x14ac:dyDescent="0.3">
      <c r="A1075" s="168" t="s">
        <v>1186</v>
      </c>
      <c r="B1075" s="168" t="s">
        <v>1188</v>
      </c>
      <c r="C1075" s="168">
        <v>119620</v>
      </c>
      <c r="D1075" s="171">
        <v>44032</v>
      </c>
      <c r="E1075" s="172">
        <v>260.41000000000003</v>
      </c>
      <c r="F1075" s="172">
        <v>1.3347</v>
      </c>
      <c r="G1075" s="172">
        <v>1.3347</v>
      </c>
      <c r="H1075" s="172">
        <v>2.4792000000000001</v>
      </c>
      <c r="I1075" s="172">
        <v>2.1055999999999999</v>
      </c>
      <c r="J1075" s="172">
        <v>6.7866999999999997</v>
      </c>
      <c r="K1075" s="172">
        <v>15.547800000000001</v>
      </c>
      <c r="L1075" s="172">
        <v>-15.3056</v>
      </c>
      <c r="M1075" s="172">
        <v>-7.1821000000000002</v>
      </c>
      <c r="N1075" s="172">
        <v>-9.3721999999999994</v>
      </c>
      <c r="O1075" s="172">
        <v>-5.9340999999999999</v>
      </c>
      <c r="P1075" s="172">
        <v>2.4497</v>
      </c>
      <c r="Q1075" s="172">
        <v>10.808999999999999</v>
      </c>
      <c r="R1075" s="172">
        <v>-8.0137</v>
      </c>
    </row>
    <row r="1076" spans="1:18" x14ac:dyDescent="0.3">
      <c r="A1076" s="168" t="s">
        <v>1186</v>
      </c>
      <c r="B1076" s="168" t="s">
        <v>1189</v>
      </c>
      <c r="C1076" s="168">
        <v>120505</v>
      </c>
      <c r="D1076" s="171">
        <v>44032</v>
      </c>
      <c r="E1076" s="172">
        <v>42.57</v>
      </c>
      <c r="F1076" s="172">
        <v>0.80510000000000004</v>
      </c>
      <c r="G1076" s="172">
        <v>0.80510000000000004</v>
      </c>
      <c r="H1076" s="172">
        <v>1.8177000000000001</v>
      </c>
      <c r="I1076" s="172">
        <v>1.3813</v>
      </c>
      <c r="J1076" s="172">
        <v>4.2615999999999996</v>
      </c>
      <c r="K1076" s="172">
        <v>11.8497</v>
      </c>
      <c r="L1076" s="172">
        <v>-3.7096</v>
      </c>
      <c r="M1076" s="172">
        <v>1.599</v>
      </c>
      <c r="N1076" s="172">
        <v>11.3523</v>
      </c>
      <c r="O1076" s="172">
        <v>10.212899999999999</v>
      </c>
      <c r="P1076" s="172">
        <v>8.7222000000000008</v>
      </c>
      <c r="Q1076" s="172">
        <v>16.206</v>
      </c>
      <c r="R1076" s="172">
        <v>6.6643999999999997</v>
      </c>
    </row>
    <row r="1077" spans="1:18" x14ac:dyDescent="0.3">
      <c r="A1077" s="168" t="s">
        <v>1186</v>
      </c>
      <c r="B1077" s="168" t="s">
        <v>1190</v>
      </c>
      <c r="C1077" s="168">
        <v>114564</v>
      </c>
      <c r="D1077" s="171">
        <v>44032</v>
      </c>
      <c r="E1077" s="172">
        <v>38.86</v>
      </c>
      <c r="F1077" s="172">
        <v>0.80420000000000003</v>
      </c>
      <c r="G1077" s="172">
        <v>0.80420000000000003</v>
      </c>
      <c r="H1077" s="172">
        <v>1.7809999999999999</v>
      </c>
      <c r="I1077" s="172">
        <v>1.3299000000000001</v>
      </c>
      <c r="J1077" s="172">
        <v>4.1265000000000001</v>
      </c>
      <c r="K1077" s="172">
        <v>11.474500000000001</v>
      </c>
      <c r="L1077" s="172">
        <v>-4.3327999999999998</v>
      </c>
      <c r="M1077" s="172">
        <v>0.56940000000000002</v>
      </c>
      <c r="N1077" s="172">
        <v>9.8671000000000006</v>
      </c>
      <c r="O1077" s="172">
        <v>8.8792000000000009</v>
      </c>
      <c r="P1077" s="172">
        <v>7.4268000000000001</v>
      </c>
      <c r="Q1077" s="172">
        <v>15.491199999999999</v>
      </c>
      <c r="R1077" s="172">
        <v>5.3174999999999999</v>
      </c>
    </row>
    <row r="1078" spans="1:18" x14ac:dyDescent="0.3">
      <c r="A1078" s="168" t="s">
        <v>1186</v>
      </c>
      <c r="B1078" s="168" t="s">
        <v>1191</v>
      </c>
      <c r="C1078" s="168">
        <v>113327</v>
      </c>
      <c r="D1078" s="171">
        <v>44032</v>
      </c>
      <c r="E1078" s="172">
        <v>8.76</v>
      </c>
      <c r="F1078" s="172">
        <v>0.92169999999999996</v>
      </c>
      <c r="G1078" s="172">
        <v>0.92169999999999996</v>
      </c>
      <c r="H1078" s="172">
        <v>1.7422</v>
      </c>
      <c r="I1078" s="172">
        <v>1.9790000000000001</v>
      </c>
      <c r="J1078" s="172">
        <v>4.6595000000000004</v>
      </c>
      <c r="K1078" s="172">
        <v>16.8</v>
      </c>
      <c r="L1078" s="172">
        <v>-5.1947999999999999</v>
      </c>
      <c r="M1078" s="172">
        <v>0.92169999999999996</v>
      </c>
      <c r="N1078" s="172">
        <v>2.2170000000000001</v>
      </c>
      <c r="O1078" s="172">
        <v>-0.6381</v>
      </c>
      <c r="P1078" s="172">
        <v>0.25280000000000002</v>
      </c>
      <c r="Q1078" s="172">
        <v>-1.3418000000000001</v>
      </c>
      <c r="R1078" s="172">
        <v>-3.2021999999999999</v>
      </c>
    </row>
    <row r="1079" spans="1:18" x14ac:dyDescent="0.3">
      <c r="A1079" s="168" t="s">
        <v>1186</v>
      </c>
      <c r="B1079" s="168" t="s">
        <v>1192</v>
      </c>
      <c r="C1079" s="168">
        <v>119392</v>
      </c>
      <c r="D1079" s="171">
        <v>44032</v>
      </c>
      <c r="E1079" s="172">
        <v>9.32</v>
      </c>
      <c r="F1079" s="172">
        <v>0.97509999999999997</v>
      </c>
      <c r="G1079" s="172">
        <v>0.97509999999999997</v>
      </c>
      <c r="H1079" s="172">
        <v>1.7466999999999999</v>
      </c>
      <c r="I1079" s="172">
        <v>1.9694</v>
      </c>
      <c r="J1079" s="172">
        <v>4.7191000000000001</v>
      </c>
      <c r="K1079" s="172">
        <v>17.0854</v>
      </c>
      <c r="L1079" s="172">
        <v>-4.8979999999999997</v>
      </c>
      <c r="M1079" s="172">
        <v>1.5250999999999999</v>
      </c>
      <c r="N1079" s="172">
        <v>2.9834000000000001</v>
      </c>
      <c r="O1079" s="172">
        <v>0.28749999999999998</v>
      </c>
      <c r="P1079" s="172">
        <v>1.1076999999999999</v>
      </c>
      <c r="Q1079" s="172">
        <v>3.0642999999999998</v>
      </c>
      <c r="R1079" s="172">
        <v>-2.327</v>
      </c>
    </row>
    <row r="1080" spans="1:18" x14ac:dyDescent="0.3">
      <c r="A1080" s="168" t="s">
        <v>1186</v>
      </c>
      <c r="B1080" s="168" t="s">
        <v>1193</v>
      </c>
      <c r="C1080" s="168">
        <v>113566</v>
      </c>
      <c r="D1080" s="171">
        <v>44032</v>
      </c>
      <c r="E1080" s="172">
        <v>31.280999999999999</v>
      </c>
      <c r="F1080" s="172">
        <v>0.60140000000000005</v>
      </c>
      <c r="G1080" s="172">
        <v>0.60140000000000005</v>
      </c>
      <c r="H1080" s="172">
        <v>1.9257</v>
      </c>
      <c r="I1080" s="172">
        <v>1.0367999999999999</v>
      </c>
      <c r="J1080" s="172">
        <v>4.9275000000000002</v>
      </c>
      <c r="K1080" s="172">
        <v>12.626899999999999</v>
      </c>
      <c r="L1080" s="172">
        <v>-10.428699999999999</v>
      </c>
      <c r="M1080" s="172">
        <v>2.24E-2</v>
      </c>
      <c r="N1080" s="172">
        <v>1.9955000000000001</v>
      </c>
      <c r="O1080" s="172">
        <v>-1.7588999999999999</v>
      </c>
      <c r="P1080" s="172">
        <v>3.5777999999999999</v>
      </c>
      <c r="Q1080" s="172">
        <v>8.3457000000000008</v>
      </c>
      <c r="R1080" s="172">
        <v>0.54069999999999996</v>
      </c>
    </row>
    <row r="1081" spans="1:18" x14ac:dyDescent="0.3">
      <c r="A1081" s="168" t="s">
        <v>1186</v>
      </c>
      <c r="B1081" s="168" t="s">
        <v>1194</v>
      </c>
      <c r="C1081" s="168">
        <v>120002</v>
      </c>
      <c r="D1081" s="171">
        <v>44032</v>
      </c>
      <c r="E1081" s="172">
        <v>34.542999999999999</v>
      </c>
      <c r="F1081" s="172">
        <v>0.61460000000000004</v>
      </c>
      <c r="G1081" s="172">
        <v>0.61460000000000004</v>
      </c>
      <c r="H1081" s="172">
        <v>1.9539</v>
      </c>
      <c r="I1081" s="172">
        <v>1.0946</v>
      </c>
      <c r="J1081" s="172">
        <v>5.0609999999999999</v>
      </c>
      <c r="K1081" s="172">
        <v>13.018599999999999</v>
      </c>
      <c r="L1081" s="172">
        <v>-9.8187999999999995</v>
      </c>
      <c r="M1081" s="172">
        <v>1.0709</v>
      </c>
      <c r="N1081" s="172">
        <v>3.4407000000000001</v>
      </c>
      <c r="O1081" s="172">
        <v>-0.23319999999999999</v>
      </c>
      <c r="P1081" s="172">
        <v>5.1456999999999997</v>
      </c>
      <c r="Q1081" s="172">
        <v>14.4503</v>
      </c>
      <c r="R1081" s="172">
        <v>2.0105</v>
      </c>
    </row>
    <row r="1082" spans="1:18" x14ac:dyDescent="0.3">
      <c r="A1082" s="168" t="s">
        <v>1186</v>
      </c>
      <c r="B1082" s="168" t="s">
        <v>1195</v>
      </c>
      <c r="C1082" s="168">
        <v>119071</v>
      </c>
      <c r="D1082" s="171">
        <v>44032</v>
      </c>
      <c r="E1082" s="172">
        <v>59.588000000000001</v>
      </c>
      <c r="F1082" s="172">
        <v>0.98629999999999995</v>
      </c>
      <c r="G1082" s="172">
        <v>0.98629999999999995</v>
      </c>
      <c r="H1082" s="172">
        <v>3.1040999999999999</v>
      </c>
      <c r="I1082" s="172">
        <v>2.7290999999999999</v>
      </c>
      <c r="J1082" s="172">
        <v>5.9455</v>
      </c>
      <c r="K1082" s="172">
        <v>16.1175</v>
      </c>
      <c r="L1082" s="172">
        <v>-6.2329999999999997</v>
      </c>
      <c r="M1082" s="172">
        <v>3.4388000000000001</v>
      </c>
      <c r="N1082" s="172">
        <v>8.8265999999999991</v>
      </c>
      <c r="O1082" s="172">
        <v>3.2376999999999998</v>
      </c>
      <c r="P1082" s="172">
        <v>8.8872</v>
      </c>
      <c r="Q1082" s="172">
        <v>15.4116</v>
      </c>
      <c r="R1082" s="172">
        <v>3.6983000000000001</v>
      </c>
    </row>
    <row r="1083" spans="1:18" x14ac:dyDescent="0.3">
      <c r="A1083" s="168" t="s">
        <v>1186</v>
      </c>
      <c r="B1083" s="168" t="s">
        <v>1196</v>
      </c>
      <c r="C1083" s="168">
        <v>104481</v>
      </c>
      <c r="D1083" s="171">
        <v>44032</v>
      </c>
      <c r="E1083" s="172">
        <v>56.228999999999999</v>
      </c>
      <c r="F1083" s="172">
        <v>0.97870000000000001</v>
      </c>
      <c r="G1083" s="172">
        <v>0.97870000000000001</v>
      </c>
      <c r="H1083" s="172">
        <v>3.0855000000000001</v>
      </c>
      <c r="I1083" s="172">
        <v>2.6920000000000002</v>
      </c>
      <c r="J1083" s="172">
        <v>5.8628</v>
      </c>
      <c r="K1083" s="172">
        <v>15.8453</v>
      </c>
      <c r="L1083" s="172">
        <v>-6.6444000000000001</v>
      </c>
      <c r="M1083" s="172">
        <v>2.7614000000000001</v>
      </c>
      <c r="N1083" s="172">
        <v>7.8526999999999996</v>
      </c>
      <c r="O1083" s="172">
        <v>2.3342999999999998</v>
      </c>
      <c r="P1083" s="172">
        <v>7.9764999999999997</v>
      </c>
      <c r="Q1083" s="172">
        <v>13.4436</v>
      </c>
      <c r="R1083" s="172">
        <v>2.7582</v>
      </c>
    </row>
    <row r="1084" spans="1:18" x14ac:dyDescent="0.3">
      <c r="A1084" s="168" t="s">
        <v>1186</v>
      </c>
      <c r="B1084" s="168" t="s">
        <v>1197</v>
      </c>
      <c r="C1084" s="168">
        <v>140228</v>
      </c>
      <c r="D1084" s="171">
        <v>44032</v>
      </c>
      <c r="E1084" s="172">
        <v>27.504999999999999</v>
      </c>
      <c r="F1084" s="172">
        <v>0.99139999999999995</v>
      </c>
      <c r="G1084" s="172">
        <v>0.99139999999999995</v>
      </c>
      <c r="H1084" s="172">
        <v>1.8514999999999999</v>
      </c>
      <c r="I1084" s="172">
        <v>2.0291000000000001</v>
      </c>
      <c r="J1084" s="172">
        <v>5.8902999999999999</v>
      </c>
      <c r="K1084" s="172">
        <v>14.504</v>
      </c>
      <c r="L1084" s="172">
        <v>-9.8905999999999992</v>
      </c>
      <c r="M1084" s="172">
        <v>-2.0476999999999999</v>
      </c>
      <c r="N1084" s="172">
        <v>2.3975</v>
      </c>
      <c r="O1084" s="172">
        <v>1.2614000000000001</v>
      </c>
      <c r="P1084" s="172">
        <v>5.6032999999999999</v>
      </c>
      <c r="Q1084" s="172">
        <v>15.631</v>
      </c>
      <c r="R1084" s="172">
        <v>-2.2134</v>
      </c>
    </row>
    <row r="1085" spans="1:18" x14ac:dyDescent="0.3">
      <c r="A1085" s="168" t="s">
        <v>1186</v>
      </c>
      <c r="B1085" s="168" t="s">
        <v>1198</v>
      </c>
      <c r="C1085" s="168">
        <v>140225</v>
      </c>
      <c r="D1085" s="171">
        <v>44032</v>
      </c>
      <c r="E1085" s="172">
        <v>25.324000000000002</v>
      </c>
      <c r="F1085" s="172">
        <v>0.97689999999999999</v>
      </c>
      <c r="G1085" s="172">
        <v>0.97689999999999999</v>
      </c>
      <c r="H1085" s="172">
        <v>1.8213999999999999</v>
      </c>
      <c r="I1085" s="172">
        <v>1.9649000000000001</v>
      </c>
      <c r="J1085" s="172">
        <v>5.7413999999999996</v>
      </c>
      <c r="K1085" s="172">
        <v>14.031000000000001</v>
      </c>
      <c r="L1085" s="172">
        <v>-10.6296</v>
      </c>
      <c r="M1085" s="172">
        <v>-3.2585999999999999</v>
      </c>
      <c r="N1085" s="172">
        <v>0.7359</v>
      </c>
      <c r="O1085" s="172">
        <v>-0.13250000000000001</v>
      </c>
      <c r="P1085" s="172">
        <v>4.5260999999999996</v>
      </c>
      <c r="Q1085" s="172">
        <v>7.6685999999999996</v>
      </c>
      <c r="R1085" s="172">
        <v>-3.7296</v>
      </c>
    </row>
    <row r="1086" spans="1:18" x14ac:dyDescent="0.3">
      <c r="A1086" s="168" t="s">
        <v>1186</v>
      </c>
      <c r="B1086" s="168" t="s">
        <v>1199</v>
      </c>
      <c r="C1086" s="168">
        <v>100473</v>
      </c>
      <c r="D1086" s="171">
        <v>44032</v>
      </c>
      <c r="E1086" s="172">
        <v>858.18619999999999</v>
      </c>
      <c r="F1086" s="172">
        <v>0.99780000000000002</v>
      </c>
      <c r="G1086" s="172">
        <v>0.99780000000000002</v>
      </c>
      <c r="H1086" s="172">
        <v>1.4037999999999999</v>
      </c>
      <c r="I1086" s="172">
        <v>0.58030000000000004</v>
      </c>
      <c r="J1086" s="172">
        <v>4.8994</v>
      </c>
      <c r="K1086" s="172">
        <v>13.7996</v>
      </c>
      <c r="L1086" s="172">
        <v>-13.8004</v>
      </c>
      <c r="M1086" s="172">
        <v>-8.9193999999999996</v>
      </c>
      <c r="N1086" s="172">
        <v>-6.2286000000000001</v>
      </c>
      <c r="O1086" s="172">
        <v>-1.7395</v>
      </c>
      <c r="P1086" s="172">
        <v>4.4320000000000004</v>
      </c>
      <c r="Q1086" s="172">
        <v>18.1814</v>
      </c>
      <c r="R1086" s="172">
        <v>-4.2789000000000001</v>
      </c>
    </row>
    <row r="1087" spans="1:18" x14ac:dyDescent="0.3">
      <c r="A1087" s="168" t="s">
        <v>1186</v>
      </c>
      <c r="B1087" s="168" t="s">
        <v>1200</v>
      </c>
      <c r="C1087" s="168">
        <v>118533</v>
      </c>
      <c r="D1087" s="171">
        <v>44032</v>
      </c>
      <c r="E1087" s="172">
        <v>926.16309999999999</v>
      </c>
      <c r="F1087" s="172">
        <v>1.004</v>
      </c>
      <c r="G1087" s="172">
        <v>1.004</v>
      </c>
      <c r="H1087" s="172">
        <v>1.4185000000000001</v>
      </c>
      <c r="I1087" s="172">
        <v>0.61060000000000003</v>
      </c>
      <c r="J1087" s="172">
        <v>4.9718999999999998</v>
      </c>
      <c r="K1087" s="172">
        <v>14.0352</v>
      </c>
      <c r="L1087" s="172">
        <v>-13.44</v>
      </c>
      <c r="M1087" s="172">
        <v>-8.3346999999999998</v>
      </c>
      <c r="N1087" s="172">
        <v>-5.4259000000000004</v>
      </c>
      <c r="O1087" s="172">
        <v>-0.79590000000000005</v>
      </c>
      <c r="P1087" s="172">
        <v>5.4732000000000003</v>
      </c>
      <c r="Q1087" s="172">
        <v>14.4941</v>
      </c>
      <c r="R1087" s="172">
        <v>-3.4020000000000001</v>
      </c>
    </row>
    <row r="1088" spans="1:18" x14ac:dyDescent="0.3">
      <c r="A1088" s="168" t="s">
        <v>1186</v>
      </c>
      <c r="B1088" s="168" t="s">
        <v>1201</v>
      </c>
      <c r="C1088" s="168">
        <v>105758</v>
      </c>
      <c r="D1088" s="171">
        <v>44032</v>
      </c>
      <c r="E1088" s="172">
        <v>49.198999999999998</v>
      </c>
      <c r="F1088" s="172">
        <v>0.51690000000000003</v>
      </c>
      <c r="G1088" s="172">
        <v>0.51690000000000003</v>
      </c>
      <c r="H1088" s="172">
        <v>1.4245000000000001</v>
      </c>
      <c r="I1088" s="172">
        <v>0.63200000000000001</v>
      </c>
      <c r="J1088" s="172">
        <v>5.2024999999999997</v>
      </c>
      <c r="K1088" s="172">
        <v>14.9214</v>
      </c>
      <c r="L1088" s="172">
        <v>-11.855</v>
      </c>
      <c r="M1088" s="172">
        <v>-4.7398999999999996</v>
      </c>
      <c r="N1088" s="172">
        <v>-3.7785000000000002</v>
      </c>
      <c r="O1088" s="172">
        <v>-2.7646000000000002</v>
      </c>
      <c r="P1088" s="172">
        <v>4.9295999999999998</v>
      </c>
      <c r="Q1088" s="172">
        <v>12.954599999999999</v>
      </c>
      <c r="R1088" s="172">
        <v>-5.6673</v>
      </c>
    </row>
    <row r="1089" spans="1:18" x14ac:dyDescent="0.3">
      <c r="A1089" s="168" t="s">
        <v>1186</v>
      </c>
      <c r="B1089" s="168" t="s">
        <v>1202</v>
      </c>
      <c r="C1089" s="168">
        <v>118989</v>
      </c>
      <c r="D1089" s="171">
        <v>44032</v>
      </c>
      <c r="E1089" s="172">
        <v>52.384</v>
      </c>
      <c r="F1089" s="172">
        <v>0.52200000000000002</v>
      </c>
      <c r="G1089" s="172">
        <v>0.52200000000000002</v>
      </c>
      <c r="H1089" s="172">
        <v>1.4407000000000001</v>
      </c>
      <c r="I1089" s="172">
        <v>0.65910000000000002</v>
      </c>
      <c r="J1089" s="172">
        <v>5.2690999999999999</v>
      </c>
      <c r="K1089" s="172">
        <v>15.124599999999999</v>
      </c>
      <c r="L1089" s="172">
        <v>-11.5374</v>
      </c>
      <c r="M1089" s="172">
        <v>-4.2603</v>
      </c>
      <c r="N1089" s="172">
        <v>-3.1379000000000001</v>
      </c>
      <c r="O1089" s="172">
        <v>-1.8924000000000001</v>
      </c>
      <c r="P1089" s="172">
        <v>5.8920000000000003</v>
      </c>
      <c r="Q1089" s="172">
        <v>14.6539</v>
      </c>
      <c r="R1089" s="172">
        <v>-4.9130000000000003</v>
      </c>
    </row>
    <row r="1090" spans="1:18" x14ac:dyDescent="0.3">
      <c r="A1090" s="168" t="s">
        <v>1186</v>
      </c>
      <c r="B1090" s="168" t="s">
        <v>1203</v>
      </c>
      <c r="C1090" s="168">
        <v>102528</v>
      </c>
      <c r="D1090" s="171">
        <v>44032</v>
      </c>
      <c r="E1090" s="172">
        <v>83.93</v>
      </c>
      <c r="F1090" s="172">
        <v>1.1814</v>
      </c>
      <c r="G1090" s="172">
        <v>1.1814</v>
      </c>
      <c r="H1090" s="172">
        <v>1.8815</v>
      </c>
      <c r="I1090" s="172">
        <v>2.5914000000000001</v>
      </c>
      <c r="J1090" s="172">
        <v>7.6577999999999999</v>
      </c>
      <c r="K1090" s="172">
        <v>17.680900000000001</v>
      </c>
      <c r="L1090" s="172">
        <v>-14.2697</v>
      </c>
      <c r="M1090" s="172">
        <v>-8.1426999999999996</v>
      </c>
      <c r="N1090" s="172">
        <v>-7.9310999999999998</v>
      </c>
      <c r="O1090" s="172">
        <v>-2.8597000000000001</v>
      </c>
      <c r="P1090" s="172">
        <v>2.5280999999999998</v>
      </c>
      <c r="Q1090" s="172">
        <v>14.4748</v>
      </c>
      <c r="R1090" s="172">
        <v>-5.4504999999999999</v>
      </c>
    </row>
    <row r="1091" spans="1:18" x14ac:dyDescent="0.3">
      <c r="A1091" s="168" t="s">
        <v>1186</v>
      </c>
      <c r="B1091" s="168" t="s">
        <v>1204</v>
      </c>
      <c r="C1091" s="168">
        <v>120381</v>
      </c>
      <c r="D1091" s="171">
        <v>44032</v>
      </c>
      <c r="E1091" s="172">
        <v>89.97</v>
      </c>
      <c r="F1091" s="172">
        <v>1.1921999999999999</v>
      </c>
      <c r="G1091" s="172">
        <v>1.1921999999999999</v>
      </c>
      <c r="H1091" s="172">
        <v>1.9028</v>
      </c>
      <c r="I1091" s="172">
        <v>2.6352000000000002</v>
      </c>
      <c r="J1091" s="172">
        <v>7.7484999999999999</v>
      </c>
      <c r="K1091" s="172">
        <v>17.978000000000002</v>
      </c>
      <c r="L1091" s="172">
        <v>-13.863099999999999</v>
      </c>
      <c r="M1091" s="172">
        <v>-7.4954000000000001</v>
      </c>
      <c r="N1091" s="172">
        <v>-7.0654000000000003</v>
      </c>
      <c r="O1091" s="172">
        <v>-1.8298000000000001</v>
      </c>
      <c r="P1091" s="172">
        <v>3.5678999999999998</v>
      </c>
      <c r="Q1091" s="172">
        <v>13.7012</v>
      </c>
      <c r="R1091" s="172">
        <v>-4.5187999999999997</v>
      </c>
    </row>
    <row r="1092" spans="1:18" x14ac:dyDescent="0.3">
      <c r="A1092" s="168" t="s">
        <v>1186</v>
      </c>
      <c r="B1092" s="168" t="s">
        <v>1205</v>
      </c>
      <c r="C1092" s="168">
        <v>140460</v>
      </c>
      <c r="D1092" s="171">
        <v>44032</v>
      </c>
      <c r="E1092" s="172">
        <v>10.050000000000001</v>
      </c>
      <c r="F1092" s="172">
        <v>1.1066</v>
      </c>
      <c r="G1092" s="172">
        <v>1.1066</v>
      </c>
      <c r="H1092" s="172">
        <v>2.3422000000000001</v>
      </c>
      <c r="I1092" s="172">
        <v>2.3422000000000001</v>
      </c>
      <c r="J1092" s="172">
        <v>7.3718000000000004</v>
      </c>
      <c r="K1092" s="172">
        <v>18.374600000000001</v>
      </c>
      <c r="L1092" s="172">
        <v>-7.2877999999999998</v>
      </c>
      <c r="M1092" s="172">
        <v>-1.7595000000000001</v>
      </c>
      <c r="N1092" s="172">
        <v>0.8024</v>
      </c>
      <c r="O1092" s="172">
        <v>-3.6581999999999999</v>
      </c>
      <c r="P1092" s="172"/>
      <c r="Q1092" s="172">
        <v>0.14319999999999999</v>
      </c>
      <c r="R1092" s="172">
        <v>-5.1390000000000002</v>
      </c>
    </row>
    <row r="1093" spans="1:18" x14ac:dyDescent="0.3">
      <c r="A1093" s="168" t="s">
        <v>1186</v>
      </c>
      <c r="B1093" s="168" t="s">
        <v>1206</v>
      </c>
      <c r="C1093" s="168">
        <v>140461</v>
      </c>
      <c r="D1093" s="171">
        <v>44032</v>
      </c>
      <c r="E1093" s="172">
        <v>10.74</v>
      </c>
      <c r="F1093" s="172">
        <v>1.1298999999999999</v>
      </c>
      <c r="G1093" s="172">
        <v>1.1298999999999999</v>
      </c>
      <c r="H1093" s="172">
        <v>2.3832</v>
      </c>
      <c r="I1093" s="172">
        <v>2.3832</v>
      </c>
      <c r="J1093" s="172">
        <v>7.5075000000000003</v>
      </c>
      <c r="K1093" s="172">
        <v>18.673999999999999</v>
      </c>
      <c r="L1093" s="172">
        <v>-6.9324000000000003</v>
      </c>
      <c r="M1093" s="172">
        <v>-1.196</v>
      </c>
      <c r="N1093" s="172">
        <v>1.7044999999999999</v>
      </c>
      <c r="O1093" s="172">
        <v>-1.9092</v>
      </c>
      <c r="P1093" s="172"/>
      <c r="Q1093" s="172">
        <v>2.0697000000000001</v>
      </c>
      <c r="R1093" s="172">
        <v>-3.8146</v>
      </c>
    </row>
    <row r="1094" spans="1:18" x14ac:dyDescent="0.3">
      <c r="A1094" s="168" t="s">
        <v>1186</v>
      </c>
      <c r="B1094" s="168" t="s">
        <v>1207</v>
      </c>
      <c r="C1094" s="168">
        <v>105503</v>
      </c>
      <c r="D1094" s="171">
        <v>44032</v>
      </c>
      <c r="E1094" s="172">
        <v>48.71</v>
      </c>
      <c r="F1094" s="172">
        <v>0.99519999999999997</v>
      </c>
      <c r="G1094" s="172">
        <v>0.99519999999999997</v>
      </c>
      <c r="H1094" s="172">
        <v>1.6698</v>
      </c>
      <c r="I1094" s="172">
        <v>1.2051000000000001</v>
      </c>
      <c r="J1094" s="172">
        <v>4.5054999999999996</v>
      </c>
      <c r="K1094" s="172">
        <v>13.0687</v>
      </c>
      <c r="L1094" s="172">
        <v>-7.3601999999999999</v>
      </c>
      <c r="M1094" s="172">
        <v>2.2031000000000001</v>
      </c>
      <c r="N1094" s="172">
        <v>6.6330999999999998</v>
      </c>
      <c r="O1094" s="172">
        <v>3.4056000000000002</v>
      </c>
      <c r="P1094" s="172">
        <v>6.4462999999999999</v>
      </c>
      <c r="Q1094" s="172">
        <v>12.679500000000001</v>
      </c>
      <c r="R1094" s="172">
        <v>1.9413</v>
      </c>
    </row>
    <row r="1095" spans="1:18" x14ac:dyDescent="0.3">
      <c r="A1095" s="168" t="s">
        <v>1186</v>
      </c>
      <c r="B1095" s="168" t="s">
        <v>1208</v>
      </c>
      <c r="C1095" s="168">
        <v>120403</v>
      </c>
      <c r="D1095" s="171">
        <v>44032</v>
      </c>
      <c r="E1095" s="172">
        <v>54.7</v>
      </c>
      <c r="F1095" s="172">
        <v>0.997</v>
      </c>
      <c r="G1095" s="172">
        <v>0.997</v>
      </c>
      <c r="H1095" s="172">
        <v>1.6918</v>
      </c>
      <c r="I1095" s="172">
        <v>1.2587999999999999</v>
      </c>
      <c r="J1095" s="172">
        <v>4.6288999999999998</v>
      </c>
      <c r="K1095" s="172">
        <v>13.4384</v>
      </c>
      <c r="L1095" s="172">
        <v>-6.7667000000000002</v>
      </c>
      <c r="M1095" s="172">
        <v>3.2075</v>
      </c>
      <c r="N1095" s="172">
        <v>8.1028000000000002</v>
      </c>
      <c r="O1095" s="172">
        <v>5.0709</v>
      </c>
      <c r="P1095" s="172">
        <v>8.2406000000000006</v>
      </c>
      <c r="Q1095" s="172">
        <v>16.154399999999999</v>
      </c>
      <c r="R1095" s="172">
        <v>3.4881000000000002</v>
      </c>
    </row>
    <row r="1096" spans="1:18" x14ac:dyDescent="0.3">
      <c r="A1096" s="168" t="s">
        <v>1186</v>
      </c>
      <c r="B1096" s="168" t="s">
        <v>1209</v>
      </c>
      <c r="C1096" s="168">
        <v>104908</v>
      </c>
      <c r="D1096" s="171">
        <v>44032</v>
      </c>
      <c r="E1096" s="172">
        <v>37.045999999999999</v>
      </c>
      <c r="F1096" s="172">
        <v>0.88780000000000003</v>
      </c>
      <c r="G1096" s="172">
        <v>0.88780000000000003</v>
      </c>
      <c r="H1096" s="172">
        <v>1.5989</v>
      </c>
      <c r="I1096" s="172">
        <v>1.0722</v>
      </c>
      <c r="J1096" s="172">
        <v>5.9516999999999998</v>
      </c>
      <c r="K1096" s="172">
        <v>14.254899999999999</v>
      </c>
      <c r="L1096" s="172">
        <v>-13.0518</v>
      </c>
      <c r="M1096" s="172">
        <v>-2.6309999999999998</v>
      </c>
      <c r="N1096" s="172">
        <v>0.24349999999999999</v>
      </c>
      <c r="O1096" s="172">
        <v>0</v>
      </c>
      <c r="P1096" s="172">
        <v>6.4283999999999999</v>
      </c>
      <c r="Q1096" s="172">
        <v>10.333</v>
      </c>
      <c r="R1096" s="172">
        <v>-0.60370000000000001</v>
      </c>
    </row>
    <row r="1097" spans="1:18" x14ac:dyDescent="0.3">
      <c r="A1097" s="168" t="s">
        <v>1186</v>
      </c>
      <c r="B1097" s="168" t="s">
        <v>1210</v>
      </c>
      <c r="C1097" s="168">
        <v>119775</v>
      </c>
      <c r="D1097" s="171">
        <v>44032</v>
      </c>
      <c r="E1097" s="172">
        <v>40.442999999999998</v>
      </c>
      <c r="F1097" s="172">
        <v>0.90069999999999995</v>
      </c>
      <c r="G1097" s="172">
        <v>0.90069999999999995</v>
      </c>
      <c r="H1097" s="172">
        <v>1.6257999999999999</v>
      </c>
      <c r="I1097" s="172">
        <v>1.1227</v>
      </c>
      <c r="J1097" s="172">
        <v>6.0660999999999996</v>
      </c>
      <c r="K1097" s="172">
        <v>14.6311</v>
      </c>
      <c r="L1097" s="172">
        <v>-12.4648</v>
      </c>
      <c r="M1097" s="172">
        <v>-1.6822999999999999</v>
      </c>
      <c r="N1097" s="172">
        <v>1.5237000000000001</v>
      </c>
      <c r="O1097" s="172">
        <v>1.2406999999999999</v>
      </c>
      <c r="P1097" s="172">
        <v>7.8587999999999996</v>
      </c>
      <c r="Q1097" s="172">
        <v>15.1724</v>
      </c>
      <c r="R1097" s="172">
        <v>0.64570000000000005</v>
      </c>
    </row>
    <row r="1098" spans="1:18" x14ac:dyDescent="0.3">
      <c r="A1098" s="168" t="s">
        <v>1186</v>
      </c>
      <c r="B1098" s="168" t="s">
        <v>1211</v>
      </c>
      <c r="C1098" s="168">
        <v>119807</v>
      </c>
      <c r="D1098" s="171">
        <v>44032</v>
      </c>
      <c r="E1098" s="172">
        <v>131.53</v>
      </c>
      <c r="F1098" s="172">
        <v>0.85880000000000001</v>
      </c>
      <c r="G1098" s="172">
        <v>0.85880000000000001</v>
      </c>
      <c r="H1098" s="172">
        <v>1.5362</v>
      </c>
      <c r="I1098" s="172">
        <v>1.1691</v>
      </c>
      <c r="J1098" s="172">
        <v>5.1398999999999999</v>
      </c>
      <c r="K1098" s="172">
        <v>13.8492</v>
      </c>
      <c r="L1098" s="172">
        <v>-11.1404</v>
      </c>
      <c r="M1098" s="172">
        <v>-3.2370000000000001</v>
      </c>
      <c r="N1098" s="172">
        <v>-0.46160000000000001</v>
      </c>
      <c r="O1098" s="172">
        <v>-1.9799</v>
      </c>
      <c r="P1098" s="172">
        <v>7.4420000000000002</v>
      </c>
      <c r="Q1098" s="172">
        <v>15.999700000000001</v>
      </c>
      <c r="R1098" s="172">
        <v>-3.7250999999999999</v>
      </c>
    </row>
    <row r="1099" spans="1:18" x14ac:dyDescent="0.3">
      <c r="A1099" s="168" t="s">
        <v>1186</v>
      </c>
      <c r="B1099" s="168" t="s">
        <v>1212</v>
      </c>
      <c r="C1099" s="168">
        <v>112496</v>
      </c>
      <c r="D1099" s="171">
        <v>44032</v>
      </c>
      <c r="E1099" s="172">
        <v>122.93</v>
      </c>
      <c r="F1099" s="172">
        <v>0.85319999999999996</v>
      </c>
      <c r="G1099" s="172">
        <v>0.85319999999999996</v>
      </c>
      <c r="H1099" s="172">
        <v>1.5195000000000001</v>
      </c>
      <c r="I1099" s="172">
        <v>1.127</v>
      </c>
      <c r="J1099" s="172">
        <v>5.0414000000000003</v>
      </c>
      <c r="K1099" s="172">
        <v>13.519299999999999</v>
      </c>
      <c r="L1099" s="172">
        <v>-11.6882</v>
      </c>
      <c r="M1099" s="172">
        <v>-4.1406999999999998</v>
      </c>
      <c r="N1099" s="172">
        <v>-1.6796</v>
      </c>
      <c r="O1099" s="172">
        <v>-3.0087000000000002</v>
      </c>
      <c r="P1099" s="172">
        <v>6.4061000000000003</v>
      </c>
      <c r="Q1099" s="172">
        <v>17.028300000000002</v>
      </c>
      <c r="R1099" s="172">
        <v>-4.8220000000000001</v>
      </c>
    </row>
    <row r="1100" spans="1:18" x14ac:dyDescent="0.3">
      <c r="A1100" s="168" t="s">
        <v>1186</v>
      </c>
      <c r="B1100" s="168" t="s">
        <v>1213</v>
      </c>
      <c r="C1100" s="168">
        <v>142110</v>
      </c>
      <c r="D1100" s="171">
        <v>44032</v>
      </c>
      <c r="E1100" s="172">
        <v>9.7073</v>
      </c>
      <c r="F1100" s="172">
        <v>0.45839999999999997</v>
      </c>
      <c r="G1100" s="172">
        <v>0.45839999999999997</v>
      </c>
      <c r="H1100" s="172">
        <v>1.7589999999999999</v>
      </c>
      <c r="I1100" s="172">
        <v>1.1019000000000001</v>
      </c>
      <c r="J1100" s="172">
        <v>4.2361000000000004</v>
      </c>
      <c r="K1100" s="172">
        <v>11.975899999999999</v>
      </c>
      <c r="L1100" s="172">
        <v>-7.6444999999999999</v>
      </c>
      <c r="M1100" s="172">
        <v>-1.8503000000000001</v>
      </c>
      <c r="N1100" s="172">
        <v>5.5152999999999999</v>
      </c>
      <c r="O1100" s="172"/>
      <c r="P1100" s="172"/>
      <c r="Q1100" s="172">
        <v>-1.1949000000000001</v>
      </c>
      <c r="R1100" s="172">
        <v>0.91620000000000001</v>
      </c>
    </row>
    <row r="1101" spans="1:18" x14ac:dyDescent="0.3">
      <c r="A1101" s="168" t="s">
        <v>1186</v>
      </c>
      <c r="B1101" s="168" t="s">
        <v>1214</v>
      </c>
      <c r="C1101" s="168">
        <v>142109</v>
      </c>
      <c r="D1101" s="171">
        <v>44032</v>
      </c>
      <c r="E1101" s="172">
        <v>9.2832000000000008</v>
      </c>
      <c r="F1101" s="172">
        <v>0.44469999999999998</v>
      </c>
      <c r="G1101" s="172">
        <v>0.44469999999999998</v>
      </c>
      <c r="H1101" s="172">
        <v>1.7270000000000001</v>
      </c>
      <c r="I1101" s="172">
        <v>1.0361</v>
      </c>
      <c r="J1101" s="172">
        <v>4.0857999999999999</v>
      </c>
      <c r="K1101" s="172">
        <v>11.507199999999999</v>
      </c>
      <c r="L1101" s="172">
        <v>-8.3683999999999994</v>
      </c>
      <c r="M1101" s="172">
        <v>-3.0131000000000001</v>
      </c>
      <c r="N1101" s="172">
        <v>3.8552</v>
      </c>
      <c r="O1101" s="172"/>
      <c r="P1101" s="172"/>
      <c r="Q1101" s="172">
        <v>-2.9649000000000001</v>
      </c>
      <c r="R1101" s="172">
        <v>-0.80079999999999996</v>
      </c>
    </row>
    <row r="1102" spans="1:18" x14ac:dyDescent="0.3">
      <c r="A1102" s="168" t="s">
        <v>1186</v>
      </c>
      <c r="B1102" s="168" t="s">
        <v>1215</v>
      </c>
      <c r="C1102" s="168">
        <v>147445</v>
      </c>
      <c r="D1102" s="171">
        <v>44032</v>
      </c>
      <c r="E1102" s="172">
        <v>10.468999999999999</v>
      </c>
      <c r="F1102" s="172">
        <v>0.58609999999999995</v>
      </c>
      <c r="G1102" s="172">
        <v>0.58609999999999995</v>
      </c>
      <c r="H1102" s="172">
        <v>0.6925</v>
      </c>
      <c r="I1102" s="172">
        <v>-0.30470000000000003</v>
      </c>
      <c r="J1102" s="172">
        <v>5.6727999999999996</v>
      </c>
      <c r="K1102" s="172">
        <v>15.3355</v>
      </c>
      <c r="L1102" s="172">
        <v>-11.309699999999999</v>
      </c>
      <c r="M1102" s="172">
        <v>-2.3323</v>
      </c>
      <c r="N1102" s="172"/>
      <c r="O1102" s="172"/>
      <c r="P1102" s="172"/>
      <c r="Q1102" s="172">
        <v>4.6900000000000004</v>
      </c>
      <c r="R1102" s="172"/>
    </row>
    <row r="1103" spans="1:18" x14ac:dyDescent="0.3">
      <c r="A1103" s="168" t="s">
        <v>1186</v>
      </c>
      <c r="B1103" s="168" t="s">
        <v>1216</v>
      </c>
      <c r="C1103" s="168">
        <v>147479</v>
      </c>
      <c r="D1103" s="171">
        <v>44032</v>
      </c>
      <c r="E1103" s="172">
        <v>10.297000000000001</v>
      </c>
      <c r="F1103" s="172">
        <v>0.57630000000000003</v>
      </c>
      <c r="G1103" s="172">
        <v>0.57630000000000003</v>
      </c>
      <c r="H1103" s="172">
        <v>0.66479999999999995</v>
      </c>
      <c r="I1103" s="172">
        <v>-0.35799999999999998</v>
      </c>
      <c r="J1103" s="172">
        <v>5.5345000000000004</v>
      </c>
      <c r="K1103" s="172">
        <v>14.8706</v>
      </c>
      <c r="L1103" s="172">
        <v>-12.0366</v>
      </c>
      <c r="M1103" s="172">
        <v>-3.5590999999999999</v>
      </c>
      <c r="N1103" s="172"/>
      <c r="O1103" s="172"/>
      <c r="P1103" s="172"/>
      <c r="Q1103" s="172">
        <v>2.97</v>
      </c>
      <c r="R1103" s="172"/>
    </row>
    <row r="1104" spans="1:18" x14ac:dyDescent="0.3">
      <c r="A1104" s="168" t="s">
        <v>1186</v>
      </c>
      <c r="B1104" s="168" t="s">
        <v>1217</v>
      </c>
      <c r="C1104" s="168">
        <v>127042</v>
      </c>
      <c r="D1104" s="171">
        <v>44032</v>
      </c>
      <c r="E1104" s="172">
        <v>24.5076</v>
      </c>
      <c r="F1104" s="172">
        <v>0.84599999999999997</v>
      </c>
      <c r="G1104" s="172">
        <v>0.84599999999999997</v>
      </c>
      <c r="H1104" s="172">
        <v>1.4413</v>
      </c>
      <c r="I1104" s="172">
        <v>2.1375999999999999</v>
      </c>
      <c r="J1104" s="172">
        <v>6.1192000000000002</v>
      </c>
      <c r="K1104" s="172">
        <v>13.5715</v>
      </c>
      <c r="L1104" s="172">
        <v>-17.996400000000001</v>
      </c>
      <c r="M1104" s="172">
        <v>-11.129300000000001</v>
      </c>
      <c r="N1104" s="172">
        <v>-2.4529999999999998</v>
      </c>
      <c r="O1104" s="172">
        <v>-2.5213999999999999</v>
      </c>
      <c r="P1104" s="172">
        <v>2.5501</v>
      </c>
      <c r="Q1104" s="172">
        <v>15.020799999999999</v>
      </c>
      <c r="R1104" s="172">
        <v>-5.2801999999999998</v>
      </c>
    </row>
    <row r="1105" spans="1:18" x14ac:dyDescent="0.3">
      <c r="A1105" s="168" t="s">
        <v>1186</v>
      </c>
      <c r="B1105" s="168" t="s">
        <v>1218</v>
      </c>
      <c r="C1105" s="168">
        <v>127039</v>
      </c>
      <c r="D1105" s="171">
        <v>44032</v>
      </c>
      <c r="E1105" s="172">
        <v>22.646999999999998</v>
      </c>
      <c r="F1105" s="172">
        <v>0.83620000000000005</v>
      </c>
      <c r="G1105" s="172">
        <v>0.83620000000000005</v>
      </c>
      <c r="H1105" s="172">
        <v>1.4177999999999999</v>
      </c>
      <c r="I1105" s="172">
        <v>2.0899000000000001</v>
      </c>
      <c r="J1105" s="172">
        <v>6.0094000000000003</v>
      </c>
      <c r="K1105" s="172">
        <v>13.2401</v>
      </c>
      <c r="L1105" s="172">
        <v>-18.4682</v>
      </c>
      <c r="M1105" s="172">
        <v>-11.894500000000001</v>
      </c>
      <c r="N1105" s="172">
        <v>-3.5695000000000001</v>
      </c>
      <c r="O1105" s="172">
        <v>-3.7136999999999998</v>
      </c>
      <c r="P1105" s="172">
        <v>1.2858000000000001</v>
      </c>
      <c r="Q1105" s="172">
        <v>13.611700000000001</v>
      </c>
      <c r="R1105" s="172">
        <v>-6.3891999999999998</v>
      </c>
    </row>
    <row r="1106" spans="1:18" x14ac:dyDescent="0.3">
      <c r="A1106" s="168" t="s">
        <v>1186</v>
      </c>
      <c r="B1106" s="168" t="s">
        <v>1219</v>
      </c>
      <c r="C1106" s="168">
        <v>100377</v>
      </c>
      <c r="D1106" s="171">
        <v>44032</v>
      </c>
      <c r="E1106" s="172">
        <v>1050.0275999999999</v>
      </c>
      <c r="F1106" s="172">
        <v>1.1081000000000001</v>
      </c>
      <c r="G1106" s="172">
        <v>1.1081000000000001</v>
      </c>
      <c r="H1106" s="172">
        <v>2.0448</v>
      </c>
      <c r="I1106" s="172">
        <v>2.3367</v>
      </c>
      <c r="J1106" s="172">
        <v>5.4081999999999999</v>
      </c>
      <c r="K1106" s="172">
        <v>13.877599999999999</v>
      </c>
      <c r="L1106" s="172">
        <v>-12.357799999999999</v>
      </c>
      <c r="M1106" s="172">
        <v>-3.3714</v>
      </c>
      <c r="N1106" s="172">
        <v>-2.0733000000000001</v>
      </c>
      <c r="O1106" s="172">
        <v>-0.42899999999999999</v>
      </c>
      <c r="P1106" s="172">
        <v>4.4577999999999998</v>
      </c>
      <c r="Q1106" s="172">
        <v>20.642399999999999</v>
      </c>
      <c r="R1106" s="172">
        <v>-0.11899999999999999</v>
      </c>
    </row>
    <row r="1107" spans="1:18" x14ac:dyDescent="0.3">
      <c r="A1107" s="168" t="s">
        <v>1186</v>
      </c>
      <c r="B1107" s="168" t="s">
        <v>1220</v>
      </c>
      <c r="C1107" s="168">
        <v>118668</v>
      </c>
      <c r="D1107" s="171">
        <v>44032</v>
      </c>
      <c r="E1107" s="172">
        <v>1106.1876999999999</v>
      </c>
      <c r="F1107" s="172">
        <v>1.1147</v>
      </c>
      <c r="G1107" s="172">
        <v>1.1147</v>
      </c>
      <c r="H1107" s="172">
        <v>2.0573000000000001</v>
      </c>
      <c r="I1107" s="172">
        <v>2.3611</v>
      </c>
      <c r="J1107" s="172">
        <v>5.4626000000000001</v>
      </c>
      <c r="K1107" s="172">
        <v>14.058</v>
      </c>
      <c r="L1107" s="172">
        <v>-12.061500000000001</v>
      </c>
      <c r="M1107" s="172">
        <v>-2.8923999999999999</v>
      </c>
      <c r="N1107" s="172">
        <v>-1.4402999999999999</v>
      </c>
      <c r="O1107" s="172">
        <v>0.2535</v>
      </c>
      <c r="P1107" s="172">
        <v>5.2022000000000004</v>
      </c>
      <c r="Q1107" s="172">
        <v>10.928000000000001</v>
      </c>
      <c r="R1107" s="172">
        <v>0.51149999999999995</v>
      </c>
    </row>
    <row r="1108" spans="1:18" x14ac:dyDescent="0.3">
      <c r="A1108" s="168" t="s">
        <v>1186</v>
      </c>
      <c r="B1108" s="168" t="s">
        <v>1221</v>
      </c>
      <c r="C1108" s="168">
        <v>125307</v>
      </c>
      <c r="D1108" s="171">
        <v>44032</v>
      </c>
      <c r="E1108" s="172">
        <v>21.13</v>
      </c>
      <c r="F1108" s="172">
        <v>1.7333000000000001</v>
      </c>
      <c r="G1108" s="172">
        <v>1.7333000000000001</v>
      </c>
      <c r="H1108" s="172">
        <v>2.2749000000000001</v>
      </c>
      <c r="I1108" s="172">
        <v>4.7595000000000001</v>
      </c>
      <c r="J1108" s="172">
        <v>9.3684999999999992</v>
      </c>
      <c r="K1108" s="172">
        <v>21.7867</v>
      </c>
      <c r="L1108" s="172">
        <v>3.1234999999999999</v>
      </c>
      <c r="M1108" s="172">
        <v>15.401400000000001</v>
      </c>
      <c r="N1108" s="172">
        <v>18.375399999999999</v>
      </c>
      <c r="O1108" s="172">
        <v>2.8502999999999998</v>
      </c>
      <c r="P1108" s="172">
        <v>5.0526999999999997</v>
      </c>
      <c r="Q1108" s="172">
        <v>11.934200000000001</v>
      </c>
      <c r="R1108" s="172">
        <v>3.5872000000000002</v>
      </c>
    </row>
    <row r="1109" spans="1:18" x14ac:dyDescent="0.3">
      <c r="A1109" s="168" t="s">
        <v>1186</v>
      </c>
      <c r="B1109" s="168" t="s">
        <v>1222</v>
      </c>
      <c r="C1109" s="168">
        <v>125305</v>
      </c>
      <c r="D1109" s="171">
        <v>44032</v>
      </c>
      <c r="E1109" s="172">
        <v>19.690000000000001</v>
      </c>
      <c r="F1109" s="172">
        <v>1.7571000000000001</v>
      </c>
      <c r="G1109" s="172">
        <v>1.7571000000000001</v>
      </c>
      <c r="H1109" s="172">
        <v>2.2856999999999998</v>
      </c>
      <c r="I1109" s="172">
        <v>4.734</v>
      </c>
      <c r="J1109" s="172">
        <v>9.2068999999999992</v>
      </c>
      <c r="K1109" s="172">
        <v>21.3185</v>
      </c>
      <c r="L1109" s="172">
        <v>2.2326000000000001</v>
      </c>
      <c r="M1109" s="172">
        <v>13.9468</v>
      </c>
      <c r="N1109" s="172">
        <v>16.508900000000001</v>
      </c>
      <c r="O1109" s="172">
        <v>1.2128000000000001</v>
      </c>
      <c r="P1109" s="172">
        <v>3.7201</v>
      </c>
      <c r="Q1109" s="172">
        <v>10.7499</v>
      </c>
      <c r="R1109" s="172">
        <v>1.9849000000000001</v>
      </c>
    </row>
    <row r="1110" spans="1:18" x14ac:dyDescent="0.3">
      <c r="A1110" s="168" t="s">
        <v>1186</v>
      </c>
      <c r="B1110" s="168" t="s">
        <v>1223</v>
      </c>
      <c r="C1110" s="168">
        <v>147778</v>
      </c>
      <c r="D1110" s="171">
        <v>44032</v>
      </c>
      <c r="E1110" s="172">
        <v>9.57</v>
      </c>
      <c r="F1110" s="172">
        <v>0.84299999999999997</v>
      </c>
      <c r="G1110" s="172">
        <v>0.84299999999999997</v>
      </c>
      <c r="H1110" s="172">
        <v>1.1628000000000001</v>
      </c>
      <c r="I1110" s="172">
        <v>0.63090000000000002</v>
      </c>
      <c r="J1110" s="172">
        <v>5.2805</v>
      </c>
      <c r="K1110" s="172">
        <v>14.610799999999999</v>
      </c>
      <c r="L1110" s="172">
        <v>-7.7145999999999999</v>
      </c>
      <c r="M1110" s="172"/>
      <c r="N1110" s="172"/>
      <c r="O1110" s="172"/>
      <c r="P1110" s="172"/>
      <c r="Q1110" s="172">
        <v>-4.3</v>
      </c>
      <c r="R1110" s="172"/>
    </row>
    <row r="1111" spans="1:18" x14ac:dyDescent="0.3">
      <c r="A1111" s="168" t="s">
        <v>1186</v>
      </c>
      <c r="B1111" s="168" t="s">
        <v>1224</v>
      </c>
      <c r="C1111" s="168">
        <v>147779</v>
      </c>
      <c r="D1111" s="171">
        <v>44032</v>
      </c>
      <c r="E1111" s="172">
        <v>9.4700000000000006</v>
      </c>
      <c r="F1111" s="172">
        <v>0.85199999999999998</v>
      </c>
      <c r="G1111" s="172">
        <v>0.85199999999999998</v>
      </c>
      <c r="H1111" s="172">
        <v>1.1752</v>
      </c>
      <c r="I1111" s="172">
        <v>0.53080000000000005</v>
      </c>
      <c r="J1111" s="172">
        <v>5.2222</v>
      </c>
      <c r="K1111" s="172">
        <v>14.096399999999999</v>
      </c>
      <c r="L1111" s="172">
        <v>-8.5907</v>
      </c>
      <c r="M1111" s="172"/>
      <c r="N1111" s="172"/>
      <c r="O1111" s="172"/>
      <c r="P1111" s="172"/>
      <c r="Q1111" s="172">
        <v>-5.3</v>
      </c>
      <c r="R1111" s="172"/>
    </row>
    <row r="1112" spans="1:18" x14ac:dyDescent="0.3">
      <c r="A1112" s="168" t="s">
        <v>1186</v>
      </c>
      <c r="B1112" s="168" t="s">
        <v>1225</v>
      </c>
      <c r="C1112" s="168">
        <v>101065</v>
      </c>
      <c r="D1112" s="171">
        <v>44032</v>
      </c>
      <c r="E1112" s="172">
        <v>57.210799999999999</v>
      </c>
      <c r="F1112" s="172">
        <v>0.87050000000000005</v>
      </c>
      <c r="G1112" s="172">
        <v>0.87050000000000005</v>
      </c>
      <c r="H1112" s="172">
        <v>0.67290000000000005</v>
      </c>
      <c r="I1112" s="172">
        <v>1.5581</v>
      </c>
      <c r="J1112" s="172">
        <v>5.7393000000000001</v>
      </c>
      <c r="K1112" s="172">
        <v>16.3462</v>
      </c>
      <c r="L1112" s="172">
        <v>-0.05</v>
      </c>
      <c r="M1112" s="172">
        <v>7.2788000000000004</v>
      </c>
      <c r="N1112" s="172">
        <v>8.8615999999999993</v>
      </c>
      <c r="O1112" s="172">
        <v>3.6591</v>
      </c>
      <c r="P1112" s="172">
        <v>3.9744000000000002</v>
      </c>
      <c r="Q1112" s="172">
        <v>9.4029000000000007</v>
      </c>
      <c r="R1112" s="172">
        <v>0.33910000000000001</v>
      </c>
    </row>
    <row r="1113" spans="1:18" x14ac:dyDescent="0.3">
      <c r="A1113" s="168" t="s">
        <v>1186</v>
      </c>
      <c r="B1113" s="168" t="s">
        <v>1226</v>
      </c>
      <c r="C1113" s="168">
        <v>120841</v>
      </c>
      <c r="D1113" s="171">
        <v>44032</v>
      </c>
      <c r="E1113" s="172">
        <v>59.058999999999997</v>
      </c>
      <c r="F1113" s="172">
        <v>0.88660000000000005</v>
      </c>
      <c r="G1113" s="172">
        <v>0.88660000000000005</v>
      </c>
      <c r="H1113" s="172">
        <v>0.70820000000000005</v>
      </c>
      <c r="I1113" s="172">
        <v>1.6278999999999999</v>
      </c>
      <c r="J1113" s="172">
        <v>5.8997000000000002</v>
      </c>
      <c r="K1113" s="172">
        <v>16.857099999999999</v>
      </c>
      <c r="L1113" s="172">
        <v>0.83109999999999995</v>
      </c>
      <c r="M1113" s="172">
        <v>8.7135999999999996</v>
      </c>
      <c r="N1113" s="172">
        <v>10.7988</v>
      </c>
      <c r="O1113" s="172">
        <v>4.5827999999999998</v>
      </c>
      <c r="P1113" s="172">
        <v>4.5251999999999999</v>
      </c>
      <c r="Q1113" s="172">
        <v>9.1123999999999992</v>
      </c>
      <c r="R1113" s="172">
        <v>1.5296000000000001</v>
      </c>
    </row>
    <row r="1114" spans="1:18" x14ac:dyDescent="0.3">
      <c r="A1114" s="168" t="s">
        <v>1186</v>
      </c>
      <c r="B1114" s="168" t="s">
        <v>1227</v>
      </c>
      <c r="C1114" s="168">
        <v>119716</v>
      </c>
      <c r="D1114" s="171">
        <v>44032</v>
      </c>
      <c r="E1114" s="172">
        <v>73.966800000000006</v>
      </c>
      <c r="F1114" s="172">
        <v>1.6515</v>
      </c>
      <c r="G1114" s="172">
        <v>1.6515</v>
      </c>
      <c r="H1114" s="172">
        <v>1.4315</v>
      </c>
      <c r="I1114" s="172">
        <v>2.2084000000000001</v>
      </c>
      <c r="J1114" s="172">
        <v>6.4442000000000004</v>
      </c>
      <c r="K1114" s="172">
        <v>21.255700000000001</v>
      </c>
      <c r="L1114" s="172">
        <v>-6.7397999999999998</v>
      </c>
      <c r="M1114" s="172">
        <v>1.6546000000000001</v>
      </c>
      <c r="N1114" s="172">
        <v>2.2252000000000001</v>
      </c>
      <c r="O1114" s="172">
        <v>-2.9171</v>
      </c>
      <c r="P1114" s="172">
        <v>3.1941000000000002</v>
      </c>
      <c r="Q1114" s="172">
        <v>13.815899999999999</v>
      </c>
      <c r="R1114" s="172">
        <v>-0.67689999999999995</v>
      </c>
    </row>
    <row r="1115" spans="1:18" x14ac:dyDescent="0.3">
      <c r="A1115" s="168" t="s">
        <v>1186</v>
      </c>
      <c r="B1115" s="168" t="s">
        <v>1228</v>
      </c>
      <c r="C1115" s="168">
        <v>102941</v>
      </c>
      <c r="D1115" s="171">
        <v>44032</v>
      </c>
      <c r="E1115" s="172">
        <v>68.941199999999995</v>
      </c>
      <c r="F1115" s="172">
        <v>1.6440999999999999</v>
      </c>
      <c r="G1115" s="172">
        <v>1.6440999999999999</v>
      </c>
      <c r="H1115" s="172">
        <v>1.4144000000000001</v>
      </c>
      <c r="I1115" s="172">
        <v>2.1739999999999999</v>
      </c>
      <c r="J1115" s="172">
        <v>6.3605</v>
      </c>
      <c r="K1115" s="172">
        <v>20.959199999999999</v>
      </c>
      <c r="L1115" s="172">
        <v>-7.1787000000000001</v>
      </c>
      <c r="M1115" s="172">
        <v>0.91810000000000003</v>
      </c>
      <c r="N1115" s="172">
        <v>1.2454000000000001</v>
      </c>
      <c r="O1115" s="172">
        <v>-3.8776000000000002</v>
      </c>
      <c r="P1115" s="172">
        <v>2.109</v>
      </c>
      <c r="Q1115" s="172">
        <v>13.430300000000001</v>
      </c>
      <c r="R1115" s="172">
        <v>-1.5689</v>
      </c>
    </row>
    <row r="1116" spans="1:18" x14ac:dyDescent="0.3">
      <c r="A1116" s="168" t="s">
        <v>1186</v>
      </c>
      <c r="B1116" s="168" t="s">
        <v>1229</v>
      </c>
      <c r="C1116" s="168">
        <v>101539</v>
      </c>
      <c r="D1116" s="171">
        <v>44032</v>
      </c>
      <c r="E1116" s="172">
        <v>398.42739999999998</v>
      </c>
      <c r="F1116" s="172">
        <v>0.6855</v>
      </c>
      <c r="G1116" s="172">
        <v>0.6855</v>
      </c>
      <c r="H1116" s="172">
        <v>0.9103</v>
      </c>
      <c r="I1116" s="172">
        <v>0.4642</v>
      </c>
      <c r="J1116" s="172">
        <v>4.3234000000000004</v>
      </c>
      <c r="K1116" s="172">
        <v>11.364000000000001</v>
      </c>
      <c r="L1116" s="172">
        <v>-17.9711</v>
      </c>
      <c r="M1116" s="172">
        <v>-10.5845</v>
      </c>
      <c r="N1116" s="172">
        <v>-8.8511000000000006</v>
      </c>
      <c r="O1116" s="172">
        <v>-6.0460000000000003</v>
      </c>
      <c r="P1116" s="172">
        <v>2.2547999999999999</v>
      </c>
      <c r="Q1116" s="172">
        <v>22.6951</v>
      </c>
      <c r="R1116" s="172">
        <v>-8.1388999999999996</v>
      </c>
    </row>
    <row r="1117" spans="1:18" x14ac:dyDescent="0.3">
      <c r="A1117" s="168" t="s">
        <v>1186</v>
      </c>
      <c r="B1117" s="168" t="s">
        <v>1230</v>
      </c>
      <c r="C1117" s="168">
        <v>119581</v>
      </c>
      <c r="D1117" s="171">
        <v>44032</v>
      </c>
      <c r="E1117" s="172">
        <v>417.05630000000002</v>
      </c>
      <c r="F1117" s="172">
        <v>0.69220000000000004</v>
      </c>
      <c r="G1117" s="172">
        <v>0.69220000000000004</v>
      </c>
      <c r="H1117" s="172">
        <v>0.92600000000000005</v>
      </c>
      <c r="I1117" s="172">
        <v>0.4945</v>
      </c>
      <c r="J1117" s="172">
        <v>4.3951000000000002</v>
      </c>
      <c r="K1117" s="172">
        <v>11.5906</v>
      </c>
      <c r="L1117" s="172">
        <v>-17.6389</v>
      </c>
      <c r="M1117" s="172">
        <v>-10.0543</v>
      </c>
      <c r="N1117" s="172">
        <v>-8.1297999999999995</v>
      </c>
      <c r="O1117" s="172">
        <v>-5.3151999999999999</v>
      </c>
      <c r="P1117" s="172">
        <v>2.8934000000000002</v>
      </c>
      <c r="Q1117" s="172">
        <v>12.2933</v>
      </c>
      <c r="R1117" s="172">
        <v>-7.4114000000000004</v>
      </c>
    </row>
    <row r="1118" spans="1:18" x14ac:dyDescent="0.3">
      <c r="A1118" s="168" t="s">
        <v>1186</v>
      </c>
      <c r="B1118" s="168" t="s">
        <v>1231</v>
      </c>
      <c r="C1118" s="168">
        <v>102328</v>
      </c>
      <c r="D1118" s="171">
        <v>44032</v>
      </c>
      <c r="E1118" s="172">
        <v>133.18029999999999</v>
      </c>
      <c r="F1118" s="172">
        <v>1.0463</v>
      </c>
      <c r="G1118" s="172">
        <v>1.0463</v>
      </c>
      <c r="H1118" s="172">
        <v>1.8309</v>
      </c>
      <c r="I1118" s="172">
        <v>0.20619999999999999</v>
      </c>
      <c r="J1118" s="172">
        <v>2.7751999999999999</v>
      </c>
      <c r="K1118" s="172">
        <v>13.4787</v>
      </c>
      <c r="L1118" s="172">
        <v>-10.499000000000001</v>
      </c>
      <c r="M1118" s="172">
        <v>-2.3176999999999999</v>
      </c>
      <c r="N1118" s="172">
        <v>0.79820000000000002</v>
      </c>
      <c r="O1118" s="172">
        <v>0.53759999999999997</v>
      </c>
      <c r="P1118" s="172">
        <v>4.4535</v>
      </c>
      <c r="Q1118" s="172">
        <v>10.440799999999999</v>
      </c>
      <c r="R1118" s="172">
        <v>2.3488000000000002</v>
      </c>
    </row>
    <row r="1119" spans="1:18" x14ac:dyDescent="0.3">
      <c r="A1119" s="168" t="s">
        <v>1186</v>
      </c>
      <c r="B1119" s="168" t="s">
        <v>1232</v>
      </c>
      <c r="C1119" s="168">
        <v>119178</v>
      </c>
      <c r="D1119" s="171">
        <v>44032</v>
      </c>
      <c r="E1119" s="172">
        <v>142.45939999999999</v>
      </c>
      <c r="F1119" s="172">
        <v>1.0564</v>
      </c>
      <c r="G1119" s="172">
        <v>1.0564</v>
      </c>
      <c r="H1119" s="172">
        <v>1.8552999999999999</v>
      </c>
      <c r="I1119" s="172">
        <v>0.25280000000000002</v>
      </c>
      <c r="J1119" s="172">
        <v>2.8818999999999999</v>
      </c>
      <c r="K1119" s="172">
        <v>13.8245</v>
      </c>
      <c r="L1119" s="172">
        <v>-9.9049999999999994</v>
      </c>
      <c r="M1119" s="172">
        <v>-1.3575999999999999</v>
      </c>
      <c r="N1119" s="172">
        <v>2.2118000000000002</v>
      </c>
      <c r="O1119" s="172">
        <v>1.6709000000000001</v>
      </c>
      <c r="P1119" s="172">
        <v>5.4585999999999997</v>
      </c>
      <c r="Q1119" s="172">
        <v>15.083500000000001</v>
      </c>
      <c r="R1119" s="172">
        <v>3.6274999999999999</v>
      </c>
    </row>
    <row r="1120" spans="1:18" x14ac:dyDescent="0.3">
      <c r="A1120" s="168" t="s">
        <v>1186</v>
      </c>
      <c r="B1120" s="168" t="s">
        <v>1233</v>
      </c>
      <c r="C1120" s="168">
        <v>118872</v>
      </c>
      <c r="D1120" s="171">
        <v>44032</v>
      </c>
      <c r="E1120" s="172">
        <v>44.93</v>
      </c>
      <c r="F1120" s="172">
        <v>0.85299999999999998</v>
      </c>
      <c r="G1120" s="172">
        <v>0.85299999999999998</v>
      </c>
      <c r="H1120" s="172">
        <v>2.6501999999999999</v>
      </c>
      <c r="I1120" s="172">
        <v>1.9282999999999999</v>
      </c>
      <c r="J1120" s="172">
        <v>4.5613000000000001</v>
      </c>
      <c r="K1120" s="172">
        <v>12.4093</v>
      </c>
      <c r="L1120" s="172">
        <v>-4.2617000000000003</v>
      </c>
      <c r="M1120" s="172">
        <v>3.9805999999999999</v>
      </c>
      <c r="N1120" s="172">
        <v>8.8421000000000003</v>
      </c>
      <c r="O1120" s="172">
        <v>2.5813000000000001</v>
      </c>
      <c r="P1120" s="172">
        <v>6.4820000000000002</v>
      </c>
      <c r="Q1120" s="172">
        <v>13.117000000000001</v>
      </c>
      <c r="R1120" s="172">
        <v>-4.4400000000000002E-2</v>
      </c>
    </row>
    <row r="1121" spans="1:18" x14ac:dyDescent="0.3">
      <c r="A1121" s="168" t="s">
        <v>1186</v>
      </c>
      <c r="B1121" s="168" t="s">
        <v>1234</v>
      </c>
      <c r="C1121" s="168">
        <v>100477</v>
      </c>
      <c r="D1121" s="171">
        <v>44032</v>
      </c>
      <c r="E1121" s="172">
        <v>43.35</v>
      </c>
      <c r="F1121" s="172">
        <v>0.8609</v>
      </c>
      <c r="G1121" s="172">
        <v>0.8609</v>
      </c>
      <c r="H1121" s="172">
        <v>2.6520999999999999</v>
      </c>
      <c r="I1121" s="172">
        <v>1.9280999999999999</v>
      </c>
      <c r="J1121" s="172">
        <v>4.5334000000000003</v>
      </c>
      <c r="K1121" s="172">
        <v>12.3057</v>
      </c>
      <c r="L1121" s="172">
        <v>-4.4523000000000001</v>
      </c>
      <c r="M1121" s="172">
        <v>3.6337999999999999</v>
      </c>
      <c r="N1121" s="172">
        <v>8.375</v>
      </c>
      <c r="O1121" s="172">
        <v>2.1229</v>
      </c>
      <c r="P1121" s="172">
        <v>5.9499000000000004</v>
      </c>
      <c r="Q1121" s="172">
        <v>5.8287000000000004</v>
      </c>
      <c r="R1121" s="172">
        <v>-0.54830000000000001</v>
      </c>
    </row>
    <row r="1122" spans="1:18" x14ac:dyDescent="0.3">
      <c r="A1122" s="168" t="s">
        <v>1186</v>
      </c>
      <c r="B1122" s="168" t="s">
        <v>1235</v>
      </c>
      <c r="C1122" s="168">
        <v>148073</v>
      </c>
      <c r="D1122" s="171">
        <v>44032</v>
      </c>
      <c r="E1122" s="172">
        <v>13.7</v>
      </c>
      <c r="F1122" s="172">
        <v>1.3313999999999999</v>
      </c>
      <c r="G1122" s="172">
        <v>1.3313999999999999</v>
      </c>
      <c r="H1122" s="172">
        <v>2.2387999999999999</v>
      </c>
      <c r="I1122" s="172">
        <v>2.6987000000000001</v>
      </c>
      <c r="J1122" s="172">
        <v>5.5469999999999997</v>
      </c>
      <c r="K1122" s="172">
        <v>17.596599999999999</v>
      </c>
      <c r="L1122" s="172"/>
      <c r="M1122" s="172"/>
      <c r="N1122" s="172"/>
      <c r="O1122" s="172"/>
      <c r="P1122" s="172"/>
      <c r="Q1122" s="172">
        <v>37</v>
      </c>
      <c r="R1122" s="172"/>
    </row>
    <row r="1123" spans="1:18" x14ac:dyDescent="0.3">
      <c r="A1123" s="168" t="s">
        <v>1186</v>
      </c>
      <c r="B1123" s="168" t="s">
        <v>1236</v>
      </c>
      <c r="C1123" s="168">
        <v>148071</v>
      </c>
      <c r="D1123" s="171">
        <v>44032</v>
      </c>
      <c r="E1123" s="172">
        <v>13.65</v>
      </c>
      <c r="F1123" s="172">
        <v>1.2611000000000001</v>
      </c>
      <c r="G1123" s="172">
        <v>1.2611000000000001</v>
      </c>
      <c r="H1123" s="172">
        <v>2.1707000000000001</v>
      </c>
      <c r="I1123" s="172">
        <v>2.7088000000000001</v>
      </c>
      <c r="J1123" s="172">
        <v>5.4869000000000003</v>
      </c>
      <c r="K1123" s="172">
        <v>17.268000000000001</v>
      </c>
      <c r="L1123" s="172"/>
      <c r="M1123" s="172"/>
      <c r="N1123" s="172"/>
      <c r="O1123" s="172"/>
      <c r="P1123" s="172"/>
      <c r="Q1123" s="172">
        <v>36.5</v>
      </c>
      <c r="R1123" s="172"/>
    </row>
    <row r="1124" spans="1:18" x14ac:dyDescent="0.3">
      <c r="A1124" s="168" t="s">
        <v>1186</v>
      </c>
      <c r="B1124" s="168" t="s">
        <v>1237</v>
      </c>
      <c r="C1124" s="168">
        <v>120727</v>
      </c>
      <c r="D1124" s="171">
        <v>44032</v>
      </c>
      <c r="E1124" s="172">
        <v>70.713288803688499</v>
      </c>
      <c r="F1124" s="172">
        <v>0.94379999999999997</v>
      </c>
      <c r="G1124" s="172">
        <v>0.94379999999999997</v>
      </c>
      <c r="H1124" s="172">
        <v>1.9912000000000001</v>
      </c>
      <c r="I1124" s="172">
        <v>2.0552999999999999</v>
      </c>
      <c r="J1124" s="172">
        <v>6.6040999999999999</v>
      </c>
      <c r="K1124" s="172">
        <v>16.5733</v>
      </c>
      <c r="L1124" s="172">
        <v>-6.8453999999999997</v>
      </c>
      <c r="M1124" s="172">
        <v>2.1225000000000001</v>
      </c>
      <c r="N1124" s="172">
        <v>4.8987999999999996</v>
      </c>
      <c r="O1124" s="172">
        <v>-0.2737</v>
      </c>
      <c r="P1124" s="172">
        <v>4.1125999999999996</v>
      </c>
      <c r="Q1124" s="172">
        <v>14.892200000000001</v>
      </c>
      <c r="R1124" s="172">
        <v>-1.4487000000000001</v>
      </c>
    </row>
    <row r="1125" spans="1:18" x14ac:dyDescent="0.3">
      <c r="A1125" s="168" t="s">
        <v>1186</v>
      </c>
      <c r="B1125" s="168" t="s">
        <v>1238</v>
      </c>
      <c r="C1125" s="168">
        <v>102393</v>
      </c>
      <c r="D1125" s="171">
        <v>44032</v>
      </c>
      <c r="E1125" s="172">
        <v>107.03199533066299</v>
      </c>
      <c r="F1125" s="172">
        <v>0.9355</v>
      </c>
      <c r="G1125" s="172">
        <v>0.9355</v>
      </c>
      <c r="H1125" s="172">
        <v>1.9730000000000001</v>
      </c>
      <c r="I1125" s="172">
        <v>2.0206</v>
      </c>
      <c r="J1125" s="172">
        <v>6.5278</v>
      </c>
      <c r="K1125" s="172">
        <v>16.328199999999999</v>
      </c>
      <c r="L1125" s="172">
        <v>-7.2655000000000003</v>
      </c>
      <c r="M1125" s="172">
        <v>1.4599</v>
      </c>
      <c r="N1125" s="172">
        <v>4.0119999999999996</v>
      </c>
      <c r="O1125" s="172">
        <v>-1.1457999999999999</v>
      </c>
      <c r="P1125" s="172">
        <v>3.1865999999999999</v>
      </c>
      <c r="Q1125" s="172">
        <v>15.658200000000001</v>
      </c>
      <c r="R1125" s="172">
        <v>-2.2835000000000001</v>
      </c>
    </row>
    <row r="1126" spans="1:18" x14ac:dyDescent="0.3">
      <c r="A1126" s="173" t="s">
        <v>27</v>
      </c>
      <c r="B1126" s="168"/>
      <c r="C1126" s="168"/>
      <c r="D1126" s="168"/>
      <c r="E1126" s="168"/>
      <c r="F1126" s="174">
        <v>0.96791923076923092</v>
      </c>
      <c r="G1126" s="174">
        <v>0.96791923076923092</v>
      </c>
      <c r="H1126" s="174">
        <v>1.7641384615384621</v>
      </c>
      <c r="I1126" s="174">
        <v>1.6374384615384618</v>
      </c>
      <c r="J1126" s="174">
        <v>5.5829615384615385</v>
      </c>
      <c r="K1126" s="174">
        <v>15.113528846153852</v>
      </c>
      <c r="L1126" s="174">
        <v>-9.2286940000000026</v>
      </c>
      <c r="M1126" s="174">
        <v>-1.3496979166666667</v>
      </c>
      <c r="N1126" s="174">
        <v>1.8566934782608695</v>
      </c>
      <c r="O1126" s="174">
        <v>-0.19919772727272719</v>
      </c>
      <c r="P1126" s="174">
        <v>4.7076499999999992</v>
      </c>
      <c r="Q1126" s="174">
        <v>11.979457692307692</v>
      </c>
      <c r="R1126" s="174">
        <v>-1.4664652173913044</v>
      </c>
    </row>
    <row r="1127" spans="1:18" x14ac:dyDescent="0.3">
      <c r="A1127" s="173" t="s">
        <v>409</v>
      </c>
      <c r="B1127" s="168"/>
      <c r="C1127" s="168"/>
      <c r="D1127" s="168"/>
      <c r="E1127" s="168"/>
      <c r="F1127" s="174">
        <v>0.93964999999999999</v>
      </c>
      <c r="G1127" s="174">
        <v>0.93964999999999999</v>
      </c>
      <c r="H1127" s="174">
        <v>1.77</v>
      </c>
      <c r="I1127" s="174">
        <v>1.778</v>
      </c>
      <c r="J1127" s="174">
        <v>5.4747500000000002</v>
      </c>
      <c r="K1127" s="174">
        <v>14.557399999999999</v>
      </c>
      <c r="L1127" s="174">
        <v>-9.8546999999999993</v>
      </c>
      <c r="M1127" s="174">
        <v>-1.8048999999999999</v>
      </c>
      <c r="N1127" s="174">
        <v>1.85</v>
      </c>
      <c r="O1127" s="174">
        <v>-0.35135</v>
      </c>
      <c r="P1127" s="174">
        <v>4.5256499999999997</v>
      </c>
      <c r="Q1127" s="174">
        <v>13.43695</v>
      </c>
      <c r="R1127" s="174">
        <v>-1.1247500000000001</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44032</v>
      </c>
      <c r="E1130" s="172">
        <v>277.04410000000001</v>
      </c>
      <c r="F1130" s="172">
        <v>3.6593</v>
      </c>
      <c r="G1130" s="172">
        <v>3.6593</v>
      </c>
      <c r="H1130" s="172">
        <v>3.0093999999999999</v>
      </c>
      <c r="I1130" s="172">
        <v>6.8613999999999997</v>
      </c>
      <c r="J1130" s="172">
        <v>6.8433000000000002</v>
      </c>
      <c r="K1130" s="172">
        <v>9.8193999999999999</v>
      </c>
      <c r="L1130" s="172">
        <v>8.6103000000000005</v>
      </c>
      <c r="M1130" s="172">
        <v>7.7698999999999998</v>
      </c>
      <c r="N1130" s="172">
        <v>7.8296999999999999</v>
      </c>
      <c r="O1130" s="172">
        <v>7.8775000000000004</v>
      </c>
      <c r="P1130" s="172">
        <v>7.7295999999999996</v>
      </c>
      <c r="Q1130" s="172">
        <v>7.1375999999999999</v>
      </c>
      <c r="R1130" s="172">
        <v>8.2486999999999995</v>
      </c>
    </row>
    <row r="1131" spans="1:18" x14ac:dyDescent="0.3">
      <c r="A1131" s="168" t="s">
        <v>1240</v>
      </c>
      <c r="B1131" s="168" t="s">
        <v>1242</v>
      </c>
      <c r="C1131" s="168">
        <v>119511</v>
      </c>
      <c r="D1131" s="171">
        <v>44032</v>
      </c>
      <c r="E1131" s="172">
        <v>278.96699999999998</v>
      </c>
      <c r="F1131" s="172">
        <v>3.7867999999999999</v>
      </c>
      <c r="G1131" s="172">
        <v>3.7867999999999999</v>
      </c>
      <c r="H1131" s="172">
        <v>3.1364000000000001</v>
      </c>
      <c r="I1131" s="172">
        <v>6.9867999999999997</v>
      </c>
      <c r="J1131" s="172">
        <v>6.9725999999999999</v>
      </c>
      <c r="K1131" s="172">
        <v>9.9513999999999996</v>
      </c>
      <c r="L1131" s="172">
        <v>8.7368000000000006</v>
      </c>
      <c r="M1131" s="172">
        <v>7.899</v>
      </c>
      <c r="N1131" s="172">
        <v>7.9611999999999998</v>
      </c>
      <c r="O1131" s="172">
        <v>8.0135000000000005</v>
      </c>
      <c r="P1131" s="172">
        <v>7.8463000000000003</v>
      </c>
      <c r="Q1131" s="172">
        <v>8.3130000000000006</v>
      </c>
      <c r="R1131" s="172">
        <v>8.3881999999999994</v>
      </c>
    </row>
    <row r="1132" spans="1:18" x14ac:dyDescent="0.3">
      <c r="A1132" s="168" t="s">
        <v>1240</v>
      </c>
      <c r="B1132" s="168" t="s">
        <v>1243</v>
      </c>
      <c r="C1132" s="168">
        <v>147567</v>
      </c>
      <c r="D1132" s="171">
        <v>44032</v>
      </c>
      <c r="E1132" s="172">
        <v>1075.8664000000001</v>
      </c>
      <c r="F1132" s="172">
        <v>3.2793000000000001</v>
      </c>
      <c r="G1132" s="172">
        <v>3.2793000000000001</v>
      </c>
      <c r="H1132" s="172">
        <v>2.3289</v>
      </c>
      <c r="I1132" s="172">
        <v>5.1604000000000001</v>
      </c>
      <c r="J1132" s="172">
        <v>5.6839000000000004</v>
      </c>
      <c r="K1132" s="172">
        <v>9.1969999999999992</v>
      </c>
      <c r="L1132" s="172">
        <v>8.0924999999999994</v>
      </c>
      <c r="M1132" s="172">
        <v>7.5571000000000002</v>
      </c>
      <c r="N1132" s="172"/>
      <c r="O1132" s="172"/>
      <c r="P1132" s="172"/>
      <c r="Q1132" s="172">
        <v>7.9344999999999999</v>
      </c>
      <c r="R1132" s="172"/>
    </row>
    <row r="1133" spans="1:18" x14ac:dyDescent="0.3">
      <c r="A1133" s="168" t="s">
        <v>1240</v>
      </c>
      <c r="B1133" s="168" t="s">
        <v>1244</v>
      </c>
      <c r="C1133" s="168">
        <v>147568</v>
      </c>
      <c r="D1133" s="171">
        <v>44032</v>
      </c>
      <c r="E1133" s="172">
        <v>1074.4090000000001</v>
      </c>
      <c r="F1133" s="172">
        <v>3.1341999999999999</v>
      </c>
      <c r="G1133" s="172">
        <v>3.1341999999999999</v>
      </c>
      <c r="H1133" s="172">
        <v>2.1833999999999998</v>
      </c>
      <c r="I1133" s="172">
        <v>5.0147000000000004</v>
      </c>
      <c r="J1133" s="172">
        <v>5.5377000000000001</v>
      </c>
      <c r="K1133" s="172">
        <v>9.0481999999999996</v>
      </c>
      <c r="L1133" s="172">
        <v>7.9436999999999998</v>
      </c>
      <c r="M1133" s="172">
        <v>7.4071999999999996</v>
      </c>
      <c r="N1133" s="172"/>
      <c r="O1133" s="172"/>
      <c r="P1133" s="172"/>
      <c r="Q1133" s="172">
        <v>7.782</v>
      </c>
      <c r="R1133" s="172"/>
    </row>
    <row r="1134" spans="1:18" x14ac:dyDescent="0.3">
      <c r="A1134" s="168" t="s">
        <v>1240</v>
      </c>
      <c r="B1134" s="168" t="s">
        <v>1245</v>
      </c>
      <c r="C1134" s="168">
        <v>147377</v>
      </c>
      <c r="D1134" s="171">
        <v>44032</v>
      </c>
      <c r="E1134" s="172">
        <v>1067.3707999999999</v>
      </c>
      <c r="F1134" s="172">
        <v>2.823</v>
      </c>
      <c r="G1134" s="172">
        <v>2.823</v>
      </c>
      <c r="H1134" s="172">
        <v>2.6387999999999998</v>
      </c>
      <c r="I1134" s="172">
        <v>2.6429</v>
      </c>
      <c r="J1134" s="172">
        <v>2.9392999999999998</v>
      </c>
      <c r="K1134" s="172">
        <v>3.7382</v>
      </c>
      <c r="L1134" s="172">
        <v>4.9189999999999996</v>
      </c>
      <c r="M1134" s="172">
        <v>5.2093999999999996</v>
      </c>
      <c r="N1134" s="172">
        <v>5.8122999999999996</v>
      </c>
      <c r="O1134" s="172"/>
      <c r="P1134" s="172"/>
      <c r="Q1134" s="172">
        <v>6.1776</v>
      </c>
      <c r="R1134" s="172"/>
    </row>
    <row r="1135" spans="1:18" x14ac:dyDescent="0.3">
      <c r="A1135" s="168" t="s">
        <v>1240</v>
      </c>
      <c r="B1135" s="168" t="s">
        <v>1246</v>
      </c>
      <c r="C1135" s="168">
        <v>147382</v>
      </c>
      <c r="D1135" s="171">
        <v>44032</v>
      </c>
      <c r="E1135" s="172">
        <v>1064.0476000000001</v>
      </c>
      <c r="F1135" s="172">
        <v>2.4931999999999999</v>
      </c>
      <c r="G1135" s="172">
        <v>2.4931999999999999</v>
      </c>
      <c r="H1135" s="172">
        <v>2.3086000000000002</v>
      </c>
      <c r="I1135" s="172">
        <v>2.3126000000000002</v>
      </c>
      <c r="J1135" s="172">
        <v>2.6084999999999998</v>
      </c>
      <c r="K1135" s="172">
        <v>3.4350999999999998</v>
      </c>
      <c r="L1135" s="172">
        <v>4.6265999999999998</v>
      </c>
      <c r="M1135" s="172">
        <v>4.9116</v>
      </c>
      <c r="N1135" s="172">
        <v>5.5111999999999997</v>
      </c>
      <c r="O1135" s="172"/>
      <c r="P1135" s="172"/>
      <c r="Q1135" s="172">
        <v>5.8735999999999997</v>
      </c>
      <c r="R1135" s="172"/>
    </row>
    <row r="1136" spans="1:18" x14ac:dyDescent="0.3">
      <c r="A1136" s="168" t="s">
        <v>1240</v>
      </c>
      <c r="B1136" s="168" t="s">
        <v>1247</v>
      </c>
      <c r="C1136" s="168">
        <v>119106</v>
      </c>
      <c r="D1136" s="171">
        <v>44032</v>
      </c>
      <c r="E1136" s="172">
        <v>41.045900000000003</v>
      </c>
      <c r="F1136" s="172">
        <v>3.3504</v>
      </c>
      <c r="G1136" s="172">
        <v>3.3504</v>
      </c>
      <c r="H1136" s="172">
        <v>1.2961</v>
      </c>
      <c r="I1136" s="172">
        <v>5.7228000000000003</v>
      </c>
      <c r="J1136" s="172">
        <v>5.7332999999999998</v>
      </c>
      <c r="K1136" s="172">
        <v>9.7563999999999993</v>
      </c>
      <c r="L1136" s="172">
        <v>7.8167</v>
      </c>
      <c r="M1136" s="172">
        <v>7.1688000000000001</v>
      </c>
      <c r="N1136" s="172">
        <v>7.4493999999999998</v>
      </c>
      <c r="O1136" s="172">
        <v>7.5084999999999997</v>
      </c>
      <c r="P1136" s="172">
        <v>7.2419000000000002</v>
      </c>
      <c r="Q1136" s="172">
        <v>7.8612000000000002</v>
      </c>
      <c r="R1136" s="172">
        <v>7.9886999999999997</v>
      </c>
    </row>
    <row r="1137" spans="1:18" x14ac:dyDescent="0.3">
      <c r="A1137" s="168" t="s">
        <v>1240</v>
      </c>
      <c r="B1137" s="168" t="s">
        <v>1248</v>
      </c>
      <c r="C1137" s="168">
        <v>100087</v>
      </c>
      <c r="D1137" s="171">
        <v>44032</v>
      </c>
      <c r="E1137" s="172">
        <v>40.293599999999998</v>
      </c>
      <c r="F1137" s="172">
        <v>3.1410999999999998</v>
      </c>
      <c r="G1137" s="172">
        <v>3.1410999999999998</v>
      </c>
      <c r="H1137" s="172">
        <v>1.1002000000000001</v>
      </c>
      <c r="I1137" s="172">
        <v>5.5179</v>
      </c>
      <c r="J1137" s="172">
        <v>5.5339999999999998</v>
      </c>
      <c r="K1137" s="172">
        <v>9.5388999999999999</v>
      </c>
      <c r="L1137" s="172">
        <v>7.601</v>
      </c>
      <c r="M1137" s="172">
        <v>6.9352999999999998</v>
      </c>
      <c r="N1137" s="172">
        <v>7.2039</v>
      </c>
      <c r="O1137" s="172">
        <v>7.2478999999999996</v>
      </c>
      <c r="P1137" s="172">
        <v>6.9789000000000003</v>
      </c>
      <c r="Q1137" s="172">
        <v>6.923</v>
      </c>
      <c r="R1137" s="172">
        <v>7.7293000000000003</v>
      </c>
    </row>
    <row r="1138" spans="1:18" x14ac:dyDescent="0.3">
      <c r="A1138" s="168" t="s">
        <v>1240</v>
      </c>
      <c r="B1138" s="168" t="s">
        <v>1249</v>
      </c>
      <c r="C1138" s="168">
        <v>101357</v>
      </c>
      <c r="D1138" s="171">
        <v>44032</v>
      </c>
      <c r="E1138" s="172">
        <v>37.985199999999999</v>
      </c>
      <c r="F1138" s="172">
        <v>3.3319999999999999</v>
      </c>
      <c r="G1138" s="172">
        <v>3.3319999999999999</v>
      </c>
      <c r="H1138" s="172">
        <v>3.3653</v>
      </c>
      <c r="I1138" s="172">
        <v>6.4401999999999999</v>
      </c>
      <c r="J1138" s="172">
        <v>6.5862999999999996</v>
      </c>
      <c r="K1138" s="172">
        <v>8.7570999999999994</v>
      </c>
      <c r="L1138" s="172">
        <v>7.9684999999999997</v>
      </c>
      <c r="M1138" s="172">
        <v>7.3295000000000003</v>
      </c>
      <c r="N1138" s="172">
        <v>7.6936999999999998</v>
      </c>
      <c r="O1138" s="172">
        <v>7.7188999999999997</v>
      </c>
      <c r="P1138" s="172">
        <v>7.8402000000000003</v>
      </c>
      <c r="Q1138" s="172">
        <v>7.5019999999999998</v>
      </c>
      <c r="R1138" s="172">
        <v>8.1888000000000005</v>
      </c>
    </row>
    <row r="1139" spans="1:18" x14ac:dyDescent="0.3">
      <c r="A1139" s="168" t="s">
        <v>1240</v>
      </c>
      <c r="B1139" s="168" t="s">
        <v>1250</v>
      </c>
      <c r="C1139" s="168">
        <v>118506</v>
      </c>
      <c r="D1139" s="171">
        <v>44032</v>
      </c>
      <c r="E1139" s="172">
        <v>38.939900000000002</v>
      </c>
      <c r="F1139" s="172">
        <v>3.5004</v>
      </c>
      <c r="G1139" s="172">
        <v>3.5004</v>
      </c>
      <c r="H1139" s="172">
        <v>3.5106999999999999</v>
      </c>
      <c r="I1139" s="172">
        <v>6.5914000000000001</v>
      </c>
      <c r="J1139" s="172">
        <v>6.7419000000000002</v>
      </c>
      <c r="K1139" s="172">
        <v>8.9131</v>
      </c>
      <c r="L1139" s="172">
        <v>8.1273999999999997</v>
      </c>
      <c r="M1139" s="172">
        <v>7.4960000000000004</v>
      </c>
      <c r="N1139" s="172">
        <v>7.8578000000000001</v>
      </c>
      <c r="O1139" s="172">
        <v>7.9074</v>
      </c>
      <c r="P1139" s="172">
        <v>8.1138999999999992</v>
      </c>
      <c r="Q1139" s="172">
        <v>8.5429999999999993</v>
      </c>
      <c r="R1139" s="172">
        <v>8.3617000000000008</v>
      </c>
    </row>
    <row r="1140" spans="1:18" x14ac:dyDescent="0.3">
      <c r="A1140" s="168" t="s">
        <v>1240</v>
      </c>
      <c r="B1140" s="168" t="s">
        <v>1251</v>
      </c>
      <c r="C1140" s="168">
        <v>101993</v>
      </c>
      <c r="D1140" s="171">
        <v>44032</v>
      </c>
      <c r="E1140" s="172">
        <v>4300.1364000000003</v>
      </c>
      <c r="F1140" s="172">
        <v>3.6263000000000001</v>
      </c>
      <c r="G1140" s="172">
        <v>3.6263000000000001</v>
      </c>
      <c r="H1140" s="172">
        <v>1.6011</v>
      </c>
      <c r="I1140" s="172">
        <v>6.1645000000000003</v>
      </c>
      <c r="J1140" s="172">
        <v>6.2248999999999999</v>
      </c>
      <c r="K1140" s="172">
        <v>10.0121</v>
      </c>
      <c r="L1140" s="172">
        <v>8.6850000000000005</v>
      </c>
      <c r="M1140" s="172">
        <v>7.7442000000000002</v>
      </c>
      <c r="N1140" s="172">
        <v>7.8638000000000003</v>
      </c>
      <c r="O1140" s="172">
        <v>7.6657999999999999</v>
      </c>
      <c r="P1140" s="172">
        <v>7.5111999999999997</v>
      </c>
      <c r="Q1140" s="172">
        <v>7.2939999999999996</v>
      </c>
      <c r="R1140" s="172">
        <v>8.1435999999999993</v>
      </c>
    </row>
    <row r="1141" spans="1:18" x14ac:dyDescent="0.3">
      <c r="A1141" s="168" t="s">
        <v>1240</v>
      </c>
      <c r="B1141" s="168" t="s">
        <v>1252</v>
      </c>
      <c r="C1141" s="168">
        <v>119092</v>
      </c>
      <c r="D1141" s="171">
        <v>44032</v>
      </c>
      <c r="E1141" s="172">
        <v>4349.7322000000004</v>
      </c>
      <c r="F1141" s="172">
        <v>3.7665999999999999</v>
      </c>
      <c r="G1141" s="172">
        <v>3.7665999999999999</v>
      </c>
      <c r="H1141" s="172">
        <v>1.7413000000000001</v>
      </c>
      <c r="I1141" s="172">
        <v>6.3057999999999996</v>
      </c>
      <c r="J1141" s="172">
        <v>6.3659999999999997</v>
      </c>
      <c r="K1141" s="172">
        <v>10.1952</v>
      </c>
      <c r="L1141" s="172">
        <v>8.8818000000000001</v>
      </c>
      <c r="M1141" s="172">
        <v>7.9480000000000004</v>
      </c>
      <c r="N1141" s="172">
        <v>8.0734999999999992</v>
      </c>
      <c r="O1141" s="172">
        <v>7.8794000000000004</v>
      </c>
      <c r="P1141" s="172">
        <v>7.7252000000000001</v>
      </c>
      <c r="Q1141" s="172">
        <v>8.1923999999999992</v>
      </c>
      <c r="R1141" s="172">
        <v>8.3574000000000002</v>
      </c>
    </row>
    <row r="1142" spans="1:18" x14ac:dyDescent="0.3">
      <c r="A1142" s="168" t="s">
        <v>1240</v>
      </c>
      <c r="B1142" s="168" t="s">
        <v>1253</v>
      </c>
      <c r="C1142" s="168">
        <v>103633</v>
      </c>
      <c r="D1142" s="171">
        <v>44032</v>
      </c>
      <c r="E1142" s="172">
        <v>285.30470000000003</v>
      </c>
      <c r="F1142" s="172">
        <v>3.4594</v>
      </c>
      <c r="G1142" s="172">
        <v>3.4594</v>
      </c>
      <c r="H1142" s="172">
        <v>3.3540000000000001</v>
      </c>
      <c r="I1142" s="172">
        <v>5.8807999999999998</v>
      </c>
      <c r="J1142" s="172">
        <v>6.3982000000000001</v>
      </c>
      <c r="K1142" s="172">
        <v>9.5422999999999991</v>
      </c>
      <c r="L1142" s="172">
        <v>8.0797000000000008</v>
      </c>
      <c r="M1142" s="172">
        <v>7.3569000000000004</v>
      </c>
      <c r="N1142" s="172">
        <v>7.5250000000000004</v>
      </c>
      <c r="O1142" s="172">
        <v>7.6212</v>
      </c>
      <c r="P1142" s="172">
        <v>7.5537000000000001</v>
      </c>
      <c r="Q1142" s="172">
        <v>7.5640000000000001</v>
      </c>
      <c r="R1142" s="172">
        <v>7.9264000000000001</v>
      </c>
    </row>
    <row r="1143" spans="1:18" x14ac:dyDescent="0.3">
      <c r="A1143" s="168" t="s">
        <v>1240</v>
      </c>
      <c r="B1143" s="168" t="s">
        <v>1254</v>
      </c>
      <c r="C1143" s="168">
        <v>120211</v>
      </c>
      <c r="D1143" s="171">
        <v>44032</v>
      </c>
      <c r="E1143" s="172">
        <v>287.2131</v>
      </c>
      <c r="F1143" s="172">
        <v>3.5806</v>
      </c>
      <c r="G1143" s="172">
        <v>3.5806</v>
      </c>
      <c r="H1143" s="172">
        <v>3.4735</v>
      </c>
      <c r="I1143" s="172">
        <v>6.0011999999999999</v>
      </c>
      <c r="J1143" s="172">
        <v>6.5183999999999997</v>
      </c>
      <c r="K1143" s="172">
        <v>9.6649999999999991</v>
      </c>
      <c r="L1143" s="172">
        <v>8.2004999999999999</v>
      </c>
      <c r="M1143" s="172">
        <v>7.4808000000000003</v>
      </c>
      <c r="N1143" s="172">
        <v>7.6517999999999997</v>
      </c>
      <c r="O1143" s="172">
        <v>7.7469999999999999</v>
      </c>
      <c r="P1143" s="172">
        <v>7.6638999999999999</v>
      </c>
      <c r="Q1143" s="172">
        <v>8.1499000000000006</v>
      </c>
      <c r="R1143" s="172">
        <v>8.0547000000000004</v>
      </c>
    </row>
    <row r="1144" spans="1:18" x14ac:dyDescent="0.3">
      <c r="A1144" s="168" t="s">
        <v>1240</v>
      </c>
      <c r="B1144" s="168" t="s">
        <v>1255</v>
      </c>
      <c r="C1144" s="168">
        <v>118384</v>
      </c>
      <c r="D1144" s="171">
        <v>44032</v>
      </c>
      <c r="E1144" s="172">
        <v>32.814399999999999</v>
      </c>
      <c r="F1144" s="172">
        <v>3.1524000000000001</v>
      </c>
      <c r="G1144" s="172">
        <v>3.1524000000000001</v>
      </c>
      <c r="H1144" s="172">
        <v>2.4801000000000002</v>
      </c>
      <c r="I1144" s="172">
        <v>4.8954000000000004</v>
      </c>
      <c r="J1144" s="172">
        <v>5.0738000000000003</v>
      </c>
      <c r="K1144" s="172">
        <v>8.7606999999999999</v>
      </c>
      <c r="L1144" s="172">
        <v>7.6853999999999996</v>
      </c>
      <c r="M1144" s="172">
        <v>7.1121999999999996</v>
      </c>
      <c r="N1144" s="172">
        <v>7.2251000000000003</v>
      </c>
      <c r="O1144" s="172">
        <v>6.9867999999999997</v>
      </c>
      <c r="P1144" s="172">
        <v>7.4931999999999999</v>
      </c>
      <c r="Q1144" s="172">
        <v>8.1270000000000007</v>
      </c>
      <c r="R1144" s="172">
        <v>7.5248999999999997</v>
      </c>
    </row>
    <row r="1145" spans="1:18" x14ac:dyDescent="0.3">
      <c r="A1145" s="168" t="s">
        <v>1240</v>
      </c>
      <c r="B1145" s="168" t="s">
        <v>1256</v>
      </c>
      <c r="C1145" s="168">
        <v>108756</v>
      </c>
      <c r="D1145" s="171">
        <v>44032</v>
      </c>
      <c r="E1145" s="172">
        <v>31.273399999999999</v>
      </c>
      <c r="F1145" s="172">
        <v>2.3347000000000002</v>
      </c>
      <c r="G1145" s="172">
        <v>2.3347000000000002</v>
      </c>
      <c r="H1145" s="172">
        <v>1.6512</v>
      </c>
      <c r="I1145" s="172">
        <v>4.0746000000000002</v>
      </c>
      <c r="J1145" s="172">
        <v>4.2507999999999999</v>
      </c>
      <c r="K1145" s="172">
        <v>7.9231999999999996</v>
      </c>
      <c r="L1145" s="172">
        <v>6.8761000000000001</v>
      </c>
      <c r="M1145" s="172">
        <v>6.3042999999999996</v>
      </c>
      <c r="N1145" s="172">
        <v>6.4071999999999996</v>
      </c>
      <c r="O1145" s="172">
        <v>6.2733999999999996</v>
      </c>
      <c r="P1145" s="172">
        <v>6.8192000000000004</v>
      </c>
      <c r="Q1145" s="172">
        <v>6.7601000000000004</v>
      </c>
      <c r="R1145" s="172">
        <v>6.7580999999999998</v>
      </c>
    </row>
    <row r="1146" spans="1:18" x14ac:dyDescent="0.3">
      <c r="A1146" s="168" t="s">
        <v>1240</v>
      </c>
      <c r="B1146" s="168" t="s">
        <v>1257</v>
      </c>
      <c r="C1146" s="168">
        <v>144994</v>
      </c>
      <c r="D1146" s="171">
        <v>44032</v>
      </c>
      <c r="E1146" s="172">
        <v>1127.7467999999999</v>
      </c>
      <c r="F1146" s="172">
        <v>2.7884000000000002</v>
      </c>
      <c r="G1146" s="172">
        <v>2.7884000000000002</v>
      </c>
      <c r="H1146" s="172">
        <v>2.7673000000000001</v>
      </c>
      <c r="I1146" s="172">
        <v>2.7646000000000002</v>
      </c>
      <c r="J1146" s="172">
        <v>2.6284000000000001</v>
      </c>
      <c r="K1146" s="172">
        <v>3.1038999999999999</v>
      </c>
      <c r="L1146" s="172">
        <v>4.1519000000000004</v>
      </c>
      <c r="M1146" s="172">
        <v>4.8537999999999997</v>
      </c>
      <c r="N1146" s="172">
        <v>5.548</v>
      </c>
      <c r="O1146" s="172"/>
      <c r="P1146" s="172"/>
      <c r="Q1146" s="172">
        <v>6.7573999999999996</v>
      </c>
      <c r="R1146" s="172"/>
    </row>
    <row r="1147" spans="1:18" x14ac:dyDescent="0.3">
      <c r="A1147" s="168" t="s">
        <v>1240</v>
      </c>
      <c r="B1147" s="168" t="s">
        <v>1258</v>
      </c>
      <c r="C1147" s="168">
        <v>144997</v>
      </c>
      <c r="D1147" s="171">
        <v>44032</v>
      </c>
      <c r="E1147" s="172">
        <v>1125.6222</v>
      </c>
      <c r="F1147" s="172">
        <v>2.6585000000000001</v>
      </c>
      <c r="G1147" s="172">
        <v>2.6585000000000001</v>
      </c>
      <c r="H1147" s="172">
        <v>2.6432000000000002</v>
      </c>
      <c r="I1147" s="172">
        <v>2.6225000000000001</v>
      </c>
      <c r="J1147" s="172">
        <v>2.4946000000000002</v>
      </c>
      <c r="K1147" s="172">
        <v>2.9721000000000002</v>
      </c>
      <c r="L1147" s="172">
        <v>4.0247000000000002</v>
      </c>
      <c r="M1147" s="172">
        <v>4.7199</v>
      </c>
      <c r="N1147" s="172">
        <v>5.4118000000000004</v>
      </c>
      <c r="O1147" s="172"/>
      <c r="P1147" s="172"/>
      <c r="Q1147" s="172">
        <v>6.6479999999999997</v>
      </c>
      <c r="R1147" s="172"/>
    </row>
    <row r="1148" spans="1:18" x14ac:dyDescent="0.3">
      <c r="A1148" s="168" t="s">
        <v>1240</v>
      </c>
      <c r="B1148" s="168" t="s">
        <v>1259</v>
      </c>
      <c r="C1148" s="168">
        <v>112123</v>
      </c>
      <c r="D1148" s="171">
        <v>44032</v>
      </c>
      <c r="E1148" s="172">
        <v>2334.8132000000001</v>
      </c>
      <c r="F1148" s="172">
        <v>2.7864</v>
      </c>
      <c r="G1148" s="172">
        <v>2.7864</v>
      </c>
      <c r="H1148" s="172">
        <v>1.3137000000000001</v>
      </c>
      <c r="I1148" s="172">
        <v>4.3041</v>
      </c>
      <c r="J1148" s="172">
        <v>4.7664</v>
      </c>
      <c r="K1148" s="172">
        <v>9.0001999999999995</v>
      </c>
      <c r="L1148" s="172">
        <v>7.7085999999999997</v>
      </c>
      <c r="M1148" s="172">
        <v>7.0881999999999996</v>
      </c>
      <c r="N1148" s="172">
        <v>6.9606000000000003</v>
      </c>
      <c r="O1148" s="172">
        <v>7.2272999999999996</v>
      </c>
      <c r="P1148" s="172">
        <v>7.3727</v>
      </c>
      <c r="Q1148" s="172">
        <v>8.0886999999999993</v>
      </c>
      <c r="R1148" s="172">
        <v>7.3230000000000004</v>
      </c>
    </row>
    <row r="1149" spans="1:18" x14ac:dyDescent="0.3">
      <c r="A1149" s="168" t="s">
        <v>1240</v>
      </c>
      <c r="B1149" s="168" t="s">
        <v>1260</v>
      </c>
      <c r="C1149" s="168">
        <v>120507</v>
      </c>
      <c r="D1149" s="171">
        <v>44032</v>
      </c>
      <c r="E1149" s="172">
        <v>2380.5893000000001</v>
      </c>
      <c r="F1149" s="172">
        <v>3.1373000000000002</v>
      </c>
      <c r="G1149" s="172">
        <v>3.1373000000000002</v>
      </c>
      <c r="H1149" s="172">
        <v>1.6638999999999999</v>
      </c>
      <c r="I1149" s="172">
        <v>4.6547999999999998</v>
      </c>
      <c r="J1149" s="172">
        <v>5.1180000000000003</v>
      </c>
      <c r="K1149" s="172">
        <v>9.3574999999999999</v>
      </c>
      <c r="L1149" s="172">
        <v>8.048</v>
      </c>
      <c r="M1149" s="172">
        <v>7.4048999999999996</v>
      </c>
      <c r="N1149" s="172">
        <v>7.2686999999999999</v>
      </c>
      <c r="O1149" s="172">
        <v>7.508</v>
      </c>
      <c r="P1149" s="172">
        <v>7.6498999999999997</v>
      </c>
      <c r="Q1149" s="172">
        <v>8.6353000000000009</v>
      </c>
      <c r="R1149" s="172">
        <v>7.6101000000000001</v>
      </c>
    </row>
    <row r="1150" spans="1:18" x14ac:dyDescent="0.3">
      <c r="A1150" s="168" t="s">
        <v>1240</v>
      </c>
      <c r="B1150" s="168" t="s">
        <v>1261</v>
      </c>
      <c r="C1150" s="168">
        <v>143598</v>
      </c>
      <c r="D1150" s="171">
        <v>44032</v>
      </c>
      <c r="E1150" s="172">
        <v>28.139700000000001</v>
      </c>
      <c r="F1150" s="172">
        <v>2.6379999999999999</v>
      </c>
      <c r="G1150" s="172">
        <v>2.6379999999999999</v>
      </c>
      <c r="H1150" s="172">
        <v>2.5398000000000001</v>
      </c>
      <c r="I1150" s="172">
        <v>2.5968</v>
      </c>
      <c r="J1150" s="172">
        <v>2.6966000000000001</v>
      </c>
      <c r="K1150" s="172">
        <v>3.1736</v>
      </c>
      <c r="L1150" s="172">
        <v>3.9965000000000002</v>
      </c>
      <c r="M1150" s="172">
        <v>4.2121000000000004</v>
      </c>
      <c r="N1150" s="172">
        <v>4.4428000000000001</v>
      </c>
      <c r="O1150" s="172">
        <v>6.0529000000000002</v>
      </c>
      <c r="P1150" s="172">
        <v>6.5759999999999996</v>
      </c>
      <c r="Q1150" s="172">
        <v>7.7724000000000002</v>
      </c>
      <c r="R1150" s="172">
        <v>5.8273999999999999</v>
      </c>
    </row>
    <row r="1151" spans="1:18" x14ac:dyDescent="0.3">
      <c r="A1151" s="168" t="s">
        <v>1240</v>
      </c>
      <c r="B1151" s="168" t="s">
        <v>1262</v>
      </c>
      <c r="C1151" s="168">
        <v>143597</v>
      </c>
      <c r="D1151" s="171">
        <v>44032</v>
      </c>
      <c r="E1151" s="172">
        <v>28.5962</v>
      </c>
      <c r="F1151" s="172">
        <v>2.8087</v>
      </c>
      <c r="G1151" s="172">
        <v>2.8087</v>
      </c>
      <c r="H1151" s="172">
        <v>2.7366000000000001</v>
      </c>
      <c r="I1151" s="172">
        <v>2.7928000000000002</v>
      </c>
      <c r="J1151" s="172">
        <v>2.8934000000000002</v>
      </c>
      <c r="K1151" s="172">
        <v>3.3748</v>
      </c>
      <c r="L1151" s="172">
        <v>4.1993</v>
      </c>
      <c r="M1151" s="172">
        <v>4.4177999999999997</v>
      </c>
      <c r="N1151" s="172">
        <v>4.6527000000000003</v>
      </c>
      <c r="O1151" s="172">
        <v>6.2666000000000004</v>
      </c>
      <c r="P1151" s="172">
        <v>6.8236999999999997</v>
      </c>
      <c r="Q1151" s="172">
        <v>7.6300999999999997</v>
      </c>
      <c r="R1151" s="172">
        <v>6.0415000000000001</v>
      </c>
    </row>
    <row r="1152" spans="1:18" x14ac:dyDescent="0.3">
      <c r="A1152" s="168" t="s">
        <v>1240</v>
      </c>
      <c r="B1152" s="168" t="s">
        <v>1263</v>
      </c>
      <c r="C1152" s="168">
        <v>101893</v>
      </c>
      <c r="D1152" s="171">
        <v>44032</v>
      </c>
      <c r="E1152" s="172">
        <v>3376.9481999999998</v>
      </c>
      <c r="F1152" s="172">
        <v>3.3992</v>
      </c>
      <c r="G1152" s="172">
        <v>3.3992</v>
      </c>
      <c r="H1152" s="172">
        <v>3.9613</v>
      </c>
      <c r="I1152" s="172">
        <v>5.7539999999999996</v>
      </c>
      <c r="J1152" s="172">
        <v>6.1881000000000004</v>
      </c>
      <c r="K1152" s="172">
        <v>7.6228999999999996</v>
      </c>
      <c r="L1152" s="172">
        <v>7.0023</v>
      </c>
      <c r="M1152" s="172">
        <v>6.7205000000000004</v>
      </c>
      <c r="N1152" s="172">
        <v>7.0602999999999998</v>
      </c>
      <c r="O1152" s="172">
        <v>7.5098000000000003</v>
      </c>
      <c r="P1152" s="172">
        <v>7.5042999999999997</v>
      </c>
      <c r="Q1152" s="172">
        <v>7.4074999999999998</v>
      </c>
      <c r="R1152" s="172">
        <v>7.7885</v>
      </c>
    </row>
    <row r="1153" spans="1:18" x14ac:dyDescent="0.3">
      <c r="A1153" s="168" t="s">
        <v>1240</v>
      </c>
      <c r="B1153" s="168" t="s">
        <v>1264</v>
      </c>
      <c r="C1153" s="168">
        <v>119746</v>
      </c>
      <c r="D1153" s="171">
        <v>44032</v>
      </c>
      <c r="E1153" s="172">
        <v>3391.0576000000001</v>
      </c>
      <c r="F1153" s="172">
        <v>3.5222000000000002</v>
      </c>
      <c r="G1153" s="172">
        <v>3.5222000000000002</v>
      </c>
      <c r="H1153" s="172">
        <v>4.0846</v>
      </c>
      <c r="I1153" s="172">
        <v>5.8771000000000004</v>
      </c>
      <c r="J1153" s="172">
        <v>6.3113000000000001</v>
      </c>
      <c r="K1153" s="172">
        <v>7.7281000000000004</v>
      </c>
      <c r="L1153" s="172">
        <v>7.1033999999999997</v>
      </c>
      <c r="M1153" s="172">
        <v>6.8213999999999997</v>
      </c>
      <c r="N1153" s="172">
        <v>7.1528</v>
      </c>
      <c r="O1153" s="172">
        <v>7.5789</v>
      </c>
      <c r="P1153" s="172">
        <v>7.5667</v>
      </c>
      <c r="Q1153" s="172">
        <v>8.1067999999999998</v>
      </c>
      <c r="R1153" s="172">
        <v>7.8653000000000004</v>
      </c>
    </row>
    <row r="1154" spans="1:18" x14ac:dyDescent="0.3">
      <c r="A1154" s="168" t="s">
        <v>1240</v>
      </c>
      <c r="B1154" s="168" t="s">
        <v>1265</v>
      </c>
      <c r="C1154" s="168">
        <v>119431</v>
      </c>
      <c r="D1154" s="171">
        <v>44032</v>
      </c>
      <c r="E1154" s="172">
        <v>31.4261286935653</v>
      </c>
      <c r="F1154" s="172">
        <v>3.1366000000000001</v>
      </c>
      <c r="G1154" s="172">
        <v>3.1366000000000001</v>
      </c>
      <c r="H1154" s="172">
        <v>2.4152</v>
      </c>
      <c r="I1154" s="172">
        <v>4.7870999999999997</v>
      </c>
      <c r="J1154" s="172">
        <v>4.8357999999999999</v>
      </c>
      <c r="K1154" s="172">
        <v>7.8802000000000003</v>
      </c>
      <c r="L1154" s="172">
        <v>7.6567999999999996</v>
      </c>
      <c r="M1154" s="172">
        <v>7.1551</v>
      </c>
      <c r="N1154" s="172">
        <v>9.3973999999999993</v>
      </c>
      <c r="O1154" s="172">
        <v>8.0047999999999995</v>
      </c>
      <c r="P1154" s="172">
        <v>8.4830000000000005</v>
      </c>
      <c r="Q1154" s="172">
        <v>8.6075999999999997</v>
      </c>
      <c r="R1154" s="172">
        <v>8.2836999999999996</v>
      </c>
    </row>
    <row r="1155" spans="1:18" x14ac:dyDescent="0.3">
      <c r="A1155" s="168" t="s">
        <v>1240</v>
      </c>
      <c r="B1155" s="168" t="s">
        <v>1266</v>
      </c>
      <c r="C1155" s="168">
        <v>114216</v>
      </c>
      <c r="D1155" s="171">
        <v>44032</v>
      </c>
      <c r="E1155" s="172">
        <v>30.521523923803802</v>
      </c>
      <c r="F1155" s="172">
        <v>2.6314000000000002</v>
      </c>
      <c r="G1155" s="172">
        <v>2.6314000000000002</v>
      </c>
      <c r="H1155" s="172">
        <v>1.9481999999999999</v>
      </c>
      <c r="I1155" s="172">
        <v>4.2991999999999999</v>
      </c>
      <c r="J1155" s="172">
        <v>4.3498999999999999</v>
      </c>
      <c r="K1155" s="172">
        <v>7.3914</v>
      </c>
      <c r="L1155" s="172">
        <v>7.1447000000000003</v>
      </c>
      <c r="M1155" s="172">
        <v>6.6397000000000004</v>
      </c>
      <c r="N1155" s="172">
        <v>8.8740000000000006</v>
      </c>
      <c r="O1155" s="172">
        <v>7.4805000000000001</v>
      </c>
      <c r="P1155" s="172">
        <v>7.9509999999999996</v>
      </c>
      <c r="Q1155" s="172">
        <v>7.7476000000000003</v>
      </c>
      <c r="R1155" s="172">
        <v>7.7706</v>
      </c>
    </row>
    <row r="1156" spans="1:18" x14ac:dyDescent="0.3">
      <c r="A1156" s="168" t="s">
        <v>1240</v>
      </c>
      <c r="B1156" s="168" t="s">
        <v>1267</v>
      </c>
      <c r="C1156" s="168">
        <v>103048</v>
      </c>
      <c r="D1156" s="171">
        <v>44032</v>
      </c>
      <c r="E1156" s="172">
        <v>3108.6397000000002</v>
      </c>
      <c r="F1156" s="172">
        <v>3.3452999999999999</v>
      </c>
      <c r="G1156" s="172">
        <v>3.3452999999999999</v>
      </c>
      <c r="H1156" s="172">
        <v>3.3858999999999999</v>
      </c>
      <c r="I1156" s="172">
        <v>5.5136000000000003</v>
      </c>
      <c r="J1156" s="172">
        <v>5.8216000000000001</v>
      </c>
      <c r="K1156" s="172">
        <v>8.1949000000000005</v>
      </c>
      <c r="L1156" s="172">
        <v>7.4947999999999997</v>
      </c>
      <c r="M1156" s="172">
        <v>7.0457999999999998</v>
      </c>
      <c r="N1156" s="172">
        <v>7.3156999999999996</v>
      </c>
      <c r="O1156" s="172">
        <v>7.6664000000000003</v>
      </c>
      <c r="P1156" s="172">
        <v>7.5571000000000002</v>
      </c>
      <c r="Q1156" s="172">
        <v>7.7968000000000002</v>
      </c>
      <c r="R1156" s="172">
        <v>7.9687000000000001</v>
      </c>
    </row>
    <row r="1157" spans="1:18" x14ac:dyDescent="0.3">
      <c r="A1157" s="168" t="s">
        <v>1240</v>
      </c>
      <c r="B1157" s="168" t="s">
        <v>1268</v>
      </c>
      <c r="C1157" s="168">
        <v>118719</v>
      </c>
      <c r="D1157" s="171">
        <v>44032</v>
      </c>
      <c r="E1157" s="172">
        <v>3130.4335999999998</v>
      </c>
      <c r="F1157" s="172">
        <v>3.4449000000000001</v>
      </c>
      <c r="G1157" s="172">
        <v>3.4449000000000001</v>
      </c>
      <c r="H1157" s="172">
        <v>3.4857999999999998</v>
      </c>
      <c r="I1157" s="172">
        <v>5.6136999999999997</v>
      </c>
      <c r="J1157" s="172">
        <v>5.9221000000000004</v>
      </c>
      <c r="K1157" s="172">
        <v>8.2972000000000001</v>
      </c>
      <c r="L1157" s="172">
        <v>7.5984999999999996</v>
      </c>
      <c r="M1157" s="172">
        <v>7.1509999999999998</v>
      </c>
      <c r="N1157" s="172">
        <v>7.4229000000000003</v>
      </c>
      <c r="O1157" s="172">
        <v>7.7742000000000004</v>
      </c>
      <c r="P1157" s="172">
        <v>7.6646999999999998</v>
      </c>
      <c r="Q1157" s="172">
        <v>8.1656999999999993</v>
      </c>
      <c r="R1157" s="172">
        <v>8.0765999999999991</v>
      </c>
    </row>
    <row r="1158" spans="1:18" x14ac:dyDescent="0.3">
      <c r="A1158" s="168" t="s">
        <v>1240</v>
      </c>
      <c r="B1158" s="168" t="s">
        <v>1269</v>
      </c>
      <c r="C1158" s="168">
        <v>148161</v>
      </c>
      <c r="D1158" s="171">
        <v>44032</v>
      </c>
      <c r="E1158" s="172">
        <v>1025.9128000000001</v>
      </c>
      <c r="F1158" s="172">
        <v>3.0901000000000001</v>
      </c>
      <c r="G1158" s="172">
        <v>3.0901000000000001</v>
      </c>
      <c r="H1158" s="172">
        <v>3.8488000000000002</v>
      </c>
      <c r="I1158" s="172">
        <v>5.4939</v>
      </c>
      <c r="J1158" s="172">
        <v>5.9161000000000001</v>
      </c>
      <c r="K1158" s="172">
        <v>7.3872</v>
      </c>
      <c r="L1158" s="172"/>
      <c r="M1158" s="172"/>
      <c r="N1158" s="172"/>
      <c r="O1158" s="172"/>
      <c r="P1158" s="172"/>
      <c r="Q1158" s="172">
        <v>6.9545000000000003</v>
      </c>
      <c r="R1158" s="172"/>
    </row>
    <row r="1159" spans="1:18" x14ac:dyDescent="0.3">
      <c r="A1159" s="168" t="s">
        <v>1240</v>
      </c>
      <c r="B1159" s="168" t="s">
        <v>1270</v>
      </c>
      <c r="C1159" s="168">
        <v>148159</v>
      </c>
      <c r="D1159" s="171">
        <v>44032</v>
      </c>
      <c r="E1159" s="172">
        <v>1022.8511</v>
      </c>
      <c r="F1159" s="172">
        <v>2.1890000000000001</v>
      </c>
      <c r="G1159" s="172">
        <v>2.1890000000000001</v>
      </c>
      <c r="H1159" s="172">
        <v>2.9477000000000002</v>
      </c>
      <c r="I1159" s="172">
        <v>4.5925000000000002</v>
      </c>
      <c r="J1159" s="172">
        <v>5.0023</v>
      </c>
      <c r="K1159" s="172">
        <v>6.4664999999999999</v>
      </c>
      <c r="L1159" s="172"/>
      <c r="M1159" s="172"/>
      <c r="N1159" s="172"/>
      <c r="O1159" s="172"/>
      <c r="P1159" s="172"/>
      <c r="Q1159" s="172">
        <v>6.1327999999999996</v>
      </c>
      <c r="R1159" s="172"/>
    </row>
    <row r="1160" spans="1:18" x14ac:dyDescent="0.3">
      <c r="A1160" s="168" t="s">
        <v>1240</v>
      </c>
      <c r="B1160" s="168" t="s">
        <v>1271</v>
      </c>
      <c r="C1160" s="168">
        <v>103464</v>
      </c>
      <c r="D1160" s="171">
        <v>44032</v>
      </c>
      <c r="E1160" s="172">
        <v>31.57</v>
      </c>
      <c r="F1160" s="172">
        <v>3.8936999999999999</v>
      </c>
      <c r="G1160" s="172">
        <v>3.8936999999999999</v>
      </c>
      <c r="H1160" s="172">
        <v>3.9670000000000001</v>
      </c>
      <c r="I1160" s="172">
        <v>3.8788999999999998</v>
      </c>
      <c r="J1160" s="172">
        <v>4.0492999999999997</v>
      </c>
      <c r="K1160" s="172">
        <v>4.5823999999999998</v>
      </c>
      <c r="L1160" s="172">
        <v>5.1466000000000003</v>
      </c>
      <c r="M1160" s="172">
        <v>5.7146999999999997</v>
      </c>
      <c r="N1160" s="172">
        <v>6.1563999999999997</v>
      </c>
      <c r="O1160" s="172">
        <v>6.9016000000000002</v>
      </c>
      <c r="P1160" s="172">
        <v>7.3114999999999997</v>
      </c>
      <c r="Q1160" s="172">
        <v>8.2553000000000001</v>
      </c>
      <c r="R1160" s="172">
        <v>7.056</v>
      </c>
    </row>
    <row r="1161" spans="1:18" x14ac:dyDescent="0.3">
      <c r="A1161" s="168" t="s">
        <v>1240</v>
      </c>
      <c r="B1161" s="168" t="s">
        <v>1272</v>
      </c>
      <c r="C1161" s="168">
        <v>120845</v>
      </c>
      <c r="D1161" s="171">
        <v>44032</v>
      </c>
      <c r="E1161" s="172">
        <v>31.852799999999998</v>
      </c>
      <c r="F1161" s="172">
        <v>4.0119999999999996</v>
      </c>
      <c r="G1161" s="172">
        <v>4.0119999999999996</v>
      </c>
      <c r="H1161" s="172">
        <v>4.0629</v>
      </c>
      <c r="I1161" s="172">
        <v>3.9758</v>
      </c>
      <c r="J1161" s="172">
        <v>4.1360000000000001</v>
      </c>
      <c r="K1161" s="172">
        <v>4.6482000000000001</v>
      </c>
      <c r="L1161" s="172">
        <v>5.2222999999999997</v>
      </c>
      <c r="M1161" s="172">
        <v>5.8094999999999999</v>
      </c>
      <c r="N1161" s="172">
        <v>6.2445000000000004</v>
      </c>
      <c r="O1161" s="172">
        <v>7.0242000000000004</v>
      </c>
      <c r="P1161" s="172">
        <v>7.3898000000000001</v>
      </c>
      <c r="Q1161" s="172">
        <v>8.3984000000000005</v>
      </c>
      <c r="R1161" s="172">
        <v>7.1631</v>
      </c>
    </row>
    <row r="1162" spans="1:18" x14ac:dyDescent="0.3">
      <c r="A1162" s="168" t="s">
        <v>1240</v>
      </c>
      <c r="B1162" s="168" t="s">
        <v>1273</v>
      </c>
      <c r="C1162" s="168">
        <v>119821</v>
      </c>
      <c r="D1162" s="171">
        <v>44032</v>
      </c>
      <c r="E1162" s="172">
        <v>33.218299999999999</v>
      </c>
      <c r="F1162" s="172">
        <v>3.9569000000000001</v>
      </c>
      <c r="G1162" s="172">
        <v>3.9569000000000001</v>
      </c>
      <c r="H1162" s="172">
        <v>3.8801000000000001</v>
      </c>
      <c r="I1162" s="172">
        <v>6.0022000000000002</v>
      </c>
      <c r="J1162" s="172">
        <v>6.6729000000000003</v>
      </c>
      <c r="K1162" s="172">
        <v>8.8850999999999996</v>
      </c>
      <c r="L1162" s="172">
        <v>7.7342000000000004</v>
      </c>
      <c r="M1162" s="172">
        <v>7.3308999999999997</v>
      </c>
      <c r="N1162" s="172">
        <v>7.6665999999999999</v>
      </c>
      <c r="O1162" s="172">
        <v>7.7211999999999996</v>
      </c>
      <c r="P1162" s="172">
        <v>8.0853999999999999</v>
      </c>
      <c r="Q1162" s="172">
        <v>8.5580999999999996</v>
      </c>
      <c r="R1162" s="172">
        <v>8.1784999999999997</v>
      </c>
    </row>
    <row r="1163" spans="1:18" x14ac:dyDescent="0.3">
      <c r="A1163" s="168" t="s">
        <v>1240</v>
      </c>
      <c r="B1163" s="168" t="s">
        <v>1274</v>
      </c>
      <c r="C1163" s="168">
        <v>102503</v>
      </c>
      <c r="D1163" s="171">
        <v>44032</v>
      </c>
      <c r="E1163" s="172">
        <v>31.7544</v>
      </c>
      <c r="F1163" s="172">
        <v>3.3725999999999998</v>
      </c>
      <c r="G1163" s="172">
        <v>3.3725999999999998</v>
      </c>
      <c r="H1163" s="172">
        <v>3.2698</v>
      </c>
      <c r="I1163" s="172">
        <v>5.4054000000000002</v>
      </c>
      <c r="J1163" s="172">
        <v>6.0712999999999999</v>
      </c>
      <c r="K1163" s="172">
        <v>8.2739999999999991</v>
      </c>
      <c r="L1163" s="172">
        <v>7.1510999999999996</v>
      </c>
      <c r="M1163" s="172">
        <v>6.7257999999999996</v>
      </c>
      <c r="N1163" s="172">
        <v>7.0450999999999997</v>
      </c>
      <c r="O1163" s="172">
        <v>7.0292000000000003</v>
      </c>
      <c r="P1163" s="172">
        <v>7.3673999999999999</v>
      </c>
      <c r="Q1163" s="172">
        <v>7.4753999999999996</v>
      </c>
      <c r="R1163" s="172">
        <v>7.5194999999999999</v>
      </c>
    </row>
    <row r="1164" spans="1:18" x14ac:dyDescent="0.3">
      <c r="A1164" s="168" t="s">
        <v>1240</v>
      </c>
      <c r="B1164" s="168" t="s">
        <v>1275</v>
      </c>
      <c r="C1164" s="168">
        <v>145050</v>
      </c>
      <c r="D1164" s="171">
        <v>44032</v>
      </c>
      <c r="E1164" s="172">
        <v>11.4255</v>
      </c>
      <c r="F1164" s="172">
        <v>3.5150999999999999</v>
      </c>
      <c r="G1164" s="172">
        <v>3.5150999999999999</v>
      </c>
      <c r="H1164" s="172">
        <v>3.4706999999999999</v>
      </c>
      <c r="I1164" s="172">
        <v>4.2740999999999998</v>
      </c>
      <c r="J1164" s="172">
        <v>4.4168000000000003</v>
      </c>
      <c r="K1164" s="172">
        <v>6.3296000000000001</v>
      </c>
      <c r="L1164" s="172">
        <v>6.4423000000000004</v>
      </c>
      <c r="M1164" s="172">
        <v>6.2587999999999999</v>
      </c>
      <c r="N1164" s="172">
        <v>6.7066999999999997</v>
      </c>
      <c r="O1164" s="172"/>
      <c r="P1164" s="172"/>
      <c r="Q1164" s="172">
        <v>7.6123000000000003</v>
      </c>
      <c r="R1164" s="172"/>
    </row>
    <row r="1165" spans="1:18" x14ac:dyDescent="0.3">
      <c r="A1165" s="168" t="s">
        <v>1240</v>
      </c>
      <c r="B1165" s="168" t="s">
        <v>1276</v>
      </c>
      <c r="C1165" s="168">
        <v>145042</v>
      </c>
      <c r="D1165" s="171">
        <v>44032</v>
      </c>
      <c r="E1165" s="172">
        <v>11.403700000000001</v>
      </c>
      <c r="F1165" s="172">
        <v>3.5217999999999998</v>
      </c>
      <c r="G1165" s="172">
        <v>3.5217999999999998</v>
      </c>
      <c r="H1165" s="172">
        <v>3.4316</v>
      </c>
      <c r="I1165" s="172">
        <v>4.1905000000000001</v>
      </c>
      <c r="J1165" s="172">
        <v>4.3109000000000002</v>
      </c>
      <c r="K1165" s="172">
        <v>6.2403000000000004</v>
      </c>
      <c r="L1165" s="172">
        <v>6.4212999999999996</v>
      </c>
      <c r="M1165" s="172">
        <v>6.2000999999999999</v>
      </c>
      <c r="N1165" s="172">
        <v>6.6280000000000001</v>
      </c>
      <c r="O1165" s="172"/>
      <c r="P1165" s="172"/>
      <c r="Q1165" s="172">
        <v>7.4992000000000001</v>
      </c>
      <c r="R1165" s="172"/>
    </row>
    <row r="1166" spans="1:18" x14ac:dyDescent="0.3">
      <c r="A1166" s="168" t="s">
        <v>1240</v>
      </c>
      <c r="B1166" s="168" t="s">
        <v>1277</v>
      </c>
      <c r="C1166" s="168">
        <v>119424</v>
      </c>
      <c r="D1166" s="171">
        <v>44032</v>
      </c>
      <c r="E1166" s="172">
        <v>3561.1914000000002</v>
      </c>
      <c r="F1166" s="172">
        <v>3.4578000000000002</v>
      </c>
      <c r="G1166" s="172">
        <v>3.4578000000000002</v>
      </c>
      <c r="H1166" s="172">
        <v>2.9721000000000002</v>
      </c>
      <c r="I1166" s="172">
        <v>6.2880000000000003</v>
      </c>
      <c r="J1166" s="172">
        <v>6.5556000000000001</v>
      </c>
      <c r="K1166" s="172">
        <v>9.3389000000000006</v>
      </c>
      <c r="L1166" s="172">
        <v>8.2881</v>
      </c>
      <c r="M1166" s="172">
        <v>7.5247999999999999</v>
      </c>
      <c r="N1166" s="172">
        <v>7.6227</v>
      </c>
      <c r="O1166" s="172">
        <v>5.1843000000000004</v>
      </c>
      <c r="P1166" s="172">
        <v>6.0911</v>
      </c>
      <c r="Q1166" s="172">
        <v>7.1005000000000003</v>
      </c>
      <c r="R1166" s="172">
        <v>4.1904000000000003</v>
      </c>
    </row>
    <row r="1167" spans="1:18" x14ac:dyDescent="0.3">
      <c r="A1167" s="168" t="s">
        <v>1240</v>
      </c>
      <c r="B1167" s="168" t="s">
        <v>1278</v>
      </c>
      <c r="C1167" s="168">
        <v>101847</v>
      </c>
      <c r="D1167" s="171">
        <v>44032</v>
      </c>
      <c r="E1167" s="172">
        <v>3537.2058000000002</v>
      </c>
      <c r="F1167" s="172">
        <v>3.2292999999999998</v>
      </c>
      <c r="G1167" s="172">
        <v>3.2292999999999998</v>
      </c>
      <c r="H1167" s="172">
        <v>2.7538</v>
      </c>
      <c r="I1167" s="172">
        <v>6.1242999999999999</v>
      </c>
      <c r="J1167" s="172">
        <v>6.3684000000000003</v>
      </c>
      <c r="K1167" s="172">
        <v>9.1553000000000004</v>
      </c>
      <c r="L1167" s="172">
        <v>8.1890000000000001</v>
      </c>
      <c r="M1167" s="172">
        <v>7.3894000000000002</v>
      </c>
      <c r="N1167" s="172">
        <v>7.4687000000000001</v>
      </c>
      <c r="O1167" s="172">
        <v>5.0662000000000003</v>
      </c>
      <c r="P1167" s="172">
        <v>5.9934000000000003</v>
      </c>
      <c r="Q1167" s="172">
        <v>6.9741999999999997</v>
      </c>
      <c r="R1167" s="172">
        <v>4.0464000000000002</v>
      </c>
    </row>
    <row r="1168" spans="1:18" x14ac:dyDescent="0.3">
      <c r="A1168" s="168" t="s">
        <v>1240</v>
      </c>
      <c r="B1168" s="168" t="s">
        <v>1279</v>
      </c>
      <c r="C1168" s="168">
        <v>120299</v>
      </c>
      <c r="D1168" s="171">
        <v>44032</v>
      </c>
      <c r="E1168" s="172">
        <v>2328.3146999999999</v>
      </c>
      <c r="F1168" s="172">
        <v>3.6673</v>
      </c>
      <c r="G1168" s="172">
        <v>3.6673</v>
      </c>
      <c r="H1168" s="172">
        <v>3.7955999999999999</v>
      </c>
      <c r="I1168" s="172">
        <v>6.5492999999999997</v>
      </c>
      <c r="J1168" s="172">
        <v>6.7217000000000002</v>
      </c>
      <c r="K1168" s="172">
        <v>9.0227000000000004</v>
      </c>
      <c r="L1168" s="172">
        <v>7.6961000000000004</v>
      </c>
      <c r="M1168" s="172">
        <v>7.1353999999999997</v>
      </c>
      <c r="N1168" s="172">
        <v>7.3587999999999996</v>
      </c>
      <c r="O1168" s="172">
        <v>7.7412000000000001</v>
      </c>
      <c r="P1168" s="172">
        <v>7.6726000000000001</v>
      </c>
      <c r="Q1168" s="172">
        <v>8.1690000000000005</v>
      </c>
      <c r="R1168" s="172">
        <v>8.0349000000000004</v>
      </c>
    </row>
    <row r="1169" spans="1:18" x14ac:dyDescent="0.3">
      <c r="A1169" s="168" t="s">
        <v>1240</v>
      </c>
      <c r="B1169" s="168" t="s">
        <v>1280</v>
      </c>
      <c r="C1169" s="168">
        <v>112077</v>
      </c>
      <c r="D1169" s="171">
        <v>44032</v>
      </c>
      <c r="E1169" s="172">
        <v>2310.0043000000001</v>
      </c>
      <c r="F1169" s="172">
        <v>3.5672999999999999</v>
      </c>
      <c r="G1169" s="172">
        <v>3.5672999999999999</v>
      </c>
      <c r="H1169" s="172">
        <v>3.6955</v>
      </c>
      <c r="I1169" s="172">
        <v>6.4489999999999998</v>
      </c>
      <c r="J1169" s="172">
        <v>6.6211000000000002</v>
      </c>
      <c r="K1169" s="172">
        <v>8.9205000000000005</v>
      </c>
      <c r="L1169" s="172">
        <v>7.5922999999999998</v>
      </c>
      <c r="M1169" s="172">
        <v>7.03</v>
      </c>
      <c r="N1169" s="172">
        <v>7.2539999999999996</v>
      </c>
      <c r="O1169" s="172">
        <v>7.6150000000000002</v>
      </c>
      <c r="P1169" s="172">
        <v>7.5540000000000003</v>
      </c>
      <c r="Q1169" s="172">
        <v>7.88</v>
      </c>
      <c r="R1169" s="172">
        <v>7.9123000000000001</v>
      </c>
    </row>
    <row r="1170" spans="1:18" x14ac:dyDescent="0.3">
      <c r="A1170" s="173" t="s">
        <v>27</v>
      </c>
      <c r="B1170" s="168"/>
      <c r="C1170" s="168"/>
      <c r="D1170" s="168"/>
      <c r="E1170" s="168"/>
      <c r="F1170" s="174">
        <v>3.2547375000000001</v>
      </c>
      <c r="G1170" s="174">
        <v>3.2547375000000001</v>
      </c>
      <c r="H1170" s="174">
        <v>2.8555024999999996</v>
      </c>
      <c r="I1170" s="174">
        <v>5.03444</v>
      </c>
      <c r="J1170" s="174">
        <v>5.2720375000000006</v>
      </c>
      <c r="K1170" s="174">
        <v>7.6400200000000016</v>
      </c>
      <c r="L1170" s="174">
        <v>7.0753631578947358</v>
      </c>
      <c r="M1170" s="174">
        <v>6.7099947368421056</v>
      </c>
      <c r="N1170" s="174">
        <v>7.0479111111111115</v>
      </c>
      <c r="O1170" s="174">
        <v>7.2599866666666673</v>
      </c>
      <c r="P1170" s="174">
        <v>7.4377166666666676</v>
      </c>
      <c r="Q1170" s="174">
        <v>7.612712499999998</v>
      </c>
      <c r="R1170" s="174">
        <v>7.4775666666666671</v>
      </c>
    </row>
    <row r="1171" spans="1:18" x14ac:dyDescent="0.3">
      <c r="A1171" s="173" t="s">
        <v>409</v>
      </c>
      <c r="B1171" s="168"/>
      <c r="C1171" s="168"/>
      <c r="D1171" s="168"/>
      <c r="E1171" s="168"/>
      <c r="F1171" s="174">
        <v>3.3478500000000002</v>
      </c>
      <c r="G1171" s="174">
        <v>3.3478500000000002</v>
      </c>
      <c r="H1171" s="174">
        <v>2.9599000000000002</v>
      </c>
      <c r="I1171" s="174">
        <v>5.4496500000000001</v>
      </c>
      <c r="J1171" s="174">
        <v>5.7086000000000006</v>
      </c>
      <c r="K1171" s="174">
        <v>8.5271499999999989</v>
      </c>
      <c r="L1171" s="174">
        <v>7.6288999999999998</v>
      </c>
      <c r="M1171" s="174">
        <v>7.1001999999999992</v>
      </c>
      <c r="N1171" s="174">
        <v>7.2613500000000002</v>
      </c>
      <c r="O1171" s="174">
        <v>7.5443499999999997</v>
      </c>
      <c r="P1171" s="174">
        <v>7.5538500000000006</v>
      </c>
      <c r="Q1171" s="174">
        <v>7.76</v>
      </c>
      <c r="R1171" s="174">
        <v>7.8887999999999998</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44032</v>
      </c>
      <c r="E1174" s="172">
        <v>22.6038</v>
      </c>
      <c r="F1174" s="172">
        <v>0.94950000000000001</v>
      </c>
      <c r="G1174" s="172">
        <v>0.94950000000000001</v>
      </c>
      <c r="H1174" s="172">
        <v>0.70389999999999997</v>
      </c>
      <c r="I1174" s="172">
        <v>1.4965999999999999</v>
      </c>
      <c r="J1174" s="172">
        <v>4.8905000000000003</v>
      </c>
      <c r="K1174" s="172">
        <v>11.3888</v>
      </c>
      <c r="L1174" s="172">
        <v>-3.3613</v>
      </c>
      <c r="M1174" s="172">
        <v>0.51049999999999995</v>
      </c>
      <c r="N1174" s="172">
        <v>7.4596</v>
      </c>
      <c r="O1174" s="172">
        <v>7.3216000000000001</v>
      </c>
      <c r="P1174" s="172">
        <v>7.4764999999999997</v>
      </c>
      <c r="Q1174" s="172">
        <v>7.9454000000000002</v>
      </c>
      <c r="R1174" s="172">
        <v>5.6962999999999999</v>
      </c>
    </row>
    <row r="1175" spans="1:18" x14ac:dyDescent="0.3">
      <c r="A1175" s="168" t="s">
        <v>1282</v>
      </c>
      <c r="B1175" s="168" t="s">
        <v>1284</v>
      </c>
      <c r="C1175" s="168">
        <v>113064</v>
      </c>
      <c r="D1175" s="171">
        <v>44032</v>
      </c>
      <c r="E1175" s="172">
        <v>20.818899999999999</v>
      </c>
      <c r="F1175" s="172">
        <v>0.93720000000000003</v>
      </c>
      <c r="G1175" s="172">
        <v>0.93720000000000003</v>
      </c>
      <c r="H1175" s="172">
        <v>0.67559999999999998</v>
      </c>
      <c r="I1175" s="172">
        <v>1.4388000000000001</v>
      </c>
      <c r="J1175" s="172">
        <v>4.7596999999999996</v>
      </c>
      <c r="K1175" s="172">
        <v>11.0069</v>
      </c>
      <c r="L1175" s="172">
        <v>-3.9988999999999999</v>
      </c>
      <c r="M1175" s="172">
        <v>-0.47570000000000001</v>
      </c>
      <c r="N1175" s="172">
        <v>6.0846</v>
      </c>
      <c r="O1175" s="172">
        <v>6.1382000000000003</v>
      </c>
      <c r="P1175" s="172">
        <v>6.2892999999999999</v>
      </c>
      <c r="Q1175" s="172">
        <v>7.6759000000000004</v>
      </c>
      <c r="R1175" s="172">
        <v>4.4469000000000003</v>
      </c>
    </row>
    <row r="1176" spans="1:18" x14ac:dyDescent="0.3">
      <c r="A1176" s="168" t="s">
        <v>1282</v>
      </c>
      <c r="B1176" s="168" t="s">
        <v>1285</v>
      </c>
      <c r="C1176" s="168">
        <v>114855</v>
      </c>
      <c r="D1176" s="171">
        <v>44032</v>
      </c>
      <c r="E1176" s="172">
        <v>18.206600000000002</v>
      </c>
      <c r="F1176" s="172">
        <v>0.63060000000000005</v>
      </c>
      <c r="G1176" s="172">
        <v>0.63060000000000005</v>
      </c>
      <c r="H1176" s="172">
        <v>1.2788999999999999</v>
      </c>
      <c r="I1176" s="172">
        <v>2.0514999999999999</v>
      </c>
      <c r="J1176" s="172">
        <v>4.8060999999999998</v>
      </c>
      <c r="K1176" s="172">
        <v>12.783200000000001</v>
      </c>
      <c r="L1176" s="172">
        <v>-5.9745999999999997</v>
      </c>
      <c r="M1176" s="172">
        <v>-1.0618000000000001</v>
      </c>
      <c r="N1176" s="172">
        <v>2.1276000000000002</v>
      </c>
      <c r="O1176" s="172">
        <v>3.1716000000000002</v>
      </c>
      <c r="P1176" s="172">
        <v>4.7981999999999996</v>
      </c>
      <c r="Q1176" s="172">
        <v>6.6561000000000003</v>
      </c>
      <c r="R1176" s="172">
        <v>3.1143000000000001</v>
      </c>
    </row>
    <row r="1177" spans="1:18" x14ac:dyDescent="0.3">
      <c r="A1177" s="168" t="s">
        <v>1282</v>
      </c>
      <c r="B1177" s="168" t="s">
        <v>1286</v>
      </c>
      <c r="C1177" s="168">
        <v>119176</v>
      </c>
      <c r="D1177" s="171">
        <v>44032</v>
      </c>
      <c r="E1177" s="172">
        <v>19.920200000000001</v>
      </c>
      <c r="F1177" s="172">
        <v>0.64319999999999999</v>
      </c>
      <c r="G1177" s="172">
        <v>0.64319999999999999</v>
      </c>
      <c r="H1177" s="172">
        <v>1.3048999999999999</v>
      </c>
      <c r="I1177" s="172">
        <v>2.1076999999999999</v>
      </c>
      <c r="J1177" s="172">
        <v>4.9375999999999998</v>
      </c>
      <c r="K1177" s="172">
        <v>13.1707</v>
      </c>
      <c r="L1177" s="172">
        <v>-5.3842999999999996</v>
      </c>
      <c r="M1177" s="172">
        <v>-0.13189999999999999</v>
      </c>
      <c r="N1177" s="172">
        <v>3.4750999999999999</v>
      </c>
      <c r="O1177" s="172">
        <v>4.3552</v>
      </c>
      <c r="P1177" s="172">
        <v>6.2072000000000003</v>
      </c>
      <c r="Q1177" s="172">
        <v>6.9360999999999997</v>
      </c>
      <c r="R1177" s="172">
        <v>4.4789000000000003</v>
      </c>
    </row>
    <row r="1178" spans="1:18" x14ac:dyDescent="0.3">
      <c r="A1178" s="168" t="s">
        <v>1282</v>
      </c>
      <c r="B1178" s="168" t="s">
        <v>1287</v>
      </c>
      <c r="C1178" s="168">
        <v>103131</v>
      </c>
      <c r="D1178" s="171">
        <v>44032</v>
      </c>
      <c r="E1178" s="172">
        <v>33.978999999999999</v>
      </c>
      <c r="F1178" s="172">
        <v>0.75609999999999999</v>
      </c>
      <c r="G1178" s="172">
        <v>0.75609999999999999</v>
      </c>
      <c r="H1178" s="172">
        <v>1.4661999999999999</v>
      </c>
      <c r="I1178" s="172">
        <v>2.3740999999999999</v>
      </c>
      <c r="J1178" s="172">
        <v>6.5640000000000001</v>
      </c>
      <c r="K1178" s="172">
        <v>14.821099999999999</v>
      </c>
      <c r="L1178" s="172">
        <v>-0.77969999999999995</v>
      </c>
      <c r="M1178" s="172">
        <v>4.5282999999999998</v>
      </c>
      <c r="N1178" s="172">
        <v>6.3239000000000001</v>
      </c>
      <c r="O1178" s="172">
        <v>4.3403</v>
      </c>
      <c r="P1178" s="172">
        <v>6.2735000000000003</v>
      </c>
      <c r="Q1178" s="172">
        <v>8.5350000000000001</v>
      </c>
      <c r="R1178" s="172">
        <v>4.5232000000000001</v>
      </c>
    </row>
    <row r="1179" spans="1:18" x14ac:dyDescent="0.3">
      <c r="A1179" s="168" t="s">
        <v>1282</v>
      </c>
      <c r="B1179" s="168" t="s">
        <v>1288</v>
      </c>
      <c r="C1179" s="168">
        <v>119131</v>
      </c>
      <c r="D1179" s="171">
        <v>44032</v>
      </c>
      <c r="E1179" s="172">
        <v>35.600999999999999</v>
      </c>
      <c r="F1179" s="172">
        <v>0.76419999999999999</v>
      </c>
      <c r="G1179" s="172">
        <v>0.76419999999999999</v>
      </c>
      <c r="H1179" s="172">
        <v>1.4794</v>
      </c>
      <c r="I1179" s="172">
        <v>2.4047000000000001</v>
      </c>
      <c r="J1179" s="172">
        <v>6.6409000000000002</v>
      </c>
      <c r="K1179" s="172">
        <v>15.0572</v>
      </c>
      <c r="L1179" s="172">
        <v>-0.30520000000000003</v>
      </c>
      <c r="M1179" s="172">
        <v>5.2629999999999999</v>
      </c>
      <c r="N1179" s="172">
        <v>7.2512999999999996</v>
      </c>
      <c r="O1179" s="172">
        <v>5.0415000000000001</v>
      </c>
      <c r="P1179" s="172">
        <v>6.9457000000000004</v>
      </c>
      <c r="Q1179" s="172">
        <v>8.5561000000000007</v>
      </c>
      <c r="R1179" s="172">
        <v>5.2736000000000001</v>
      </c>
    </row>
    <row r="1180" spans="1:18" x14ac:dyDescent="0.3">
      <c r="A1180" s="168" t="s">
        <v>1282</v>
      </c>
      <c r="B1180" s="168" t="s">
        <v>1289</v>
      </c>
      <c r="C1180" s="168">
        <v>101144</v>
      </c>
      <c r="D1180" s="171">
        <v>44032</v>
      </c>
      <c r="E1180" s="172">
        <v>258.5942</v>
      </c>
      <c r="F1180" s="172">
        <v>0.4178</v>
      </c>
      <c r="G1180" s="172">
        <v>0.4178</v>
      </c>
      <c r="H1180" s="172">
        <v>0.39839999999999998</v>
      </c>
      <c r="I1180" s="172">
        <v>0.436</v>
      </c>
      <c r="J1180" s="172">
        <v>3.2917999999999998</v>
      </c>
      <c r="K1180" s="172">
        <v>10.0238</v>
      </c>
      <c r="L1180" s="172">
        <v>-8.1706000000000003</v>
      </c>
      <c r="M1180" s="172">
        <v>-2.8996</v>
      </c>
      <c r="N1180" s="172">
        <v>-3.1534</v>
      </c>
      <c r="O1180" s="172">
        <v>2.202</v>
      </c>
      <c r="P1180" s="172">
        <v>6.8350999999999997</v>
      </c>
      <c r="Q1180" s="172">
        <v>20.1343</v>
      </c>
      <c r="R1180" s="172">
        <v>2.5842000000000001</v>
      </c>
    </row>
    <row r="1181" spans="1:18" x14ac:dyDescent="0.3">
      <c r="A1181" s="168" t="s">
        <v>1282</v>
      </c>
      <c r="B1181" s="168" t="s">
        <v>1290</v>
      </c>
      <c r="C1181" s="168">
        <v>120334</v>
      </c>
      <c r="D1181" s="171">
        <v>44032</v>
      </c>
      <c r="E1181" s="172">
        <v>275.03449999999998</v>
      </c>
      <c r="F1181" s="172">
        <v>0.42399999999999999</v>
      </c>
      <c r="G1181" s="172">
        <v>0.42399999999999999</v>
      </c>
      <c r="H1181" s="172">
        <v>0.41449999999999998</v>
      </c>
      <c r="I1181" s="172">
        <v>0.46629999999999999</v>
      </c>
      <c r="J1181" s="172">
        <v>3.3572000000000002</v>
      </c>
      <c r="K1181" s="172">
        <v>10.2179</v>
      </c>
      <c r="L1181" s="172">
        <v>-7.8613999999999997</v>
      </c>
      <c r="M1181" s="172">
        <v>-2.4157000000000002</v>
      </c>
      <c r="N1181" s="172">
        <v>-2.5244</v>
      </c>
      <c r="O1181" s="172">
        <v>3.1160999999999999</v>
      </c>
      <c r="P1181" s="172">
        <v>7.7615999999999996</v>
      </c>
      <c r="Q1181" s="172">
        <v>11.9711</v>
      </c>
      <c r="R1181" s="172">
        <v>3.3620000000000001</v>
      </c>
    </row>
    <row r="1182" spans="1:18" x14ac:dyDescent="0.3">
      <c r="A1182" s="168" t="s">
        <v>1282</v>
      </c>
      <c r="B1182" s="168" t="s">
        <v>1291</v>
      </c>
      <c r="C1182" s="168">
        <v>101072</v>
      </c>
      <c r="D1182" s="171">
        <v>44032</v>
      </c>
      <c r="E1182" s="172">
        <v>39.215400000000002</v>
      </c>
      <c r="F1182" s="172">
        <v>0.50280000000000002</v>
      </c>
      <c r="G1182" s="172">
        <v>0.50280000000000002</v>
      </c>
      <c r="H1182" s="172">
        <v>1.3432999999999999</v>
      </c>
      <c r="I1182" s="172">
        <v>5.6497999999999999</v>
      </c>
      <c r="J1182" s="172">
        <v>10.9635</v>
      </c>
      <c r="K1182" s="172">
        <v>13.3056</v>
      </c>
      <c r="L1182" s="172">
        <v>-2.5939000000000001</v>
      </c>
      <c r="M1182" s="172">
        <v>-0.39929999999999999</v>
      </c>
      <c r="N1182" s="172">
        <v>4.1143999999999998</v>
      </c>
      <c r="O1182" s="172">
        <v>3.88</v>
      </c>
      <c r="P1182" s="172">
        <v>6.2728999999999999</v>
      </c>
      <c r="Q1182" s="172">
        <v>7.3181000000000003</v>
      </c>
      <c r="R1182" s="172">
        <v>6.4044999999999996</v>
      </c>
    </row>
    <row r="1183" spans="1:18" x14ac:dyDescent="0.3">
      <c r="A1183" s="168" t="s">
        <v>1282</v>
      </c>
      <c r="B1183" s="168" t="s">
        <v>1292</v>
      </c>
      <c r="C1183" s="168">
        <v>120821</v>
      </c>
      <c r="D1183" s="171">
        <v>44032</v>
      </c>
      <c r="E1183" s="172">
        <v>39.1158</v>
      </c>
      <c r="F1183" s="172">
        <v>0.50360000000000005</v>
      </c>
      <c r="G1183" s="172">
        <v>0.50360000000000005</v>
      </c>
      <c r="H1183" s="172">
        <v>1.3452</v>
      </c>
      <c r="I1183" s="172">
        <v>5.6538000000000004</v>
      </c>
      <c r="J1183" s="172">
        <v>10.973100000000001</v>
      </c>
      <c r="K1183" s="172">
        <v>13.334099999999999</v>
      </c>
      <c r="L1183" s="172">
        <v>-2.5455000000000001</v>
      </c>
      <c r="M1183" s="172">
        <v>-0.33679999999999999</v>
      </c>
      <c r="N1183" s="172">
        <v>4.2001999999999997</v>
      </c>
      <c r="O1183" s="172">
        <v>3.7919999999999998</v>
      </c>
      <c r="P1183" s="172">
        <v>6.2190000000000003</v>
      </c>
      <c r="Q1183" s="172">
        <v>6.4425999999999997</v>
      </c>
      <c r="R1183" s="172">
        <v>6.2694999999999999</v>
      </c>
    </row>
    <row r="1184" spans="1:18" x14ac:dyDescent="0.3">
      <c r="A1184" s="168" t="s">
        <v>1282</v>
      </c>
      <c r="B1184" s="168" t="s">
        <v>1293</v>
      </c>
      <c r="C1184" s="168">
        <v>119843</v>
      </c>
      <c r="D1184" s="171">
        <v>44032</v>
      </c>
      <c r="E1184" s="172">
        <v>31.8581</v>
      </c>
      <c r="F1184" s="172">
        <v>0.28899999999999998</v>
      </c>
      <c r="G1184" s="172">
        <v>0.28899999999999998</v>
      </c>
      <c r="H1184" s="172">
        <v>0.37709999999999999</v>
      </c>
      <c r="I1184" s="172">
        <v>1.1282000000000001</v>
      </c>
      <c r="J1184" s="172">
        <v>3.3954</v>
      </c>
      <c r="K1184" s="172">
        <v>6.0758999999999999</v>
      </c>
      <c r="L1184" s="172">
        <v>3.2965</v>
      </c>
      <c r="M1184" s="172">
        <v>5.9641000000000002</v>
      </c>
      <c r="N1184" s="172">
        <v>10.057399999999999</v>
      </c>
      <c r="O1184" s="172">
        <v>7.6807999999999996</v>
      </c>
      <c r="P1184" s="172">
        <v>8.5602999999999998</v>
      </c>
      <c r="Q1184" s="172">
        <v>10.2751</v>
      </c>
      <c r="R1184" s="172">
        <v>8.8536999999999999</v>
      </c>
    </row>
    <row r="1185" spans="1:18" x14ac:dyDescent="0.3">
      <c r="A1185" s="168" t="s">
        <v>1282</v>
      </c>
      <c r="B1185" s="168" t="s">
        <v>1294</v>
      </c>
      <c r="C1185" s="168">
        <v>103408</v>
      </c>
      <c r="D1185" s="171">
        <v>44032</v>
      </c>
      <c r="E1185" s="172">
        <v>30.006599999999999</v>
      </c>
      <c r="F1185" s="172">
        <v>0.28370000000000001</v>
      </c>
      <c r="G1185" s="172">
        <v>0.28370000000000001</v>
      </c>
      <c r="H1185" s="172">
        <v>0.3649</v>
      </c>
      <c r="I1185" s="172">
        <v>1.1054999999999999</v>
      </c>
      <c r="J1185" s="172">
        <v>3.3445</v>
      </c>
      <c r="K1185" s="172">
        <v>5.9165999999999999</v>
      </c>
      <c r="L1185" s="172">
        <v>2.9838</v>
      </c>
      <c r="M1185" s="172">
        <v>5.4753999999999996</v>
      </c>
      <c r="N1185" s="172">
        <v>9.3865999999999996</v>
      </c>
      <c r="O1185" s="172">
        <v>6.7182000000000004</v>
      </c>
      <c r="P1185" s="172">
        <v>7.5273000000000003</v>
      </c>
      <c r="Q1185" s="172">
        <v>7.7908999999999997</v>
      </c>
      <c r="R1185" s="172">
        <v>8.0501000000000005</v>
      </c>
    </row>
    <row r="1186" spans="1:18" x14ac:dyDescent="0.3">
      <c r="A1186" s="168" t="s">
        <v>1282</v>
      </c>
      <c r="B1186" s="168" t="s">
        <v>1295</v>
      </c>
      <c r="C1186" s="168">
        <v>148053</v>
      </c>
      <c r="D1186" s="171">
        <v>44032</v>
      </c>
      <c r="E1186" s="172">
        <v>10.633900000000001</v>
      </c>
      <c r="F1186" s="172">
        <v>0.71699999999999997</v>
      </c>
      <c r="G1186" s="172">
        <v>0.71699999999999997</v>
      </c>
      <c r="H1186" s="172">
        <v>1.423</v>
      </c>
      <c r="I1186" s="172">
        <v>1.514</v>
      </c>
      <c r="J1186" s="172">
        <v>4.4966999999999997</v>
      </c>
      <c r="K1186" s="172">
        <v>11.838100000000001</v>
      </c>
      <c r="L1186" s="172"/>
      <c r="M1186" s="172"/>
      <c r="N1186" s="172"/>
      <c r="O1186" s="172"/>
      <c r="P1186" s="172"/>
      <c r="Q1186" s="172">
        <v>6.3390000000000004</v>
      </c>
      <c r="R1186" s="172"/>
    </row>
    <row r="1187" spans="1:18" x14ac:dyDescent="0.3">
      <c r="A1187" s="168" t="s">
        <v>1282</v>
      </c>
      <c r="B1187" s="168" t="s">
        <v>1296</v>
      </c>
      <c r="C1187" s="168">
        <v>148050</v>
      </c>
      <c r="D1187" s="171">
        <v>44032</v>
      </c>
      <c r="E1187" s="172">
        <v>10.5527</v>
      </c>
      <c r="F1187" s="172">
        <v>0.70040000000000002</v>
      </c>
      <c r="G1187" s="172">
        <v>0.70040000000000002</v>
      </c>
      <c r="H1187" s="172">
        <v>1.3874</v>
      </c>
      <c r="I1187" s="172">
        <v>1.4478</v>
      </c>
      <c r="J1187" s="172">
        <v>4.3395999999999999</v>
      </c>
      <c r="K1187" s="172">
        <v>11.3565</v>
      </c>
      <c r="L1187" s="172"/>
      <c r="M1187" s="172"/>
      <c r="N1187" s="172"/>
      <c r="O1187" s="172"/>
      <c r="P1187" s="172"/>
      <c r="Q1187" s="172">
        <v>5.5270000000000001</v>
      </c>
      <c r="R1187" s="172"/>
    </row>
    <row r="1188" spans="1:18" x14ac:dyDescent="0.3">
      <c r="A1188" s="168" t="s">
        <v>1282</v>
      </c>
      <c r="B1188" s="168" t="s">
        <v>1297</v>
      </c>
      <c r="C1188" s="168">
        <v>120760</v>
      </c>
      <c r="D1188" s="171">
        <v>44032</v>
      </c>
      <c r="E1188" s="172">
        <v>37.209899999999998</v>
      </c>
      <c r="F1188" s="172">
        <v>0.7399</v>
      </c>
      <c r="G1188" s="172">
        <v>0.7399</v>
      </c>
      <c r="H1188" s="172">
        <v>1.446</v>
      </c>
      <c r="I1188" s="172">
        <v>1.9031</v>
      </c>
      <c r="J1188" s="172">
        <v>6.0422000000000002</v>
      </c>
      <c r="K1188" s="172">
        <v>11.773300000000001</v>
      </c>
      <c r="L1188" s="172">
        <v>0.1976</v>
      </c>
      <c r="M1188" s="172">
        <v>3.4741</v>
      </c>
      <c r="N1188" s="172">
        <v>5.7685000000000004</v>
      </c>
      <c r="O1188" s="172">
        <v>3.9339</v>
      </c>
      <c r="P1188" s="172">
        <v>5.1340000000000003</v>
      </c>
      <c r="Q1188" s="172">
        <v>6.2016</v>
      </c>
      <c r="R1188" s="172">
        <v>3.9077999999999999</v>
      </c>
    </row>
    <row r="1189" spans="1:18" x14ac:dyDescent="0.3">
      <c r="A1189" s="168" t="s">
        <v>1282</v>
      </c>
      <c r="B1189" s="168" t="s">
        <v>1298</v>
      </c>
      <c r="C1189" s="168">
        <v>111599</v>
      </c>
      <c r="D1189" s="171">
        <v>44032</v>
      </c>
      <c r="E1189" s="172">
        <v>35.110399999999998</v>
      </c>
      <c r="F1189" s="172">
        <v>0.73360000000000003</v>
      </c>
      <c r="G1189" s="172">
        <v>0.73360000000000003</v>
      </c>
      <c r="H1189" s="172">
        <v>1.4306000000000001</v>
      </c>
      <c r="I1189" s="172">
        <v>1.8726</v>
      </c>
      <c r="J1189" s="172">
        <v>5.9734999999999996</v>
      </c>
      <c r="K1189" s="172">
        <v>11.566800000000001</v>
      </c>
      <c r="L1189" s="172">
        <v>-0.18079999999999999</v>
      </c>
      <c r="M1189" s="172">
        <v>2.8834</v>
      </c>
      <c r="N1189" s="172">
        <v>4.9535</v>
      </c>
      <c r="O1189" s="172">
        <v>2.9588000000000001</v>
      </c>
      <c r="P1189" s="172">
        <v>4.2595999999999998</v>
      </c>
      <c r="Q1189" s="172">
        <v>11.4375</v>
      </c>
      <c r="R1189" s="172">
        <v>3.0263</v>
      </c>
    </row>
    <row r="1190" spans="1:18" x14ac:dyDescent="0.3">
      <c r="A1190" s="173" t="s">
        <v>27</v>
      </c>
      <c r="B1190" s="168"/>
      <c r="C1190" s="168"/>
      <c r="D1190" s="168"/>
      <c r="E1190" s="168"/>
      <c r="F1190" s="174">
        <v>0.62453749999999997</v>
      </c>
      <c r="G1190" s="174">
        <v>0.62453749999999997</v>
      </c>
      <c r="H1190" s="174">
        <v>1.0524562500000001</v>
      </c>
      <c r="I1190" s="174">
        <v>2.06565625</v>
      </c>
      <c r="J1190" s="174">
        <v>5.5485187499999995</v>
      </c>
      <c r="K1190" s="174">
        <v>11.477281249999999</v>
      </c>
      <c r="L1190" s="174">
        <v>-2.4770214285714274</v>
      </c>
      <c r="M1190" s="174">
        <v>1.4555714285714285</v>
      </c>
      <c r="N1190" s="174">
        <v>4.6803500000000016</v>
      </c>
      <c r="O1190" s="174">
        <v>4.6178714285714291</v>
      </c>
      <c r="P1190" s="174">
        <v>6.4685857142857142</v>
      </c>
      <c r="Q1190" s="174">
        <v>8.733862499999999</v>
      </c>
      <c r="R1190" s="174">
        <v>4.9993785714285712</v>
      </c>
    </row>
    <row r="1191" spans="1:18" x14ac:dyDescent="0.3">
      <c r="A1191" s="173" t="s">
        <v>409</v>
      </c>
      <c r="B1191" s="168"/>
      <c r="C1191" s="168"/>
      <c r="D1191" s="168"/>
      <c r="E1191" s="168"/>
      <c r="F1191" s="174">
        <v>0.67179999999999995</v>
      </c>
      <c r="G1191" s="174">
        <v>0.67179999999999995</v>
      </c>
      <c r="H1191" s="174">
        <v>1.3241000000000001</v>
      </c>
      <c r="I1191" s="174">
        <v>1.6933</v>
      </c>
      <c r="J1191" s="174">
        <v>4.8483000000000001</v>
      </c>
      <c r="K1191" s="174">
        <v>11.67005</v>
      </c>
      <c r="L1191" s="174">
        <v>-2.5697000000000001</v>
      </c>
      <c r="M1191" s="174">
        <v>0.1893</v>
      </c>
      <c r="N1191" s="174">
        <v>5.3610000000000007</v>
      </c>
      <c r="O1191" s="174">
        <v>4.1371000000000002</v>
      </c>
      <c r="P1191" s="174">
        <v>6.2813999999999997</v>
      </c>
      <c r="Q1191" s="174">
        <v>7.7333999999999996</v>
      </c>
      <c r="R1191" s="174">
        <v>4.5010500000000002</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44032</v>
      </c>
      <c r="E1194" s="172">
        <v>680.15</v>
      </c>
      <c r="F1194" s="172">
        <v>0.94540000000000002</v>
      </c>
      <c r="G1194" s="172">
        <v>0.94540000000000002</v>
      </c>
      <c r="H1194" s="172">
        <v>1.9806999999999999</v>
      </c>
      <c r="I1194" s="172">
        <v>2.8551000000000002</v>
      </c>
      <c r="J1194" s="172">
        <v>6.2103999999999999</v>
      </c>
      <c r="K1194" s="172">
        <v>14.5825</v>
      </c>
      <c r="L1194" s="172">
        <v>-12.6905</v>
      </c>
      <c r="M1194" s="172">
        <v>-5.4691000000000001</v>
      </c>
      <c r="N1194" s="172">
        <v>-3.2669000000000001</v>
      </c>
      <c r="O1194" s="172">
        <v>0.13400000000000001</v>
      </c>
      <c r="P1194" s="172">
        <v>6.1917</v>
      </c>
      <c r="Q1194" s="172">
        <v>21.236499999999999</v>
      </c>
      <c r="R1194" s="172">
        <v>-0.5887</v>
      </c>
    </row>
    <row r="1195" spans="1:18" x14ac:dyDescent="0.3">
      <c r="A1195" s="168" t="s">
        <v>1300</v>
      </c>
      <c r="B1195" s="168" t="s">
        <v>1302</v>
      </c>
      <c r="C1195" s="168">
        <v>120564</v>
      </c>
      <c r="D1195" s="171">
        <v>44032</v>
      </c>
      <c r="E1195" s="172">
        <v>729.15</v>
      </c>
      <c r="F1195" s="172">
        <v>0.9526</v>
      </c>
      <c r="G1195" s="172">
        <v>0.9526</v>
      </c>
      <c r="H1195" s="172">
        <v>1.9990000000000001</v>
      </c>
      <c r="I1195" s="172">
        <v>2.8914</v>
      </c>
      <c r="J1195" s="172">
        <v>6.3025000000000002</v>
      </c>
      <c r="K1195" s="172">
        <v>14.8629</v>
      </c>
      <c r="L1195" s="172">
        <v>-12.308</v>
      </c>
      <c r="M1195" s="172">
        <v>-4.8356000000000003</v>
      </c>
      <c r="N1195" s="172">
        <v>-2.4209000000000001</v>
      </c>
      <c r="O1195" s="172">
        <v>1.1580999999999999</v>
      </c>
      <c r="P1195" s="172">
        <v>7.2469000000000001</v>
      </c>
      <c r="Q1195" s="172">
        <v>13.585699999999999</v>
      </c>
      <c r="R1195" s="172">
        <v>0.32069999999999999</v>
      </c>
    </row>
    <row r="1196" spans="1:18" x14ac:dyDescent="0.3">
      <c r="A1196" s="168" t="s">
        <v>1300</v>
      </c>
      <c r="B1196" s="168" t="s">
        <v>1303</v>
      </c>
      <c r="C1196" s="168">
        <v>141925</v>
      </c>
      <c r="D1196" s="171">
        <v>44032</v>
      </c>
      <c r="E1196" s="172">
        <v>12.46</v>
      </c>
      <c r="F1196" s="172">
        <v>1.2184999999999999</v>
      </c>
      <c r="G1196" s="172">
        <v>1.2184999999999999</v>
      </c>
      <c r="H1196" s="172">
        <v>2.0474999999999999</v>
      </c>
      <c r="I1196" s="172">
        <v>2.0474999999999999</v>
      </c>
      <c r="J1196" s="172">
        <v>5.9523999999999999</v>
      </c>
      <c r="K1196" s="172">
        <v>11.449</v>
      </c>
      <c r="L1196" s="172">
        <v>-6.2453000000000003</v>
      </c>
      <c r="M1196" s="172">
        <v>-3.7094</v>
      </c>
      <c r="N1196" s="172">
        <v>5.1477000000000004</v>
      </c>
      <c r="O1196" s="172"/>
      <c r="P1196" s="172"/>
      <c r="Q1196" s="172">
        <v>8.5729000000000006</v>
      </c>
      <c r="R1196" s="172">
        <v>4.4024000000000001</v>
      </c>
    </row>
    <row r="1197" spans="1:18" x14ac:dyDescent="0.3">
      <c r="A1197" s="168" t="s">
        <v>1300</v>
      </c>
      <c r="B1197" s="168" t="s">
        <v>1304</v>
      </c>
      <c r="C1197" s="168">
        <v>141927</v>
      </c>
      <c r="D1197" s="171">
        <v>44032</v>
      </c>
      <c r="E1197" s="172">
        <v>11.95</v>
      </c>
      <c r="F1197" s="172">
        <v>1.1854</v>
      </c>
      <c r="G1197" s="172">
        <v>1.1854</v>
      </c>
      <c r="H1197" s="172">
        <v>2.0495000000000001</v>
      </c>
      <c r="I1197" s="172">
        <v>2.0495000000000001</v>
      </c>
      <c r="J1197" s="172">
        <v>5.8459000000000003</v>
      </c>
      <c r="K1197" s="172">
        <v>11.0595</v>
      </c>
      <c r="L1197" s="172">
        <v>-6.8589000000000002</v>
      </c>
      <c r="M1197" s="172">
        <v>-4.7049000000000003</v>
      </c>
      <c r="N1197" s="172">
        <v>3.6427</v>
      </c>
      <c r="O1197" s="172"/>
      <c r="P1197" s="172"/>
      <c r="Q1197" s="172">
        <v>6.8891999999999998</v>
      </c>
      <c r="R1197" s="172">
        <v>2.8319999999999999</v>
      </c>
    </row>
    <row r="1198" spans="1:18" x14ac:dyDescent="0.3">
      <c r="A1198" s="168" t="s">
        <v>1300</v>
      </c>
      <c r="B1198" s="168" t="s">
        <v>1305</v>
      </c>
      <c r="C1198" s="168">
        <v>102020</v>
      </c>
      <c r="D1198" s="171">
        <v>44032</v>
      </c>
      <c r="E1198" s="172">
        <v>93.66</v>
      </c>
      <c r="F1198" s="172">
        <v>1.0791999999999999</v>
      </c>
      <c r="G1198" s="172">
        <v>1.0791999999999999</v>
      </c>
      <c r="H1198" s="172">
        <v>2.2488999999999999</v>
      </c>
      <c r="I1198" s="172">
        <v>3.4460000000000002</v>
      </c>
      <c r="J1198" s="172">
        <v>7.0644999999999998</v>
      </c>
      <c r="K1198" s="172">
        <v>14.3729</v>
      </c>
      <c r="L1198" s="172">
        <v>-8.1134000000000004</v>
      </c>
      <c r="M1198" s="172">
        <v>-3.8496999999999999</v>
      </c>
      <c r="N1198" s="172">
        <v>-2.1930000000000001</v>
      </c>
      <c r="O1198" s="172">
        <v>-0.42309999999999998</v>
      </c>
      <c r="P1198" s="172">
        <v>2.9870000000000001</v>
      </c>
      <c r="Q1198" s="172">
        <v>14.183999999999999</v>
      </c>
      <c r="R1198" s="172">
        <v>-1.4499</v>
      </c>
    </row>
    <row r="1199" spans="1:18" x14ac:dyDescent="0.3">
      <c r="A1199" s="168" t="s">
        <v>1300</v>
      </c>
      <c r="B1199" s="168" t="s">
        <v>1306</v>
      </c>
      <c r="C1199" s="168">
        <v>119354</v>
      </c>
      <c r="D1199" s="171">
        <v>44032</v>
      </c>
      <c r="E1199" s="172">
        <v>100.12</v>
      </c>
      <c r="F1199" s="172">
        <v>1.0905</v>
      </c>
      <c r="G1199" s="172">
        <v>1.0905</v>
      </c>
      <c r="H1199" s="172">
        <v>2.2675999999999998</v>
      </c>
      <c r="I1199" s="172">
        <v>3.4725000000000001</v>
      </c>
      <c r="J1199" s="172">
        <v>7.1260000000000003</v>
      </c>
      <c r="K1199" s="172">
        <v>14.553800000000001</v>
      </c>
      <c r="L1199" s="172">
        <v>-7.7744999999999997</v>
      </c>
      <c r="M1199" s="172">
        <v>-3.2844000000000002</v>
      </c>
      <c r="N1199" s="172">
        <v>-1.4178999999999999</v>
      </c>
      <c r="O1199" s="172">
        <v>0.4768</v>
      </c>
      <c r="P1199" s="172">
        <v>3.8601000000000001</v>
      </c>
      <c r="Q1199" s="172">
        <v>9.4638000000000009</v>
      </c>
      <c r="R1199" s="172">
        <v>-0.60289999999999999</v>
      </c>
    </row>
    <row r="1200" spans="1:18" x14ac:dyDescent="0.3">
      <c r="A1200" s="168" t="s">
        <v>1300</v>
      </c>
      <c r="B1200" s="168" t="s">
        <v>1307</v>
      </c>
      <c r="C1200" s="168">
        <v>113460</v>
      </c>
      <c r="D1200" s="171">
        <v>44032</v>
      </c>
      <c r="E1200" s="172">
        <v>44.942</v>
      </c>
      <c r="F1200" s="172">
        <v>0.86629999999999996</v>
      </c>
      <c r="G1200" s="172">
        <v>0.86629999999999996</v>
      </c>
      <c r="H1200" s="172">
        <v>1.2846</v>
      </c>
      <c r="I1200" s="172">
        <v>0.32819999999999999</v>
      </c>
      <c r="J1200" s="172">
        <v>5.0464000000000002</v>
      </c>
      <c r="K1200" s="172">
        <v>11.9854</v>
      </c>
      <c r="L1200" s="172">
        <v>-13.7506</v>
      </c>
      <c r="M1200" s="172">
        <v>-6.2008000000000001</v>
      </c>
      <c r="N1200" s="172">
        <v>-1.9033</v>
      </c>
      <c r="O1200" s="172">
        <v>-0.4123</v>
      </c>
      <c r="P1200" s="172">
        <v>3.9821</v>
      </c>
      <c r="Q1200" s="172">
        <v>10.645899999999999</v>
      </c>
      <c r="R1200" s="172">
        <v>-0.21709999999999999</v>
      </c>
    </row>
    <row r="1201" spans="1:18" x14ac:dyDescent="0.3">
      <c r="A1201" s="168" t="s">
        <v>1300</v>
      </c>
      <c r="B1201" s="168" t="s">
        <v>1308</v>
      </c>
      <c r="C1201" s="168">
        <v>119988</v>
      </c>
      <c r="D1201" s="171">
        <v>44032</v>
      </c>
      <c r="E1201" s="172">
        <v>50.115000000000002</v>
      </c>
      <c r="F1201" s="172">
        <v>0.87970000000000004</v>
      </c>
      <c r="G1201" s="172">
        <v>0.87970000000000004</v>
      </c>
      <c r="H1201" s="172">
        <v>1.3120000000000001</v>
      </c>
      <c r="I1201" s="172">
        <v>0.3826</v>
      </c>
      <c r="J1201" s="172">
        <v>5.1708999999999996</v>
      </c>
      <c r="K1201" s="172">
        <v>12.3604</v>
      </c>
      <c r="L1201" s="172">
        <v>-13.2027</v>
      </c>
      <c r="M1201" s="172">
        <v>-5.2843</v>
      </c>
      <c r="N1201" s="172">
        <v>-0.59699999999999998</v>
      </c>
      <c r="O1201" s="172">
        <v>1.1128</v>
      </c>
      <c r="P1201" s="172">
        <v>5.61</v>
      </c>
      <c r="Q1201" s="172">
        <v>12.322900000000001</v>
      </c>
      <c r="R1201" s="172">
        <v>1.1979</v>
      </c>
    </row>
    <row r="1202" spans="1:18" x14ac:dyDescent="0.3">
      <c r="A1202" s="168" t="s">
        <v>1300</v>
      </c>
      <c r="B1202" s="168" t="s">
        <v>1309</v>
      </c>
      <c r="C1202" s="168">
        <v>148405</v>
      </c>
      <c r="D1202" s="171">
        <v>44032</v>
      </c>
      <c r="E1202" s="172">
        <v>10.46</v>
      </c>
      <c r="F1202" s="172">
        <v>1.1605000000000001</v>
      </c>
      <c r="G1202" s="172">
        <v>1.1605000000000001</v>
      </c>
      <c r="H1202" s="172">
        <v>1.3566</v>
      </c>
      <c r="I1202" s="172">
        <v>2.2483</v>
      </c>
      <c r="J1202" s="172"/>
      <c r="K1202" s="172"/>
      <c r="L1202" s="172"/>
      <c r="M1202" s="172"/>
      <c r="N1202" s="172"/>
      <c r="O1202" s="172"/>
      <c r="P1202" s="172"/>
      <c r="Q1202" s="172">
        <v>4.5999999999999996</v>
      </c>
      <c r="R1202" s="172"/>
    </row>
    <row r="1203" spans="1:18" x14ac:dyDescent="0.3">
      <c r="A1203" s="168" t="s">
        <v>1300</v>
      </c>
      <c r="B1203" s="168" t="s">
        <v>1310</v>
      </c>
      <c r="C1203" s="168">
        <v>118275</v>
      </c>
      <c r="D1203" s="171">
        <v>44032</v>
      </c>
      <c r="E1203" s="172">
        <v>145.84</v>
      </c>
      <c r="F1203" s="172">
        <v>1.2918000000000001</v>
      </c>
      <c r="G1203" s="172">
        <v>1.2918000000000001</v>
      </c>
      <c r="H1203" s="172">
        <v>2.5670000000000002</v>
      </c>
      <c r="I1203" s="172">
        <v>2.8708</v>
      </c>
      <c r="J1203" s="172">
        <v>7.4010999999999996</v>
      </c>
      <c r="K1203" s="172">
        <v>14.807499999999999</v>
      </c>
      <c r="L1203" s="172">
        <v>-3.6151</v>
      </c>
      <c r="M1203" s="172">
        <v>2.1646000000000001</v>
      </c>
      <c r="N1203" s="172">
        <v>6.5225</v>
      </c>
      <c r="O1203" s="172">
        <v>7.4671000000000003</v>
      </c>
      <c r="P1203" s="172">
        <v>7.5202999999999998</v>
      </c>
      <c r="Q1203" s="172">
        <v>11.536899999999999</v>
      </c>
      <c r="R1203" s="172">
        <v>5.1165000000000003</v>
      </c>
    </row>
    <row r="1204" spans="1:18" x14ac:dyDescent="0.3">
      <c r="A1204" s="168" t="s">
        <v>1300</v>
      </c>
      <c r="B1204" s="168" t="s">
        <v>1311</v>
      </c>
      <c r="C1204" s="168">
        <v>101922</v>
      </c>
      <c r="D1204" s="171">
        <v>44032</v>
      </c>
      <c r="E1204" s="172">
        <v>138.37</v>
      </c>
      <c r="F1204" s="172">
        <v>1.2808999999999999</v>
      </c>
      <c r="G1204" s="172">
        <v>1.2808999999999999</v>
      </c>
      <c r="H1204" s="172">
        <v>2.5190999999999999</v>
      </c>
      <c r="I1204" s="172">
        <v>2.8008999999999999</v>
      </c>
      <c r="J1204" s="172">
        <v>7.2469000000000001</v>
      </c>
      <c r="K1204" s="172">
        <v>14.364800000000001</v>
      </c>
      <c r="L1204" s="172">
        <v>-4.2952000000000004</v>
      </c>
      <c r="M1204" s="172">
        <v>1.1181000000000001</v>
      </c>
      <c r="N1204" s="172">
        <v>5.1204000000000001</v>
      </c>
      <c r="O1204" s="172">
        <v>6.4936999999999996</v>
      </c>
      <c r="P1204" s="172">
        <v>6.6691000000000003</v>
      </c>
      <c r="Q1204" s="172">
        <v>16.8687</v>
      </c>
      <c r="R1204" s="172">
        <v>4.0598000000000001</v>
      </c>
    </row>
    <row r="1205" spans="1:18" x14ac:dyDescent="0.3">
      <c r="A1205" s="168" t="s">
        <v>1300</v>
      </c>
      <c r="B1205" s="168" t="s">
        <v>1312</v>
      </c>
      <c r="C1205" s="168">
        <v>119077</v>
      </c>
      <c r="D1205" s="171">
        <v>44032</v>
      </c>
      <c r="E1205" s="172">
        <v>116.17832529885401</v>
      </c>
      <c r="F1205" s="172">
        <v>1.3914</v>
      </c>
      <c r="G1205" s="172">
        <v>1.3914</v>
      </c>
      <c r="H1205" s="172">
        <v>2.0093000000000001</v>
      </c>
      <c r="I1205" s="172">
        <v>1.6839999999999999</v>
      </c>
      <c r="J1205" s="172">
        <v>5.4703999999999997</v>
      </c>
      <c r="K1205" s="172">
        <v>14.0715</v>
      </c>
      <c r="L1205" s="172">
        <v>-9.9257000000000009</v>
      </c>
      <c r="M1205" s="172">
        <v>-5.117</v>
      </c>
      <c r="N1205" s="172">
        <v>3.7572000000000001</v>
      </c>
      <c r="O1205" s="172">
        <v>4.2061000000000002</v>
      </c>
      <c r="P1205" s="172">
        <v>6.9951999999999996</v>
      </c>
      <c r="Q1205" s="172">
        <v>11.615500000000001</v>
      </c>
      <c r="R1205" s="172">
        <v>2.7185000000000001</v>
      </c>
    </row>
    <row r="1206" spans="1:18" x14ac:dyDescent="0.3">
      <c r="A1206" s="168" t="s">
        <v>1300</v>
      </c>
      <c r="B1206" s="168" t="s">
        <v>1313</v>
      </c>
      <c r="C1206" s="168">
        <v>100080</v>
      </c>
      <c r="D1206" s="171">
        <v>44032</v>
      </c>
      <c r="E1206" s="172">
        <v>497.210391522132</v>
      </c>
      <c r="F1206" s="172">
        <v>1.3845000000000001</v>
      </c>
      <c r="G1206" s="172">
        <v>1.3845000000000001</v>
      </c>
      <c r="H1206" s="172">
        <v>1.9926999999999999</v>
      </c>
      <c r="I1206" s="172">
        <v>1.6479999999999999</v>
      </c>
      <c r="J1206" s="172">
        <v>5.3874000000000004</v>
      </c>
      <c r="K1206" s="172">
        <v>13.796799999999999</v>
      </c>
      <c r="L1206" s="172">
        <v>-10.4115</v>
      </c>
      <c r="M1206" s="172">
        <v>-5.8509000000000002</v>
      </c>
      <c r="N1206" s="172">
        <v>2.7481</v>
      </c>
      <c r="O1206" s="172">
        <v>3.3290999999999999</v>
      </c>
      <c r="P1206" s="172">
        <v>6.1630000000000003</v>
      </c>
      <c r="Q1206" s="172">
        <v>18.3035</v>
      </c>
      <c r="R1206" s="172">
        <v>1.8149</v>
      </c>
    </row>
    <row r="1207" spans="1:18" x14ac:dyDescent="0.3">
      <c r="A1207" s="168" t="s">
        <v>1300</v>
      </c>
      <c r="B1207" s="168" t="s">
        <v>1314</v>
      </c>
      <c r="C1207" s="168">
        <v>140353</v>
      </c>
      <c r="D1207" s="171">
        <v>44032</v>
      </c>
      <c r="E1207" s="172">
        <v>14.448</v>
      </c>
      <c r="F1207" s="172">
        <v>1.1197999999999999</v>
      </c>
      <c r="G1207" s="172">
        <v>1.1197999999999999</v>
      </c>
      <c r="H1207" s="172">
        <v>2.1999</v>
      </c>
      <c r="I1207" s="172">
        <v>2.9647000000000001</v>
      </c>
      <c r="J1207" s="172">
        <v>7.3722000000000003</v>
      </c>
      <c r="K1207" s="172">
        <v>13.9702</v>
      </c>
      <c r="L1207" s="172">
        <v>-10.924799999999999</v>
      </c>
      <c r="M1207" s="172">
        <v>-6.2731000000000003</v>
      </c>
      <c r="N1207" s="172">
        <v>-3.2219000000000002</v>
      </c>
      <c r="O1207" s="172">
        <v>3.8302</v>
      </c>
      <c r="P1207" s="172">
        <v>6.4912999999999998</v>
      </c>
      <c r="Q1207" s="172">
        <v>6.9676999999999998</v>
      </c>
      <c r="R1207" s="172">
        <v>-1.5495000000000001</v>
      </c>
    </row>
    <row r="1208" spans="1:18" x14ac:dyDescent="0.3">
      <c r="A1208" s="168" t="s">
        <v>1300</v>
      </c>
      <c r="B1208" s="168" t="s">
        <v>1315</v>
      </c>
      <c r="C1208" s="168">
        <v>140355</v>
      </c>
      <c r="D1208" s="171">
        <v>44032</v>
      </c>
      <c r="E1208" s="172">
        <v>13.566000000000001</v>
      </c>
      <c r="F1208" s="172">
        <v>1.103</v>
      </c>
      <c r="G1208" s="172">
        <v>1.103</v>
      </c>
      <c r="H1208" s="172">
        <v>2.1613000000000002</v>
      </c>
      <c r="I1208" s="172">
        <v>2.8896000000000002</v>
      </c>
      <c r="J1208" s="172">
        <v>7.2072000000000003</v>
      </c>
      <c r="K1208" s="172">
        <v>13.465999999999999</v>
      </c>
      <c r="L1208" s="172">
        <v>-11.719900000000001</v>
      </c>
      <c r="M1208" s="172">
        <v>-7.5445000000000002</v>
      </c>
      <c r="N1208" s="172">
        <v>-4.9600999999999997</v>
      </c>
      <c r="O1208" s="172">
        <v>2.3365999999999998</v>
      </c>
      <c r="P1208" s="172">
        <v>5.2896000000000001</v>
      </c>
      <c r="Q1208" s="172">
        <v>5.7413999999999996</v>
      </c>
      <c r="R1208" s="172">
        <v>-3.2265999999999999</v>
      </c>
    </row>
    <row r="1209" spans="1:18" x14ac:dyDescent="0.3">
      <c r="A1209" s="168" t="s">
        <v>1300</v>
      </c>
      <c r="B1209" s="168" t="s">
        <v>1316</v>
      </c>
      <c r="C1209" s="168">
        <v>143793</v>
      </c>
      <c r="D1209" s="171">
        <v>44032</v>
      </c>
      <c r="E1209" s="172">
        <v>10.2858</v>
      </c>
      <c r="F1209" s="172">
        <v>1.0314000000000001</v>
      </c>
      <c r="G1209" s="172">
        <v>1.0314000000000001</v>
      </c>
      <c r="H1209" s="172">
        <v>1.1625000000000001</v>
      </c>
      <c r="I1209" s="172">
        <v>2.0123000000000002</v>
      </c>
      <c r="J1209" s="172">
        <v>6.3197999999999999</v>
      </c>
      <c r="K1209" s="172">
        <v>15.4618</v>
      </c>
      <c r="L1209" s="172">
        <v>-11.7455</v>
      </c>
      <c r="M1209" s="172">
        <v>-6.5692000000000004</v>
      </c>
      <c r="N1209" s="172">
        <v>-3.2707999999999999</v>
      </c>
      <c r="O1209" s="172"/>
      <c r="P1209" s="172"/>
      <c r="Q1209" s="172">
        <v>1.3957999999999999</v>
      </c>
      <c r="R1209" s="172">
        <v>1.381</v>
      </c>
    </row>
    <row r="1210" spans="1:18" x14ac:dyDescent="0.3">
      <c r="A1210" s="168" t="s">
        <v>1300</v>
      </c>
      <c r="B1210" s="168" t="s">
        <v>1317</v>
      </c>
      <c r="C1210" s="168">
        <v>143787</v>
      </c>
      <c r="D1210" s="171">
        <v>44032</v>
      </c>
      <c r="E1210" s="172">
        <v>9.8547999999999991</v>
      </c>
      <c r="F1210" s="172">
        <v>1.0137</v>
      </c>
      <c r="G1210" s="172">
        <v>1.0137</v>
      </c>
      <c r="H1210" s="172">
        <v>1.1256999999999999</v>
      </c>
      <c r="I1210" s="172">
        <v>1.9332</v>
      </c>
      <c r="J1210" s="172">
        <v>6.1322000000000001</v>
      </c>
      <c r="K1210" s="172">
        <v>14.8766</v>
      </c>
      <c r="L1210" s="172">
        <v>-12.52</v>
      </c>
      <c r="M1210" s="172">
        <v>-7.8533999999999997</v>
      </c>
      <c r="N1210" s="172">
        <v>-5.1026999999999996</v>
      </c>
      <c r="O1210" s="172"/>
      <c r="P1210" s="172"/>
      <c r="Q1210" s="172">
        <v>-0.71689999999999998</v>
      </c>
      <c r="R1210" s="172">
        <v>-0.72470000000000001</v>
      </c>
    </row>
    <row r="1211" spans="1:18" x14ac:dyDescent="0.3">
      <c r="A1211" s="168" t="s">
        <v>1300</v>
      </c>
      <c r="B1211" s="168" t="s">
        <v>1318</v>
      </c>
      <c r="C1211" s="168">
        <v>100520</v>
      </c>
      <c r="D1211" s="171">
        <v>44032</v>
      </c>
      <c r="E1211" s="172">
        <v>532.76229999999998</v>
      </c>
      <c r="F1211" s="172">
        <v>1.1284000000000001</v>
      </c>
      <c r="G1211" s="172">
        <v>1.1284000000000001</v>
      </c>
      <c r="H1211" s="172">
        <v>1.9202999999999999</v>
      </c>
      <c r="I1211" s="172">
        <v>1.0744</v>
      </c>
      <c r="J1211" s="172">
        <v>5.7481</v>
      </c>
      <c r="K1211" s="172">
        <v>15.923999999999999</v>
      </c>
      <c r="L1211" s="172">
        <v>-11.3919</v>
      </c>
      <c r="M1211" s="172">
        <v>-7.1398999999999999</v>
      </c>
      <c r="N1211" s="172">
        <v>-6.1904000000000003</v>
      </c>
      <c r="O1211" s="172">
        <v>-1.5011000000000001</v>
      </c>
      <c r="P1211" s="172">
        <v>3.004</v>
      </c>
      <c r="Q1211" s="172">
        <v>16.642299999999999</v>
      </c>
      <c r="R1211" s="172">
        <v>-3.6438999999999999</v>
      </c>
    </row>
    <row r="1212" spans="1:18" x14ac:dyDescent="0.3">
      <c r="A1212" s="168" t="s">
        <v>1300</v>
      </c>
      <c r="B1212" s="168" t="s">
        <v>1319</v>
      </c>
      <c r="C1212" s="168">
        <v>118535</v>
      </c>
      <c r="D1212" s="171">
        <v>44032</v>
      </c>
      <c r="E1212" s="172">
        <v>571.16279999999995</v>
      </c>
      <c r="F1212" s="172">
        <v>1.1344000000000001</v>
      </c>
      <c r="G1212" s="172">
        <v>1.1344000000000001</v>
      </c>
      <c r="H1212" s="172">
        <v>1.9343999999999999</v>
      </c>
      <c r="I1212" s="172">
        <v>1.1031</v>
      </c>
      <c r="J1212" s="172">
        <v>5.8146000000000004</v>
      </c>
      <c r="K1212" s="172">
        <v>16.141200000000001</v>
      </c>
      <c r="L1212" s="172">
        <v>-11.053599999999999</v>
      </c>
      <c r="M1212" s="172">
        <v>-6.5892999999999997</v>
      </c>
      <c r="N1212" s="172">
        <v>-5.4532999999999996</v>
      </c>
      <c r="O1212" s="172">
        <v>-0.59560000000000002</v>
      </c>
      <c r="P1212" s="172">
        <v>4.0401999999999996</v>
      </c>
      <c r="Q1212" s="172">
        <v>11.342599999999999</v>
      </c>
      <c r="R1212" s="172">
        <v>-2.8281000000000001</v>
      </c>
    </row>
    <row r="1213" spans="1:18" x14ac:dyDescent="0.3">
      <c r="A1213" s="168" t="s">
        <v>1300</v>
      </c>
      <c r="B1213" s="168" t="s">
        <v>1320</v>
      </c>
      <c r="C1213" s="168">
        <v>101762</v>
      </c>
      <c r="D1213" s="171">
        <v>44032</v>
      </c>
      <c r="E1213" s="172">
        <v>556.53</v>
      </c>
      <c r="F1213" s="172">
        <v>0.40920000000000001</v>
      </c>
      <c r="G1213" s="172">
        <v>0.40920000000000001</v>
      </c>
      <c r="H1213" s="172">
        <v>1.099</v>
      </c>
      <c r="I1213" s="172">
        <v>0.2697</v>
      </c>
      <c r="J1213" s="172">
        <v>4.5991</v>
      </c>
      <c r="K1213" s="172">
        <v>10.589600000000001</v>
      </c>
      <c r="L1213" s="172">
        <v>-17.313700000000001</v>
      </c>
      <c r="M1213" s="172">
        <v>-13.6816</v>
      </c>
      <c r="N1213" s="172">
        <v>-16.405200000000001</v>
      </c>
      <c r="O1213" s="172">
        <v>-2.1570999999999998</v>
      </c>
      <c r="P1213" s="172">
        <v>2.9456000000000002</v>
      </c>
      <c r="Q1213" s="172">
        <v>17.0229</v>
      </c>
      <c r="R1213" s="172">
        <v>-3.2204000000000002</v>
      </c>
    </row>
    <row r="1214" spans="1:18" x14ac:dyDescent="0.3">
      <c r="A1214" s="168" t="s">
        <v>1300</v>
      </c>
      <c r="B1214" s="168" t="s">
        <v>1321</v>
      </c>
      <c r="C1214" s="168">
        <v>118955</v>
      </c>
      <c r="D1214" s="171">
        <v>44032</v>
      </c>
      <c r="E1214" s="172">
        <v>589.23599999999999</v>
      </c>
      <c r="F1214" s="172">
        <v>0.41460000000000002</v>
      </c>
      <c r="G1214" s="172">
        <v>0.41460000000000002</v>
      </c>
      <c r="H1214" s="172">
        <v>1.1113999999999999</v>
      </c>
      <c r="I1214" s="172">
        <v>0.29260000000000003</v>
      </c>
      <c r="J1214" s="172">
        <v>4.6513</v>
      </c>
      <c r="K1214" s="172">
        <v>10.750299999999999</v>
      </c>
      <c r="L1214" s="172">
        <v>-17.071899999999999</v>
      </c>
      <c r="M1214" s="172">
        <v>-13.3116</v>
      </c>
      <c r="N1214" s="172">
        <v>-15.9384</v>
      </c>
      <c r="O1214" s="172">
        <v>-1.4320999999999999</v>
      </c>
      <c r="P1214" s="172">
        <v>3.7509000000000001</v>
      </c>
      <c r="Q1214" s="172">
        <v>9.6662999999999997</v>
      </c>
      <c r="R1214" s="172">
        <v>-2.6006</v>
      </c>
    </row>
    <row r="1215" spans="1:18" x14ac:dyDescent="0.3">
      <c r="A1215" s="168" t="s">
        <v>1300</v>
      </c>
      <c r="B1215" s="168" t="s">
        <v>1322</v>
      </c>
      <c r="C1215" s="168">
        <v>102252</v>
      </c>
      <c r="D1215" s="171">
        <v>44032</v>
      </c>
      <c r="E1215" s="172">
        <v>79.798900000000003</v>
      </c>
      <c r="F1215" s="172">
        <v>1.0583</v>
      </c>
      <c r="G1215" s="172">
        <v>1.0583</v>
      </c>
      <c r="H1215" s="172">
        <v>1.9570000000000001</v>
      </c>
      <c r="I1215" s="172">
        <v>2.3906000000000001</v>
      </c>
      <c r="J1215" s="172">
        <v>6.8722000000000003</v>
      </c>
      <c r="K1215" s="172">
        <v>15.8749</v>
      </c>
      <c r="L1215" s="172">
        <v>-10.9092</v>
      </c>
      <c r="M1215" s="172">
        <v>-3.7454999999999998</v>
      </c>
      <c r="N1215" s="172">
        <v>-3.1364999999999998</v>
      </c>
      <c r="O1215" s="172">
        <v>-1.3979999999999999</v>
      </c>
      <c r="P1215" s="172">
        <v>3.5947</v>
      </c>
      <c r="Q1215" s="172">
        <v>13.489000000000001</v>
      </c>
      <c r="R1215" s="172">
        <v>-4.0191999999999997</v>
      </c>
    </row>
    <row r="1216" spans="1:18" x14ac:dyDescent="0.3">
      <c r="A1216" s="168" t="s">
        <v>1300</v>
      </c>
      <c r="B1216" s="168" t="s">
        <v>1323</v>
      </c>
      <c r="C1216" s="168">
        <v>120046</v>
      </c>
      <c r="D1216" s="171">
        <v>44032</v>
      </c>
      <c r="E1216" s="172">
        <v>84.808499999999995</v>
      </c>
      <c r="F1216" s="172">
        <v>1.0684</v>
      </c>
      <c r="G1216" s="172">
        <v>1.0684</v>
      </c>
      <c r="H1216" s="172">
        <v>1.9803999999999999</v>
      </c>
      <c r="I1216" s="172">
        <v>2.4361999999999999</v>
      </c>
      <c r="J1216" s="172">
        <v>6.9759000000000002</v>
      </c>
      <c r="K1216" s="172">
        <v>16.202500000000001</v>
      </c>
      <c r="L1216" s="172">
        <v>-10.3939</v>
      </c>
      <c r="M1216" s="172">
        <v>-2.9026999999999998</v>
      </c>
      <c r="N1216" s="172">
        <v>-2.0076000000000001</v>
      </c>
      <c r="O1216" s="172">
        <v>-0.49590000000000001</v>
      </c>
      <c r="P1216" s="172">
        <v>4.4641000000000002</v>
      </c>
      <c r="Q1216" s="172">
        <v>11.1112</v>
      </c>
      <c r="R1216" s="172">
        <v>-3.0676000000000001</v>
      </c>
    </row>
    <row r="1217" spans="1:18" x14ac:dyDescent="0.3">
      <c r="A1217" s="168" t="s">
        <v>1300</v>
      </c>
      <c r="B1217" s="168" t="s">
        <v>1324</v>
      </c>
      <c r="C1217" s="168">
        <v>101228</v>
      </c>
      <c r="D1217" s="171">
        <v>44032</v>
      </c>
      <c r="E1217" s="172">
        <v>256.66000000000003</v>
      </c>
      <c r="F1217" s="172">
        <v>0.95979999999999999</v>
      </c>
      <c r="G1217" s="172">
        <v>0.95979999999999999</v>
      </c>
      <c r="H1217" s="172">
        <v>1.6797</v>
      </c>
      <c r="I1217" s="172">
        <v>1.2865</v>
      </c>
      <c r="J1217" s="172">
        <v>4.9604999999999997</v>
      </c>
      <c r="K1217" s="172">
        <v>11.5525</v>
      </c>
      <c r="L1217" s="172">
        <v>-16.132400000000001</v>
      </c>
      <c r="M1217" s="172">
        <v>-10.6835</v>
      </c>
      <c r="N1217" s="172">
        <v>-10.565200000000001</v>
      </c>
      <c r="O1217" s="172">
        <v>-0.67459999999999998</v>
      </c>
      <c r="P1217" s="172">
        <v>4.2260999999999997</v>
      </c>
      <c r="Q1217" s="172">
        <v>13.392899999999999</v>
      </c>
      <c r="R1217" s="172">
        <v>-3.1886999999999999</v>
      </c>
    </row>
    <row r="1218" spans="1:18" x14ac:dyDescent="0.3">
      <c r="A1218" s="168" t="s">
        <v>1300</v>
      </c>
      <c r="B1218" s="168" t="s">
        <v>1325</v>
      </c>
      <c r="C1218" s="168">
        <v>120599</v>
      </c>
      <c r="D1218" s="171">
        <v>44032</v>
      </c>
      <c r="E1218" s="172">
        <v>274.29000000000002</v>
      </c>
      <c r="F1218" s="172">
        <v>0.9718</v>
      </c>
      <c r="G1218" s="172">
        <v>0.9718</v>
      </c>
      <c r="H1218" s="172">
        <v>1.7057</v>
      </c>
      <c r="I1218" s="172">
        <v>1.3299000000000001</v>
      </c>
      <c r="J1218" s="172">
        <v>5.0556999999999999</v>
      </c>
      <c r="K1218" s="172">
        <v>11.854699999999999</v>
      </c>
      <c r="L1218" s="172">
        <v>-15.727499999999999</v>
      </c>
      <c r="M1218" s="172">
        <v>-10.021699999999999</v>
      </c>
      <c r="N1218" s="172">
        <v>-9.6868999999999996</v>
      </c>
      <c r="O1218" s="172">
        <v>0.33610000000000001</v>
      </c>
      <c r="P1218" s="172">
        <v>5.2939999999999996</v>
      </c>
      <c r="Q1218" s="172">
        <v>11.2211</v>
      </c>
      <c r="R1218" s="172">
        <v>-2.2532999999999999</v>
      </c>
    </row>
    <row r="1219" spans="1:18" x14ac:dyDescent="0.3">
      <c r="A1219" s="168" t="s">
        <v>1300</v>
      </c>
      <c r="B1219" s="168" t="s">
        <v>1326</v>
      </c>
      <c r="C1219" s="168">
        <v>128235</v>
      </c>
      <c r="D1219" s="171">
        <v>44032</v>
      </c>
      <c r="E1219" s="172">
        <v>20.63</v>
      </c>
      <c r="F1219" s="172">
        <v>1.177</v>
      </c>
      <c r="G1219" s="172">
        <v>1.177</v>
      </c>
      <c r="H1219" s="172">
        <v>1.776</v>
      </c>
      <c r="I1219" s="172">
        <v>2.1793</v>
      </c>
      <c r="J1219" s="172">
        <v>7.2244999999999999</v>
      </c>
      <c r="K1219" s="172">
        <v>13.6639</v>
      </c>
      <c r="L1219" s="172">
        <v>-8.6359999999999992</v>
      </c>
      <c r="M1219" s="172">
        <v>-5.4537000000000004</v>
      </c>
      <c r="N1219" s="172">
        <v>2.5348000000000002</v>
      </c>
      <c r="O1219" s="172">
        <v>1.2748999999999999</v>
      </c>
      <c r="P1219" s="172">
        <v>3.5676000000000001</v>
      </c>
      <c r="Q1219" s="172">
        <v>12.145</v>
      </c>
      <c r="R1219" s="172">
        <v>-0.36109999999999998</v>
      </c>
    </row>
    <row r="1220" spans="1:18" x14ac:dyDescent="0.3">
      <c r="A1220" s="168" t="s">
        <v>1300</v>
      </c>
      <c r="B1220" s="168" t="s">
        <v>1327</v>
      </c>
      <c r="C1220" s="168">
        <v>128236</v>
      </c>
      <c r="D1220" s="171">
        <v>44032</v>
      </c>
      <c r="E1220" s="172">
        <v>22.39</v>
      </c>
      <c r="F1220" s="172">
        <v>1.1749000000000001</v>
      </c>
      <c r="G1220" s="172">
        <v>1.1749000000000001</v>
      </c>
      <c r="H1220" s="172">
        <v>1.819</v>
      </c>
      <c r="I1220" s="172">
        <v>2.1907999999999999</v>
      </c>
      <c r="J1220" s="172">
        <v>7.3346</v>
      </c>
      <c r="K1220" s="172">
        <v>13.944000000000001</v>
      </c>
      <c r="L1220" s="172">
        <v>-8.0869999999999997</v>
      </c>
      <c r="M1220" s="172">
        <v>-4.5609999999999999</v>
      </c>
      <c r="N1220" s="172">
        <v>3.8978999999999999</v>
      </c>
      <c r="O1220" s="172">
        <v>3.0308000000000002</v>
      </c>
      <c r="P1220" s="172">
        <v>5.1302000000000003</v>
      </c>
      <c r="Q1220" s="172">
        <v>13.6076</v>
      </c>
      <c r="R1220" s="172">
        <v>1.1801999999999999</v>
      </c>
    </row>
    <row r="1221" spans="1:18" x14ac:dyDescent="0.3">
      <c r="A1221" s="168" t="s">
        <v>1300</v>
      </c>
      <c r="B1221" s="168" t="s">
        <v>1328</v>
      </c>
      <c r="C1221" s="168">
        <v>118424</v>
      </c>
      <c r="D1221" s="171">
        <v>44032</v>
      </c>
      <c r="E1221" s="172">
        <v>89.17</v>
      </c>
      <c r="F1221" s="172">
        <v>1.4217</v>
      </c>
      <c r="G1221" s="172">
        <v>1.4217</v>
      </c>
      <c r="H1221" s="172">
        <v>2.9201000000000001</v>
      </c>
      <c r="I1221" s="172">
        <v>2.9319999999999999</v>
      </c>
      <c r="J1221" s="172">
        <v>6.3446999999999996</v>
      </c>
      <c r="K1221" s="172">
        <v>9.7072000000000003</v>
      </c>
      <c r="L1221" s="172">
        <v>-13.8787</v>
      </c>
      <c r="M1221" s="172">
        <v>-9.9929000000000006</v>
      </c>
      <c r="N1221" s="172">
        <v>-4.0564</v>
      </c>
      <c r="O1221" s="172">
        <v>-0.71830000000000005</v>
      </c>
      <c r="P1221" s="172">
        <v>3.0354000000000001</v>
      </c>
      <c r="Q1221" s="172">
        <v>11.0358</v>
      </c>
      <c r="R1221" s="172">
        <v>-4.2828999999999997</v>
      </c>
    </row>
    <row r="1222" spans="1:18" x14ac:dyDescent="0.3">
      <c r="A1222" s="168" t="s">
        <v>1300</v>
      </c>
      <c r="B1222" s="168" t="s">
        <v>1329</v>
      </c>
      <c r="C1222" s="168">
        <v>108594</v>
      </c>
      <c r="D1222" s="171">
        <v>44032</v>
      </c>
      <c r="E1222" s="172">
        <v>84.5</v>
      </c>
      <c r="F1222" s="172">
        <v>1.4161999999999999</v>
      </c>
      <c r="G1222" s="172">
        <v>1.4161999999999999</v>
      </c>
      <c r="H1222" s="172">
        <v>2.8982000000000001</v>
      </c>
      <c r="I1222" s="172">
        <v>2.8982000000000001</v>
      </c>
      <c r="J1222" s="172">
        <v>6.2759</v>
      </c>
      <c r="K1222" s="172">
        <v>9.4984999999999999</v>
      </c>
      <c r="L1222" s="172">
        <v>-14.1783</v>
      </c>
      <c r="M1222" s="172">
        <v>-10.4588</v>
      </c>
      <c r="N1222" s="172">
        <v>-4.7027999999999999</v>
      </c>
      <c r="O1222" s="172">
        <v>-1.4228000000000001</v>
      </c>
      <c r="P1222" s="172">
        <v>2.2917999999999998</v>
      </c>
      <c r="Q1222" s="172">
        <v>15.49</v>
      </c>
      <c r="R1222" s="172">
        <v>-4.9432</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44032</v>
      </c>
      <c r="E1224" s="172">
        <v>44.96</v>
      </c>
      <c r="F1224" s="172">
        <v>1.0790999999999999</v>
      </c>
      <c r="G1224" s="172">
        <v>1.0790999999999999</v>
      </c>
      <c r="H1224" s="172">
        <v>1.6963999999999999</v>
      </c>
      <c r="I1224" s="172">
        <v>1.9500999999999999</v>
      </c>
      <c r="J1224" s="172">
        <v>4.5095000000000001</v>
      </c>
      <c r="K1224" s="172">
        <v>12.007999999999999</v>
      </c>
      <c r="L1224" s="172">
        <v>-10.2774</v>
      </c>
      <c r="M1224" s="172">
        <v>-4.0342000000000002</v>
      </c>
      <c r="N1224" s="172">
        <v>0.3795</v>
      </c>
      <c r="O1224" s="172">
        <v>-0.37490000000000001</v>
      </c>
      <c r="P1224" s="172">
        <v>4.2012999999999998</v>
      </c>
      <c r="Q1224" s="172">
        <v>12.942500000000001</v>
      </c>
      <c r="R1224" s="172">
        <v>-3.0628000000000002</v>
      </c>
    </row>
    <row r="1225" spans="1:18" x14ac:dyDescent="0.3">
      <c r="A1225" s="168" t="s">
        <v>1300</v>
      </c>
      <c r="B1225" s="168" t="s">
        <v>1332</v>
      </c>
      <c r="C1225" s="168">
        <v>120413</v>
      </c>
      <c r="D1225" s="171">
        <v>44032</v>
      </c>
      <c r="E1225" s="172">
        <v>50.11</v>
      </c>
      <c r="F1225" s="172">
        <v>1.0893999999999999</v>
      </c>
      <c r="G1225" s="172">
        <v>1.0893999999999999</v>
      </c>
      <c r="H1225" s="172">
        <v>1.7255</v>
      </c>
      <c r="I1225" s="172">
        <v>1.9946999999999999</v>
      </c>
      <c r="J1225" s="172">
        <v>4.6356000000000002</v>
      </c>
      <c r="K1225" s="172">
        <v>12.3543</v>
      </c>
      <c r="L1225" s="172">
        <v>-9.6953999999999994</v>
      </c>
      <c r="M1225" s="172">
        <v>-3.1128999999999998</v>
      </c>
      <c r="N1225" s="172">
        <v>1.6842999999999999</v>
      </c>
      <c r="O1225" s="172">
        <v>1.1213</v>
      </c>
      <c r="P1225" s="172">
        <v>5.8497000000000003</v>
      </c>
      <c r="Q1225" s="172">
        <v>14.6859</v>
      </c>
      <c r="R1225" s="172">
        <v>-1.6899</v>
      </c>
    </row>
    <row r="1226" spans="1:18" x14ac:dyDescent="0.3">
      <c r="A1226" s="168" t="s">
        <v>1300</v>
      </c>
      <c r="B1226" s="168" t="s">
        <v>1333</v>
      </c>
      <c r="C1226" s="168">
        <v>147183</v>
      </c>
      <c r="D1226" s="171">
        <v>44032</v>
      </c>
      <c r="E1226" s="172">
        <v>9.7931000000000008</v>
      </c>
      <c r="F1226" s="172">
        <v>0.83189999999999997</v>
      </c>
      <c r="G1226" s="172">
        <v>0.83189999999999997</v>
      </c>
      <c r="H1226" s="172">
        <v>2.9119000000000002</v>
      </c>
      <c r="I1226" s="172">
        <v>3.8593000000000002</v>
      </c>
      <c r="J1226" s="172">
        <v>5.0029000000000003</v>
      </c>
      <c r="K1226" s="172">
        <v>9.2820999999999998</v>
      </c>
      <c r="L1226" s="172">
        <v>-16.344100000000001</v>
      </c>
      <c r="M1226" s="172">
        <v>-10.235799999999999</v>
      </c>
      <c r="N1226" s="172">
        <v>-3.5144000000000002</v>
      </c>
      <c r="O1226" s="172"/>
      <c r="P1226" s="172"/>
      <c r="Q1226" s="172">
        <v>-1.7508999999999999</v>
      </c>
      <c r="R1226" s="172"/>
    </row>
    <row r="1227" spans="1:18" x14ac:dyDescent="0.3">
      <c r="A1227" s="168" t="s">
        <v>1300</v>
      </c>
      <c r="B1227" s="168" t="s">
        <v>1334</v>
      </c>
      <c r="C1227" s="168">
        <v>147184</v>
      </c>
      <c r="D1227" s="171">
        <v>44032</v>
      </c>
      <c r="E1227" s="172">
        <v>9.5481999999999996</v>
      </c>
      <c r="F1227" s="172">
        <v>0.81410000000000005</v>
      </c>
      <c r="G1227" s="172">
        <v>0.81410000000000005</v>
      </c>
      <c r="H1227" s="172">
        <v>2.8700999999999999</v>
      </c>
      <c r="I1227" s="172">
        <v>3.7746</v>
      </c>
      <c r="J1227" s="172">
        <v>4.8124000000000002</v>
      </c>
      <c r="K1227" s="172">
        <v>8.6628000000000007</v>
      </c>
      <c r="L1227" s="172">
        <v>-17.264299999999999</v>
      </c>
      <c r="M1227" s="172">
        <v>-11.706</v>
      </c>
      <c r="N1227" s="172">
        <v>-5.5952000000000002</v>
      </c>
      <c r="O1227" s="172"/>
      <c r="P1227" s="172"/>
      <c r="Q1227" s="172">
        <v>-3.8309000000000002</v>
      </c>
      <c r="R1227" s="172"/>
    </row>
    <row r="1228" spans="1:18" x14ac:dyDescent="0.3">
      <c r="A1228" s="168" t="s">
        <v>1300</v>
      </c>
      <c r="B1228" s="168" t="s">
        <v>1335</v>
      </c>
      <c r="C1228" s="168">
        <v>109522</v>
      </c>
      <c r="D1228" s="171">
        <v>44032</v>
      </c>
      <c r="E1228" s="172">
        <v>31.5318</v>
      </c>
      <c r="F1228" s="172">
        <v>1.7007000000000001</v>
      </c>
      <c r="G1228" s="172">
        <v>1.7007000000000001</v>
      </c>
      <c r="H1228" s="172">
        <v>2.1696</v>
      </c>
      <c r="I1228" s="172">
        <v>2.0648</v>
      </c>
      <c r="J1228" s="172">
        <v>7.6119000000000003</v>
      </c>
      <c r="K1228" s="172">
        <v>13.8188</v>
      </c>
      <c r="L1228" s="172">
        <v>-10.452299999999999</v>
      </c>
      <c r="M1228" s="172">
        <v>-7.8434999999999997</v>
      </c>
      <c r="N1228" s="172">
        <v>1.0175000000000001</v>
      </c>
      <c r="O1228" s="172">
        <v>2.2437</v>
      </c>
      <c r="P1228" s="172">
        <v>6.1120999999999999</v>
      </c>
      <c r="Q1228" s="172">
        <v>10.1943</v>
      </c>
      <c r="R1228" s="172">
        <v>-0.13009999999999999</v>
      </c>
    </row>
    <row r="1229" spans="1:18" x14ac:dyDescent="0.3">
      <c r="A1229" s="168" t="s">
        <v>1300</v>
      </c>
      <c r="B1229" s="168" t="s">
        <v>1336</v>
      </c>
      <c r="C1229" s="168">
        <v>120492</v>
      </c>
      <c r="D1229" s="171">
        <v>44032</v>
      </c>
      <c r="E1229" s="172">
        <v>34.055700000000002</v>
      </c>
      <c r="F1229" s="172">
        <v>1.7071000000000001</v>
      </c>
      <c r="G1229" s="172">
        <v>1.7071000000000001</v>
      </c>
      <c r="H1229" s="172">
        <v>2.1846999999999999</v>
      </c>
      <c r="I1229" s="172">
        <v>2.0949</v>
      </c>
      <c r="J1229" s="172">
        <v>7.6833</v>
      </c>
      <c r="K1229" s="172">
        <v>14.0402</v>
      </c>
      <c r="L1229" s="172">
        <v>-10.104100000000001</v>
      </c>
      <c r="M1229" s="172">
        <v>-7.2995999999999999</v>
      </c>
      <c r="N1229" s="172">
        <v>1.8105</v>
      </c>
      <c r="O1229" s="172">
        <v>3.0434000000000001</v>
      </c>
      <c r="P1229" s="172">
        <v>7.3609999999999998</v>
      </c>
      <c r="Q1229" s="172">
        <v>12.7758</v>
      </c>
      <c r="R1229" s="172">
        <v>0.65069999999999995</v>
      </c>
    </row>
    <row r="1230" spans="1:18" x14ac:dyDescent="0.3">
      <c r="A1230" s="168" t="s">
        <v>1300</v>
      </c>
      <c r="B1230" s="168" t="s">
        <v>1337</v>
      </c>
      <c r="C1230" s="168">
        <v>112090</v>
      </c>
      <c r="D1230" s="171">
        <v>44032</v>
      </c>
      <c r="E1230" s="172">
        <v>34.085999999999999</v>
      </c>
      <c r="F1230" s="172">
        <v>0.84319999999999995</v>
      </c>
      <c r="G1230" s="172">
        <v>0.84319999999999995</v>
      </c>
      <c r="H1230" s="172">
        <v>2.1364999999999998</v>
      </c>
      <c r="I1230" s="172">
        <v>1.6825000000000001</v>
      </c>
      <c r="J1230" s="172">
        <v>7.0305</v>
      </c>
      <c r="K1230" s="172">
        <v>17.097799999999999</v>
      </c>
      <c r="L1230" s="172">
        <v>-10.276400000000001</v>
      </c>
      <c r="M1230" s="172">
        <v>-4.9893999999999998</v>
      </c>
      <c r="N1230" s="172">
        <v>-2.1080000000000001</v>
      </c>
      <c r="O1230" s="172">
        <v>2.9133</v>
      </c>
      <c r="P1230" s="172">
        <v>7.3571</v>
      </c>
      <c r="Q1230" s="172">
        <v>11.9506</v>
      </c>
      <c r="R1230" s="172">
        <v>0.70320000000000005</v>
      </c>
    </row>
    <row r="1231" spans="1:18" x14ac:dyDescent="0.3">
      <c r="A1231" s="168" t="s">
        <v>1300</v>
      </c>
      <c r="B1231" s="168" t="s">
        <v>1338</v>
      </c>
      <c r="C1231" s="168">
        <v>120166</v>
      </c>
      <c r="D1231" s="171">
        <v>44032</v>
      </c>
      <c r="E1231" s="172">
        <v>36.698999999999998</v>
      </c>
      <c r="F1231" s="172">
        <v>0.84909999999999997</v>
      </c>
      <c r="G1231" s="172">
        <v>0.84909999999999997</v>
      </c>
      <c r="H1231" s="172">
        <v>2.1573000000000002</v>
      </c>
      <c r="I1231" s="172">
        <v>1.7184999999999999</v>
      </c>
      <c r="J1231" s="172">
        <v>7.1159999999999997</v>
      </c>
      <c r="K1231" s="172">
        <v>17.3842</v>
      </c>
      <c r="L1231" s="172">
        <v>-9.8061000000000007</v>
      </c>
      <c r="M1231" s="172">
        <v>-4.2850999999999999</v>
      </c>
      <c r="N1231" s="172">
        <v>-1.1634</v>
      </c>
      <c r="O1231" s="172">
        <v>3.9763999999999999</v>
      </c>
      <c r="P1231" s="172">
        <v>8.5084999999999997</v>
      </c>
      <c r="Q1231" s="172">
        <v>14.2902</v>
      </c>
      <c r="R1231" s="172">
        <v>1.7010000000000001</v>
      </c>
    </row>
    <row r="1232" spans="1:18" x14ac:dyDescent="0.3">
      <c r="A1232" s="168" t="s">
        <v>1300</v>
      </c>
      <c r="B1232" s="168" t="s">
        <v>1339</v>
      </c>
      <c r="C1232" s="168">
        <v>119291</v>
      </c>
      <c r="D1232" s="171">
        <v>44032</v>
      </c>
      <c r="E1232" s="172">
        <v>81.238</v>
      </c>
      <c r="F1232" s="172">
        <v>0.83540000000000003</v>
      </c>
      <c r="G1232" s="172">
        <v>0.83540000000000003</v>
      </c>
      <c r="H1232" s="172">
        <v>1.8492</v>
      </c>
      <c r="I1232" s="172">
        <v>2.4155000000000002</v>
      </c>
      <c r="J1232" s="172">
        <v>6.5808</v>
      </c>
      <c r="K1232" s="172">
        <v>17.5471</v>
      </c>
      <c r="L1232" s="172">
        <v>-9.1358999999999995</v>
      </c>
      <c r="M1232" s="172">
        <v>-4.1835000000000004</v>
      </c>
      <c r="N1232" s="172">
        <v>-2.7323</v>
      </c>
      <c r="O1232" s="172">
        <v>1.0075000000000001</v>
      </c>
      <c r="P1232" s="172">
        <v>4.3442999999999996</v>
      </c>
      <c r="Q1232" s="172">
        <v>10.5684</v>
      </c>
      <c r="R1232" s="172">
        <v>-2.3399000000000001</v>
      </c>
    </row>
    <row r="1233" spans="1:18" x14ac:dyDescent="0.3">
      <c r="A1233" s="168" t="s">
        <v>1300</v>
      </c>
      <c r="B1233" s="168" t="s">
        <v>1340</v>
      </c>
      <c r="C1233" s="168">
        <v>118043</v>
      </c>
      <c r="D1233" s="171">
        <v>44032</v>
      </c>
      <c r="E1233" s="172">
        <v>77.128</v>
      </c>
      <c r="F1233" s="172">
        <v>0.82879999999999998</v>
      </c>
      <c r="G1233" s="172">
        <v>0.82879999999999998</v>
      </c>
      <c r="H1233" s="172">
        <v>1.8339000000000001</v>
      </c>
      <c r="I1233" s="172">
        <v>2.3855</v>
      </c>
      <c r="J1233" s="172">
        <v>6.5126999999999997</v>
      </c>
      <c r="K1233" s="172">
        <v>17.328099999999999</v>
      </c>
      <c r="L1233" s="172">
        <v>-9.4327000000000005</v>
      </c>
      <c r="M1233" s="172">
        <v>-4.6543000000000001</v>
      </c>
      <c r="N1233" s="172">
        <v>-3.3811</v>
      </c>
      <c r="O1233" s="172">
        <v>0.2853</v>
      </c>
      <c r="P1233" s="172">
        <v>3.5981999999999998</v>
      </c>
      <c r="Q1233" s="172">
        <v>14.396100000000001</v>
      </c>
      <c r="R1233" s="172">
        <v>-3.0274999999999999</v>
      </c>
    </row>
    <row r="1234" spans="1:18" x14ac:dyDescent="0.3">
      <c r="A1234" s="168" t="s">
        <v>1300</v>
      </c>
      <c r="B1234" s="168" t="s">
        <v>1341</v>
      </c>
      <c r="C1234" s="168">
        <v>100313</v>
      </c>
      <c r="D1234" s="171">
        <v>44032</v>
      </c>
      <c r="E1234" s="172">
        <v>46.099800000000002</v>
      </c>
      <c r="F1234" s="172">
        <v>1.0338000000000001</v>
      </c>
      <c r="G1234" s="172">
        <v>1.0338000000000001</v>
      </c>
      <c r="H1234" s="172">
        <v>2.7097000000000002</v>
      </c>
      <c r="I1234" s="172">
        <v>2.2450000000000001</v>
      </c>
      <c r="J1234" s="172">
        <v>6.7827000000000002</v>
      </c>
      <c r="K1234" s="172">
        <v>11.9879</v>
      </c>
      <c r="L1234" s="172">
        <v>-11.0091</v>
      </c>
      <c r="M1234" s="172">
        <v>-5.3985000000000003</v>
      </c>
      <c r="N1234" s="172">
        <v>-0.10639999999999999</v>
      </c>
      <c r="O1234" s="172">
        <v>2.0756999999999999</v>
      </c>
      <c r="P1234" s="172">
        <v>2.4478</v>
      </c>
      <c r="Q1234" s="172">
        <v>8.0904000000000007</v>
      </c>
      <c r="R1234" s="172">
        <v>2.919</v>
      </c>
    </row>
    <row r="1235" spans="1:18" x14ac:dyDescent="0.3">
      <c r="A1235" s="168" t="s">
        <v>1300</v>
      </c>
      <c r="B1235" s="168" t="s">
        <v>1342</v>
      </c>
      <c r="C1235" s="168">
        <v>120264</v>
      </c>
      <c r="D1235" s="171">
        <v>44032</v>
      </c>
      <c r="E1235" s="172">
        <v>48.574800000000003</v>
      </c>
      <c r="F1235" s="172">
        <v>1.0412999999999999</v>
      </c>
      <c r="G1235" s="172">
        <v>1.0412999999999999</v>
      </c>
      <c r="H1235" s="172">
        <v>2.7275</v>
      </c>
      <c r="I1235" s="172">
        <v>2.2804000000000002</v>
      </c>
      <c r="J1235" s="172">
        <v>6.8677000000000001</v>
      </c>
      <c r="K1235" s="172">
        <v>12.2637</v>
      </c>
      <c r="L1235" s="172">
        <v>-10.5702</v>
      </c>
      <c r="M1235" s="172">
        <v>-4.9786999999999999</v>
      </c>
      <c r="N1235" s="172">
        <v>0.57169999999999999</v>
      </c>
      <c r="O1235" s="172">
        <v>2.9213</v>
      </c>
      <c r="P1235" s="172">
        <v>3.2387000000000001</v>
      </c>
      <c r="Q1235" s="172">
        <v>7.8362999999999996</v>
      </c>
      <c r="R1235" s="172">
        <v>3.7351000000000001</v>
      </c>
    </row>
    <row r="1236" spans="1:18" x14ac:dyDescent="0.3">
      <c r="A1236" s="168" t="s">
        <v>1300</v>
      </c>
      <c r="B1236" s="168" t="s">
        <v>1343</v>
      </c>
      <c r="C1236" s="168">
        <v>141226</v>
      </c>
      <c r="D1236" s="171">
        <v>44032</v>
      </c>
      <c r="E1236" s="172">
        <v>11.8101</v>
      </c>
      <c r="F1236" s="172">
        <v>0.87029999999999996</v>
      </c>
      <c r="G1236" s="172">
        <v>0.87029999999999996</v>
      </c>
      <c r="H1236" s="172">
        <v>1.8411</v>
      </c>
      <c r="I1236" s="172">
        <v>1.7682</v>
      </c>
      <c r="J1236" s="172">
        <v>6.2872000000000003</v>
      </c>
      <c r="K1236" s="172">
        <v>15.776199999999999</v>
      </c>
      <c r="L1236" s="172">
        <v>-6.7146999999999997</v>
      </c>
      <c r="M1236" s="172">
        <v>0.5141</v>
      </c>
      <c r="N1236" s="172">
        <v>5.2678000000000003</v>
      </c>
      <c r="O1236" s="172">
        <v>4.1661999999999999</v>
      </c>
      <c r="P1236" s="172"/>
      <c r="Q1236" s="172">
        <v>5.3460000000000001</v>
      </c>
      <c r="R1236" s="172">
        <v>4.3548999999999998</v>
      </c>
    </row>
    <row r="1237" spans="1:18" x14ac:dyDescent="0.3">
      <c r="A1237" s="168" t="s">
        <v>1300</v>
      </c>
      <c r="B1237" s="168" t="s">
        <v>1344</v>
      </c>
      <c r="C1237" s="168">
        <v>141224</v>
      </c>
      <c r="D1237" s="171">
        <v>44032</v>
      </c>
      <c r="E1237" s="172">
        <v>11.049899999999999</v>
      </c>
      <c r="F1237" s="172">
        <v>0.85609999999999997</v>
      </c>
      <c r="G1237" s="172">
        <v>0.85609999999999997</v>
      </c>
      <c r="H1237" s="172">
        <v>1.8067</v>
      </c>
      <c r="I1237" s="172">
        <v>1.6980999999999999</v>
      </c>
      <c r="J1237" s="172">
        <v>6.1276000000000002</v>
      </c>
      <c r="K1237" s="172">
        <v>15.276</v>
      </c>
      <c r="L1237" s="172">
        <v>-7.5129000000000001</v>
      </c>
      <c r="M1237" s="172">
        <v>-0.76070000000000004</v>
      </c>
      <c r="N1237" s="172">
        <v>3.5110000000000001</v>
      </c>
      <c r="O1237" s="172">
        <v>2.0604</v>
      </c>
      <c r="P1237" s="172"/>
      <c r="Q1237" s="172">
        <v>3.1745999999999999</v>
      </c>
      <c r="R1237" s="172">
        <v>2.5045999999999999</v>
      </c>
    </row>
    <row r="1238" spans="1:18" x14ac:dyDescent="0.3">
      <c r="A1238" s="168" t="s">
        <v>1300</v>
      </c>
      <c r="B1238" s="168" t="s">
        <v>1345</v>
      </c>
      <c r="C1238" s="168">
        <v>129046</v>
      </c>
      <c r="D1238" s="171">
        <v>44032</v>
      </c>
      <c r="E1238" s="172">
        <v>26.395199999999999</v>
      </c>
      <c r="F1238" s="172">
        <v>1.4073</v>
      </c>
      <c r="G1238" s="172">
        <v>1.4073</v>
      </c>
      <c r="H1238" s="172">
        <v>2.1739000000000002</v>
      </c>
      <c r="I1238" s="172">
        <v>3.3388</v>
      </c>
      <c r="J1238" s="172">
        <v>9.6834000000000007</v>
      </c>
      <c r="K1238" s="172">
        <v>18.1876</v>
      </c>
      <c r="L1238" s="172">
        <v>-7.7816000000000001</v>
      </c>
      <c r="M1238" s="172">
        <v>-6.1748000000000003</v>
      </c>
      <c r="N1238" s="172">
        <v>-0.83930000000000005</v>
      </c>
      <c r="O1238" s="172">
        <v>1.1173</v>
      </c>
      <c r="P1238" s="172">
        <v>6.9447000000000001</v>
      </c>
      <c r="Q1238" s="172">
        <v>16.850200000000001</v>
      </c>
      <c r="R1238" s="172">
        <v>-2.3546999999999998</v>
      </c>
    </row>
    <row r="1239" spans="1:18" x14ac:dyDescent="0.3">
      <c r="A1239" s="168" t="s">
        <v>1300</v>
      </c>
      <c r="B1239" s="168" t="s">
        <v>1346</v>
      </c>
      <c r="C1239" s="168">
        <v>129048</v>
      </c>
      <c r="D1239" s="171">
        <v>44032</v>
      </c>
      <c r="E1239" s="172">
        <v>24.873699999999999</v>
      </c>
      <c r="F1239" s="172">
        <v>1.3987000000000001</v>
      </c>
      <c r="G1239" s="172">
        <v>1.3987000000000001</v>
      </c>
      <c r="H1239" s="172">
        <v>2.1537000000000002</v>
      </c>
      <c r="I1239" s="172">
        <v>3.2974000000000001</v>
      </c>
      <c r="J1239" s="172">
        <v>9.5869</v>
      </c>
      <c r="K1239" s="172">
        <v>17.889299999999999</v>
      </c>
      <c r="L1239" s="172">
        <v>-8.2422000000000004</v>
      </c>
      <c r="M1239" s="172">
        <v>-6.8442999999999996</v>
      </c>
      <c r="N1239" s="172">
        <v>-1.7401</v>
      </c>
      <c r="O1239" s="172">
        <v>0.18840000000000001</v>
      </c>
      <c r="P1239" s="172">
        <v>5.9894999999999996</v>
      </c>
      <c r="Q1239" s="172">
        <v>15.7424</v>
      </c>
      <c r="R1239" s="172">
        <v>-3.2519</v>
      </c>
    </row>
    <row r="1240" spans="1:18" x14ac:dyDescent="0.3">
      <c r="A1240" s="168" t="s">
        <v>1300</v>
      </c>
      <c r="B1240" s="168" t="s">
        <v>1347</v>
      </c>
      <c r="C1240" s="168">
        <v>101161</v>
      </c>
      <c r="D1240" s="171">
        <v>44032</v>
      </c>
      <c r="E1240" s="172">
        <v>76.293099999999995</v>
      </c>
      <c r="F1240" s="172">
        <v>0.79479999999999995</v>
      </c>
      <c r="G1240" s="172">
        <v>0.79479999999999995</v>
      </c>
      <c r="H1240" s="172">
        <v>0.68230000000000002</v>
      </c>
      <c r="I1240" s="172">
        <v>0.79910000000000003</v>
      </c>
      <c r="J1240" s="172">
        <v>4.8456000000000001</v>
      </c>
      <c r="K1240" s="172">
        <v>8.0032999999999994</v>
      </c>
      <c r="L1240" s="172">
        <v>-23.490100000000002</v>
      </c>
      <c r="M1240" s="172">
        <v>-18.239799999999999</v>
      </c>
      <c r="N1240" s="172">
        <v>-20.263100000000001</v>
      </c>
      <c r="O1240" s="172">
        <v>-4.0456000000000003</v>
      </c>
      <c r="P1240" s="172">
        <v>-7.85E-2</v>
      </c>
      <c r="Q1240" s="172">
        <v>14.180300000000001</v>
      </c>
      <c r="R1240" s="172">
        <v>-6.4410999999999996</v>
      </c>
    </row>
    <row r="1241" spans="1:18" x14ac:dyDescent="0.3">
      <c r="A1241" s="168" t="s">
        <v>1300</v>
      </c>
      <c r="B1241" s="168" t="s">
        <v>1348</v>
      </c>
      <c r="C1241" s="168">
        <v>118650</v>
      </c>
      <c r="D1241" s="171">
        <v>44032</v>
      </c>
      <c r="E1241" s="172">
        <v>80.694900000000004</v>
      </c>
      <c r="F1241" s="172">
        <v>0.80169999999999997</v>
      </c>
      <c r="G1241" s="172">
        <v>0.80169999999999997</v>
      </c>
      <c r="H1241" s="172">
        <v>0.69510000000000005</v>
      </c>
      <c r="I1241" s="172">
        <v>0.82450000000000001</v>
      </c>
      <c r="J1241" s="172">
        <v>4.9024999999999999</v>
      </c>
      <c r="K1241" s="172">
        <v>8.1859000000000002</v>
      </c>
      <c r="L1241" s="172">
        <v>-23.1936</v>
      </c>
      <c r="M1241" s="172">
        <v>-17.7957</v>
      </c>
      <c r="N1241" s="172">
        <v>-19.704599999999999</v>
      </c>
      <c r="O1241" s="172">
        <v>-3.355</v>
      </c>
      <c r="P1241" s="172">
        <v>0.66810000000000003</v>
      </c>
      <c r="Q1241" s="172">
        <v>8.1390999999999991</v>
      </c>
      <c r="R1241" s="172">
        <v>-5.8080999999999996</v>
      </c>
    </row>
    <row r="1242" spans="1:18" x14ac:dyDescent="0.3">
      <c r="A1242" s="168" t="s">
        <v>1300</v>
      </c>
      <c r="B1242" s="168" t="s">
        <v>1349</v>
      </c>
      <c r="C1242" s="168">
        <v>122639</v>
      </c>
      <c r="D1242" s="171">
        <v>44032</v>
      </c>
      <c r="E1242" s="172">
        <v>29.972300000000001</v>
      </c>
      <c r="F1242" s="172">
        <v>0.77910000000000001</v>
      </c>
      <c r="G1242" s="172">
        <v>0.77910000000000001</v>
      </c>
      <c r="H1242" s="172">
        <v>1.494</v>
      </c>
      <c r="I1242" s="172">
        <v>3.4954999999999998</v>
      </c>
      <c r="J1242" s="172">
        <v>8.9132999999999996</v>
      </c>
      <c r="K1242" s="172">
        <v>22.861999999999998</v>
      </c>
      <c r="L1242" s="172">
        <v>5.1666999999999996</v>
      </c>
      <c r="M1242" s="172">
        <v>11.290900000000001</v>
      </c>
      <c r="N1242" s="172">
        <v>16.5122</v>
      </c>
      <c r="O1242" s="172">
        <v>11.4925</v>
      </c>
      <c r="P1242" s="172">
        <v>11.232900000000001</v>
      </c>
      <c r="Q1242" s="172">
        <v>16.593</v>
      </c>
      <c r="R1242" s="172">
        <v>8.5073000000000008</v>
      </c>
    </row>
    <row r="1243" spans="1:18" x14ac:dyDescent="0.3">
      <c r="A1243" s="168" t="s">
        <v>1300</v>
      </c>
      <c r="B1243" s="168" t="s">
        <v>1350</v>
      </c>
      <c r="C1243" s="168">
        <v>122640</v>
      </c>
      <c r="D1243" s="171">
        <v>44032</v>
      </c>
      <c r="E1243" s="172">
        <v>28.718399999999999</v>
      </c>
      <c r="F1243" s="172">
        <v>0.77159999999999995</v>
      </c>
      <c r="G1243" s="172">
        <v>0.77159999999999995</v>
      </c>
      <c r="H1243" s="172">
        <v>1.4766999999999999</v>
      </c>
      <c r="I1243" s="172">
        <v>3.4594999999999998</v>
      </c>
      <c r="J1243" s="172">
        <v>8.8316999999999997</v>
      </c>
      <c r="K1243" s="172">
        <v>22.568999999999999</v>
      </c>
      <c r="L1243" s="172">
        <v>4.7008999999999999</v>
      </c>
      <c r="M1243" s="172">
        <v>10.5481</v>
      </c>
      <c r="N1243" s="172">
        <v>15.5182</v>
      </c>
      <c r="O1243" s="172">
        <v>10.704800000000001</v>
      </c>
      <c r="P1243" s="172">
        <v>10.514099999999999</v>
      </c>
      <c r="Q1243" s="172">
        <v>15.8985</v>
      </c>
      <c r="R1243" s="172">
        <v>7.6612</v>
      </c>
    </row>
    <row r="1244" spans="1:18" x14ac:dyDescent="0.3">
      <c r="A1244" s="168" t="s">
        <v>1300</v>
      </c>
      <c r="B1244" s="168" t="s">
        <v>1351</v>
      </c>
      <c r="C1244" s="168">
        <v>133839</v>
      </c>
      <c r="D1244" s="171">
        <v>44032</v>
      </c>
      <c r="E1244" s="172">
        <v>15.58</v>
      </c>
      <c r="F1244" s="172">
        <v>1.3663000000000001</v>
      </c>
      <c r="G1244" s="172">
        <v>1.3663000000000001</v>
      </c>
      <c r="H1244" s="172">
        <v>2.5</v>
      </c>
      <c r="I1244" s="172">
        <v>5.0572999999999997</v>
      </c>
      <c r="J1244" s="172">
        <v>9.9505999999999997</v>
      </c>
      <c r="K1244" s="172">
        <v>25.140599999999999</v>
      </c>
      <c r="L1244" s="172">
        <v>1.4984</v>
      </c>
      <c r="M1244" s="172">
        <v>9.0273000000000003</v>
      </c>
      <c r="N1244" s="172">
        <v>12.980399999999999</v>
      </c>
      <c r="O1244" s="172">
        <v>6.1059999999999999</v>
      </c>
      <c r="P1244" s="172">
        <v>7.9168000000000003</v>
      </c>
      <c r="Q1244" s="172">
        <v>8.5848999999999993</v>
      </c>
      <c r="R1244" s="172">
        <v>6.7872000000000003</v>
      </c>
    </row>
    <row r="1245" spans="1:18" x14ac:dyDescent="0.3">
      <c r="A1245" s="168" t="s">
        <v>1300</v>
      </c>
      <c r="B1245" s="168" t="s">
        <v>1352</v>
      </c>
      <c r="C1245" s="168">
        <v>133836</v>
      </c>
      <c r="D1245" s="171">
        <v>44032</v>
      </c>
      <c r="E1245" s="172">
        <v>14.45</v>
      </c>
      <c r="F1245" s="172">
        <v>1.3324</v>
      </c>
      <c r="G1245" s="172">
        <v>1.3324</v>
      </c>
      <c r="H1245" s="172">
        <v>2.4823</v>
      </c>
      <c r="I1245" s="172">
        <v>4.9382999999999999</v>
      </c>
      <c r="J1245" s="172">
        <v>9.7190999999999992</v>
      </c>
      <c r="K1245" s="172">
        <v>24.568999999999999</v>
      </c>
      <c r="L1245" s="172">
        <v>0.55669999999999997</v>
      </c>
      <c r="M1245" s="172">
        <v>7.5148999999999999</v>
      </c>
      <c r="N1245" s="172">
        <v>10.9831</v>
      </c>
      <c r="O1245" s="172">
        <v>4.0664999999999996</v>
      </c>
      <c r="P1245" s="172">
        <v>6.3456000000000001</v>
      </c>
      <c r="Q1245" s="172">
        <v>7.0768000000000004</v>
      </c>
      <c r="R1245" s="172">
        <v>4.78</v>
      </c>
    </row>
    <row r="1246" spans="1:18" x14ac:dyDescent="0.3">
      <c r="A1246" s="168" t="s">
        <v>1300</v>
      </c>
      <c r="B1246" s="168" t="s">
        <v>1353</v>
      </c>
      <c r="C1246" s="168">
        <v>100967</v>
      </c>
      <c r="D1246" s="171">
        <v>44032</v>
      </c>
      <c r="E1246" s="172">
        <v>131.28</v>
      </c>
      <c r="F1246" s="172">
        <v>1.1246</v>
      </c>
      <c r="G1246" s="172">
        <v>1.1246</v>
      </c>
      <c r="H1246" s="172">
        <v>1.8937999999999999</v>
      </c>
      <c r="I1246" s="172">
        <v>1.7910999999999999</v>
      </c>
      <c r="J1246" s="172">
        <v>6.2222</v>
      </c>
      <c r="K1246" s="172">
        <v>14.9764</v>
      </c>
      <c r="L1246" s="172">
        <v>-9.7856000000000005</v>
      </c>
      <c r="M1246" s="172">
        <v>-4.5652999999999997</v>
      </c>
      <c r="N1246" s="172">
        <v>-4.2590000000000003</v>
      </c>
      <c r="O1246" s="172">
        <v>-0.46989999999999998</v>
      </c>
      <c r="P1246" s="172">
        <v>5.7979000000000003</v>
      </c>
      <c r="Q1246" s="172">
        <v>13.9262</v>
      </c>
      <c r="R1246" s="172">
        <v>-2.2635999999999998</v>
      </c>
    </row>
    <row r="1247" spans="1:18" x14ac:dyDescent="0.3">
      <c r="A1247" s="168" t="s">
        <v>1300</v>
      </c>
      <c r="B1247" s="168" t="s">
        <v>1354</v>
      </c>
      <c r="C1247" s="168">
        <v>119452</v>
      </c>
      <c r="D1247" s="171">
        <v>44032</v>
      </c>
      <c r="E1247" s="172">
        <v>138.91</v>
      </c>
      <c r="F1247" s="172">
        <v>1.1284000000000001</v>
      </c>
      <c r="G1247" s="172">
        <v>1.1284000000000001</v>
      </c>
      <c r="H1247" s="172">
        <v>1.9149</v>
      </c>
      <c r="I1247" s="172">
        <v>1.8251999999999999</v>
      </c>
      <c r="J1247" s="172">
        <v>6.2977999999999996</v>
      </c>
      <c r="K1247" s="172">
        <v>15.2111</v>
      </c>
      <c r="L1247" s="172">
        <v>-9.4222999999999999</v>
      </c>
      <c r="M1247" s="172">
        <v>-3.9681999999999999</v>
      </c>
      <c r="N1247" s="172">
        <v>-3.4476</v>
      </c>
      <c r="O1247" s="172">
        <v>0.44019999999999998</v>
      </c>
      <c r="P1247" s="172">
        <v>6.6736000000000004</v>
      </c>
      <c r="Q1247" s="172">
        <v>12.2041</v>
      </c>
      <c r="R1247" s="172">
        <v>-1.373</v>
      </c>
    </row>
    <row r="1248" spans="1:18" x14ac:dyDescent="0.3">
      <c r="A1248" s="168" t="s">
        <v>1300</v>
      </c>
      <c r="B1248" s="168" t="s">
        <v>1355</v>
      </c>
      <c r="C1248" s="168">
        <v>100631</v>
      </c>
      <c r="D1248" s="171">
        <v>44032</v>
      </c>
      <c r="E1248" s="172">
        <v>193.22980000000001</v>
      </c>
      <c r="F1248" s="172">
        <v>0.42020000000000002</v>
      </c>
      <c r="G1248" s="172">
        <v>0.42020000000000002</v>
      </c>
      <c r="H1248" s="172">
        <v>1.0975999999999999</v>
      </c>
      <c r="I1248" s="172">
        <v>3.6587000000000001</v>
      </c>
      <c r="J1248" s="172">
        <v>7.2034000000000002</v>
      </c>
      <c r="K1248" s="172">
        <v>24.014900000000001</v>
      </c>
      <c r="L1248" s="172">
        <v>2.1465000000000001</v>
      </c>
      <c r="M1248" s="172">
        <v>4.9772999999999996</v>
      </c>
      <c r="N1248" s="172">
        <v>7.1211000000000002</v>
      </c>
      <c r="O1248" s="172">
        <v>6.7542</v>
      </c>
      <c r="P1248" s="172">
        <v>8.6363000000000003</v>
      </c>
      <c r="Q1248" s="172">
        <v>16.538900000000002</v>
      </c>
      <c r="R1248" s="172">
        <v>5.1561000000000003</v>
      </c>
    </row>
    <row r="1249" spans="1:18" x14ac:dyDescent="0.3">
      <c r="A1249" s="168" t="s">
        <v>1300</v>
      </c>
      <c r="B1249" s="168" t="s">
        <v>1356</v>
      </c>
      <c r="C1249" s="168">
        <v>120823</v>
      </c>
      <c r="D1249" s="171">
        <v>44032</v>
      </c>
      <c r="E1249" s="172">
        <v>195.9359</v>
      </c>
      <c r="F1249" s="172">
        <v>0.42099999999999999</v>
      </c>
      <c r="G1249" s="172">
        <v>0.42099999999999999</v>
      </c>
      <c r="H1249" s="172">
        <v>1.0905</v>
      </c>
      <c r="I1249" s="172">
        <v>3.6476999999999999</v>
      </c>
      <c r="J1249" s="172">
        <v>7.2008000000000001</v>
      </c>
      <c r="K1249" s="172">
        <v>24.029800000000002</v>
      </c>
      <c r="L1249" s="172">
        <v>2.1234000000000002</v>
      </c>
      <c r="M1249" s="172">
        <v>4.9867999999999997</v>
      </c>
      <c r="N1249" s="172">
        <v>7.1540999999999997</v>
      </c>
      <c r="O1249" s="172">
        <v>7.0902000000000003</v>
      </c>
      <c r="P1249" s="172">
        <v>8.8444000000000003</v>
      </c>
      <c r="Q1249" s="172">
        <v>13.8118</v>
      </c>
      <c r="R1249" s="172">
        <v>5.4714999999999998</v>
      </c>
    </row>
    <row r="1250" spans="1:18" x14ac:dyDescent="0.3">
      <c r="A1250" s="168" t="s">
        <v>1300</v>
      </c>
      <c r="B1250" s="168" t="s">
        <v>1357</v>
      </c>
      <c r="C1250" s="168">
        <v>119718</v>
      </c>
      <c r="D1250" s="171">
        <v>44032</v>
      </c>
      <c r="E1250" s="172">
        <v>47.963700000000003</v>
      </c>
      <c r="F1250" s="172">
        <v>0.8306</v>
      </c>
      <c r="G1250" s="172">
        <v>0.8306</v>
      </c>
      <c r="H1250" s="172">
        <v>0.84140000000000004</v>
      </c>
      <c r="I1250" s="172">
        <v>0.38279999999999997</v>
      </c>
      <c r="J1250" s="172">
        <v>5.1013000000000002</v>
      </c>
      <c r="K1250" s="172">
        <v>11.8071</v>
      </c>
      <c r="L1250" s="172">
        <v>-13.4543</v>
      </c>
      <c r="M1250" s="172">
        <v>-9.9799000000000007</v>
      </c>
      <c r="N1250" s="172">
        <v>-6.3396999999999997</v>
      </c>
      <c r="O1250" s="172">
        <v>2.0246</v>
      </c>
      <c r="P1250" s="172">
        <v>6.9283000000000001</v>
      </c>
      <c r="Q1250" s="172">
        <v>13.0419</v>
      </c>
      <c r="R1250" s="172">
        <v>-0.61780000000000002</v>
      </c>
    </row>
    <row r="1251" spans="1:18" x14ac:dyDescent="0.3">
      <c r="A1251" s="168" t="s">
        <v>1300</v>
      </c>
      <c r="B1251" s="168" t="s">
        <v>1358</v>
      </c>
      <c r="C1251" s="168">
        <v>103215</v>
      </c>
      <c r="D1251" s="171">
        <v>44032</v>
      </c>
      <c r="E1251" s="172">
        <v>44.8904</v>
      </c>
      <c r="F1251" s="172">
        <v>0.82179999999999997</v>
      </c>
      <c r="G1251" s="172">
        <v>0.82179999999999997</v>
      </c>
      <c r="H1251" s="172">
        <v>0.82130000000000003</v>
      </c>
      <c r="I1251" s="172">
        <v>0.34289999999999998</v>
      </c>
      <c r="J1251" s="172">
        <v>5.0068000000000001</v>
      </c>
      <c r="K1251" s="172">
        <v>11.5204</v>
      </c>
      <c r="L1251" s="172">
        <v>-13.880699999999999</v>
      </c>
      <c r="M1251" s="172">
        <v>-10.65</v>
      </c>
      <c r="N1251" s="172">
        <v>-7.2596999999999996</v>
      </c>
      <c r="O1251" s="172">
        <v>0.9788</v>
      </c>
      <c r="P1251" s="172">
        <v>5.8287000000000004</v>
      </c>
      <c r="Q1251" s="172">
        <v>10.6394</v>
      </c>
      <c r="R1251" s="172">
        <v>-1.5647</v>
      </c>
    </row>
    <row r="1252" spans="1:18" x14ac:dyDescent="0.3">
      <c r="A1252" s="168" t="s">
        <v>1300</v>
      </c>
      <c r="B1252" s="168" t="s">
        <v>1359</v>
      </c>
      <c r="C1252" s="168">
        <v>144905</v>
      </c>
      <c r="D1252" s="171">
        <v>44032</v>
      </c>
      <c r="E1252" s="172">
        <v>10.404199999999999</v>
      </c>
      <c r="F1252" s="172">
        <v>1.2476</v>
      </c>
      <c r="G1252" s="172">
        <v>1.2476</v>
      </c>
      <c r="H1252" s="172">
        <v>2.1101000000000001</v>
      </c>
      <c r="I1252" s="172">
        <v>2.5417999999999998</v>
      </c>
      <c r="J1252" s="172">
        <v>7.4147999999999996</v>
      </c>
      <c r="K1252" s="172">
        <v>14.537000000000001</v>
      </c>
      <c r="L1252" s="172">
        <v>-7.1866000000000003</v>
      </c>
      <c r="M1252" s="172">
        <v>-3.8117999999999999</v>
      </c>
      <c r="N1252" s="172">
        <v>-0.31140000000000001</v>
      </c>
      <c r="O1252" s="172"/>
      <c r="P1252" s="172"/>
      <c r="Q1252" s="172">
        <v>2.2122000000000002</v>
      </c>
      <c r="R1252" s="172"/>
    </row>
    <row r="1253" spans="1:18" x14ac:dyDescent="0.3">
      <c r="A1253" s="168" t="s">
        <v>1300</v>
      </c>
      <c r="B1253" s="168" t="s">
        <v>1360</v>
      </c>
      <c r="C1253" s="168">
        <v>144902</v>
      </c>
      <c r="D1253" s="171">
        <v>44032</v>
      </c>
      <c r="E1253" s="172">
        <v>10.066599999999999</v>
      </c>
      <c r="F1253" s="172">
        <v>1.2329000000000001</v>
      </c>
      <c r="G1253" s="172">
        <v>1.2329000000000001</v>
      </c>
      <c r="H1253" s="172">
        <v>2.0756999999999999</v>
      </c>
      <c r="I1253" s="172">
        <v>2.4714999999999998</v>
      </c>
      <c r="J1253" s="172">
        <v>7.2477999999999998</v>
      </c>
      <c r="K1253" s="172">
        <v>14.018700000000001</v>
      </c>
      <c r="L1253" s="172">
        <v>-8.0322999999999993</v>
      </c>
      <c r="M1253" s="172">
        <v>-5.1403999999999996</v>
      </c>
      <c r="N1253" s="172">
        <v>-2.1415999999999999</v>
      </c>
      <c r="O1253" s="172"/>
      <c r="P1253" s="172"/>
      <c r="Q1253" s="172">
        <v>0.36720000000000003</v>
      </c>
      <c r="R1253" s="172"/>
    </row>
    <row r="1254" spans="1:18" x14ac:dyDescent="0.3">
      <c r="A1254" s="168" t="s">
        <v>1300</v>
      </c>
      <c r="B1254" s="168" t="s">
        <v>1361</v>
      </c>
      <c r="C1254" s="168">
        <v>147587</v>
      </c>
      <c r="D1254" s="171">
        <v>44032</v>
      </c>
      <c r="E1254" s="172">
        <v>9.9318000000000008</v>
      </c>
      <c r="F1254" s="172">
        <v>0.78949999999999998</v>
      </c>
      <c r="G1254" s="172">
        <v>0.78949999999999998</v>
      </c>
      <c r="H1254" s="172">
        <v>1.9598</v>
      </c>
      <c r="I1254" s="172">
        <v>2.7679</v>
      </c>
      <c r="J1254" s="172">
        <v>6.9085000000000001</v>
      </c>
      <c r="K1254" s="172">
        <v>16.020299999999999</v>
      </c>
      <c r="L1254" s="172">
        <v>-10.341799999999999</v>
      </c>
      <c r="M1254" s="172">
        <v>-5.4663000000000004</v>
      </c>
      <c r="N1254" s="172"/>
      <c r="O1254" s="172"/>
      <c r="P1254" s="172"/>
      <c r="Q1254" s="172">
        <v>-0.68200000000000005</v>
      </c>
      <c r="R1254" s="172"/>
    </row>
    <row r="1255" spans="1:18" x14ac:dyDescent="0.3">
      <c r="A1255" s="168" t="s">
        <v>1300</v>
      </c>
      <c r="B1255" s="168" t="s">
        <v>1362</v>
      </c>
      <c r="C1255" s="168">
        <v>147584</v>
      </c>
      <c r="D1255" s="171">
        <v>44032</v>
      </c>
      <c r="E1255" s="172">
        <v>9.7551000000000005</v>
      </c>
      <c r="F1255" s="172">
        <v>0.77370000000000005</v>
      </c>
      <c r="G1255" s="172">
        <v>0.77370000000000005</v>
      </c>
      <c r="H1255" s="172">
        <v>1.9214</v>
      </c>
      <c r="I1255" s="172">
        <v>2.6884999999999999</v>
      </c>
      <c r="J1255" s="172">
        <v>6.7263000000000002</v>
      </c>
      <c r="K1255" s="172">
        <v>15.4368</v>
      </c>
      <c r="L1255" s="172">
        <v>-11.222799999999999</v>
      </c>
      <c r="M1255" s="172">
        <v>-6.9436</v>
      </c>
      <c r="N1255" s="172"/>
      <c r="O1255" s="172"/>
      <c r="P1255" s="172"/>
      <c r="Q1255" s="172">
        <v>-2.4489999999999998</v>
      </c>
      <c r="R1255" s="172"/>
    </row>
    <row r="1256" spans="1:18" x14ac:dyDescent="0.3">
      <c r="A1256" s="168" t="s">
        <v>1300</v>
      </c>
      <c r="B1256" s="168" t="s">
        <v>1363</v>
      </c>
      <c r="C1256" s="168">
        <v>144546</v>
      </c>
      <c r="D1256" s="171">
        <v>44032</v>
      </c>
      <c r="E1256" s="172">
        <v>10.799200000000001</v>
      </c>
      <c r="F1256" s="172">
        <v>0.94030000000000002</v>
      </c>
      <c r="G1256" s="172">
        <v>0.94030000000000002</v>
      </c>
      <c r="H1256" s="172">
        <v>1.5258</v>
      </c>
      <c r="I1256" s="172">
        <v>1.8408</v>
      </c>
      <c r="J1256" s="172">
        <v>5.4960000000000004</v>
      </c>
      <c r="K1256" s="172">
        <v>12.6677</v>
      </c>
      <c r="L1256" s="172">
        <v>-7.3952</v>
      </c>
      <c r="M1256" s="172">
        <v>-3.4579</v>
      </c>
      <c r="N1256" s="172">
        <v>4.0185000000000004</v>
      </c>
      <c r="O1256" s="172"/>
      <c r="P1256" s="172"/>
      <c r="Q1256" s="172">
        <v>4.1944999999999997</v>
      </c>
      <c r="R1256" s="172"/>
    </row>
    <row r="1257" spans="1:18" x14ac:dyDescent="0.3">
      <c r="A1257" s="168" t="s">
        <v>1300</v>
      </c>
      <c r="B1257" s="168" t="s">
        <v>1364</v>
      </c>
      <c r="C1257" s="168">
        <v>144548</v>
      </c>
      <c r="D1257" s="171">
        <v>44032</v>
      </c>
      <c r="E1257" s="172">
        <v>10.415800000000001</v>
      </c>
      <c r="F1257" s="172">
        <v>0.91749999999999998</v>
      </c>
      <c r="G1257" s="172">
        <v>0.91749999999999998</v>
      </c>
      <c r="H1257" s="172">
        <v>1.4839</v>
      </c>
      <c r="I1257" s="172">
        <v>1.7725</v>
      </c>
      <c r="J1257" s="172">
        <v>5.3197000000000001</v>
      </c>
      <c r="K1257" s="172">
        <v>12.152200000000001</v>
      </c>
      <c r="L1257" s="172">
        <v>-8.2897999999999996</v>
      </c>
      <c r="M1257" s="172">
        <v>-4.8072999999999997</v>
      </c>
      <c r="N1257" s="172">
        <v>2.0836999999999999</v>
      </c>
      <c r="O1257" s="172"/>
      <c r="P1257" s="172"/>
      <c r="Q1257" s="172">
        <v>2.2010000000000001</v>
      </c>
      <c r="R1257" s="172"/>
    </row>
    <row r="1258" spans="1:18" x14ac:dyDescent="0.3">
      <c r="A1258" s="168" t="s">
        <v>1300</v>
      </c>
      <c r="B1258" s="168" t="s">
        <v>1365</v>
      </c>
      <c r="C1258" s="168">
        <v>118883</v>
      </c>
      <c r="D1258" s="171">
        <v>44032</v>
      </c>
      <c r="E1258" s="172">
        <v>102.53</v>
      </c>
      <c r="F1258" s="172">
        <v>1.0147999999999999</v>
      </c>
      <c r="G1258" s="172">
        <v>1.0147999999999999</v>
      </c>
      <c r="H1258" s="172">
        <v>2.1724000000000001</v>
      </c>
      <c r="I1258" s="172">
        <v>2.5095000000000001</v>
      </c>
      <c r="J1258" s="172">
        <v>6.569</v>
      </c>
      <c r="K1258" s="172">
        <v>14.0236</v>
      </c>
      <c r="L1258" s="172">
        <v>-12.194900000000001</v>
      </c>
      <c r="M1258" s="172">
        <v>-8.6754999999999995</v>
      </c>
      <c r="N1258" s="172">
        <v>-8.5044000000000004</v>
      </c>
      <c r="O1258" s="172">
        <v>-3.5459000000000001</v>
      </c>
      <c r="P1258" s="172">
        <v>0.64759999999999995</v>
      </c>
      <c r="Q1258" s="172">
        <v>6.4335000000000004</v>
      </c>
      <c r="R1258" s="172">
        <v>-5.6966999999999999</v>
      </c>
    </row>
    <row r="1259" spans="1:18" x14ac:dyDescent="0.3">
      <c r="A1259" s="168" t="s">
        <v>1300</v>
      </c>
      <c r="B1259" s="168" t="s">
        <v>1366</v>
      </c>
      <c r="C1259" s="168">
        <v>100476</v>
      </c>
      <c r="D1259" s="171">
        <v>44032</v>
      </c>
      <c r="E1259" s="172">
        <v>98.8</v>
      </c>
      <c r="F1259" s="172">
        <v>1.0122</v>
      </c>
      <c r="G1259" s="172">
        <v>1.0122</v>
      </c>
      <c r="H1259" s="172">
        <v>2.1610999999999998</v>
      </c>
      <c r="I1259" s="172">
        <v>2.5003000000000002</v>
      </c>
      <c r="J1259" s="172">
        <v>6.5458999999999996</v>
      </c>
      <c r="K1259" s="172">
        <v>13.943</v>
      </c>
      <c r="L1259" s="172">
        <v>-12.294700000000001</v>
      </c>
      <c r="M1259" s="172">
        <v>-8.7972000000000001</v>
      </c>
      <c r="N1259" s="172">
        <v>-8.6454000000000004</v>
      </c>
      <c r="O1259" s="172">
        <v>-3.6818</v>
      </c>
      <c r="P1259" s="172">
        <v>8.72E-2</v>
      </c>
      <c r="Q1259" s="172">
        <v>9.0313999999999997</v>
      </c>
      <c r="R1259" s="172">
        <v>-5.8299000000000003</v>
      </c>
    </row>
    <row r="1260" spans="1:18" x14ac:dyDescent="0.3">
      <c r="A1260" s="168" t="s">
        <v>1300</v>
      </c>
      <c r="B1260" s="168" t="s">
        <v>1367</v>
      </c>
      <c r="C1260" s="168">
        <v>119292</v>
      </c>
      <c r="D1260" s="171">
        <v>44032</v>
      </c>
      <c r="E1260" s="172">
        <v>20.74</v>
      </c>
      <c r="F1260" s="172">
        <v>0.82640000000000002</v>
      </c>
      <c r="G1260" s="172">
        <v>0.82640000000000002</v>
      </c>
      <c r="H1260" s="172">
        <v>1.7164999999999999</v>
      </c>
      <c r="I1260" s="172">
        <v>2.3187000000000002</v>
      </c>
      <c r="J1260" s="172">
        <v>6.5228999999999999</v>
      </c>
      <c r="K1260" s="172">
        <v>15.9955</v>
      </c>
      <c r="L1260" s="172">
        <v>-6.5345000000000004</v>
      </c>
      <c r="M1260" s="172">
        <v>-1.4726999999999999</v>
      </c>
      <c r="N1260" s="172">
        <v>3.8557999999999999</v>
      </c>
      <c r="O1260" s="172">
        <v>3.8235999999999999</v>
      </c>
      <c r="P1260" s="172">
        <v>4.2988999999999997</v>
      </c>
      <c r="Q1260" s="172">
        <v>8.9031000000000002</v>
      </c>
      <c r="R1260" s="172">
        <v>1.7038</v>
      </c>
    </row>
    <row r="1261" spans="1:18" x14ac:dyDescent="0.3">
      <c r="A1261" s="168" t="s">
        <v>1300</v>
      </c>
      <c r="B1261" s="168" t="s">
        <v>1368</v>
      </c>
      <c r="C1261" s="168">
        <v>115270</v>
      </c>
      <c r="D1261" s="171">
        <v>44032</v>
      </c>
      <c r="E1261" s="172">
        <v>19.649999999999999</v>
      </c>
      <c r="F1261" s="172">
        <v>0.82089999999999996</v>
      </c>
      <c r="G1261" s="172">
        <v>0.82089999999999996</v>
      </c>
      <c r="H1261" s="172">
        <v>1.7606999999999999</v>
      </c>
      <c r="I1261" s="172">
        <v>2.2905000000000002</v>
      </c>
      <c r="J1261" s="172">
        <v>6.5041000000000002</v>
      </c>
      <c r="K1261" s="172">
        <v>15.7926</v>
      </c>
      <c r="L1261" s="172">
        <v>-6.8278999999999996</v>
      </c>
      <c r="M1261" s="172">
        <v>-2.0438999999999998</v>
      </c>
      <c r="N1261" s="172">
        <v>3.1496</v>
      </c>
      <c r="O1261" s="172">
        <v>3.2128000000000001</v>
      </c>
      <c r="P1261" s="172">
        <v>3.5520999999999998</v>
      </c>
      <c r="Q1261" s="172">
        <v>7.6898</v>
      </c>
      <c r="R1261" s="172">
        <v>1.0847</v>
      </c>
    </row>
    <row r="1262" spans="1:18" x14ac:dyDescent="0.3">
      <c r="A1262" s="168" t="s">
        <v>1300</v>
      </c>
      <c r="B1262" s="168" t="s">
        <v>1369</v>
      </c>
      <c r="C1262" s="168">
        <v>120663</v>
      </c>
      <c r="D1262" s="171">
        <v>44032</v>
      </c>
      <c r="E1262" s="172">
        <v>131.965939144353</v>
      </c>
      <c r="F1262" s="172">
        <v>1.1205000000000001</v>
      </c>
      <c r="G1262" s="172">
        <v>1.1205000000000001</v>
      </c>
      <c r="H1262" s="172">
        <v>2.1797</v>
      </c>
      <c r="I1262" s="172">
        <v>3.1591</v>
      </c>
      <c r="J1262" s="172">
        <v>8.0523000000000007</v>
      </c>
      <c r="K1262" s="172">
        <v>16.922799999999999</v>
      </c>
      <c r="L1262" s="172">
        <v>-5.9756999999999998</v>
      </c>
      <c r="M1262" s="172">
        <v>1.4468000000000001</v>
      </c>
      <c r="N1262" s="172">
        <v>7.6534000000000004</v>
      </c>
      <c r="O1262" s="172">
        <v>6.5397999999999996</v>
      </c>
      <c r="P1262" s="172">
        <v>6.9482999999999997</v>
      </c>
      <c r="Q1262" s="172">
        <v>12.0114</v>
      </c>
      <c r="R1262" s="172">
        <v>1.0265</v>
      </c>
    </row>
    <row r="1263" spans="1:18" x14ac:dyDescent="0.3">
      <c r="A1263" s="168" t="s">
        <v>1300</v>
      </c>
      <c r="B1263" s="168" t="s">
        <v>1370</v>
      </c>
      <c r="C1263" s="168">
        <v>100668</v>
      </c>
      <c r="D1263" s="171">
        <v>44032</v>
      </c>
      <c r="E1263" s="172">
        <v>232.980922763102</v>
      </c>
      <c r="F1263" s="172">
        <v>1.1145</v>
      </c>
      <c r="G1263" s="172">
        <v>1.1145</v>
      </c>
      <c r="H1263" s="172">
        <v>2.1657000000000002</v>
      </c>
      <c r="I1263" s="172">
        <v>3.1324000000000001</v>
      </c>
      <c r="J1263" s="172">
        <v>7.9951999999999996</v>
      </c>
      <c r="K1263" s="172">
        <v>16.751100000000001</v>
      </c>
      <c r="L1263" s="172">
        <v>-6.2660999999999998</v>
      </c>
      <c r="M1263" s="172">
        <v>0.99819999999999998</v>
      </c>
      <c r="N1263" s="172">
        <v>7.0007999999999999</v>
      </c>
      <c r="O1263" s="172">
        <v>5.9775999999999998</v>
      </c>
      <c r="P1263" s="172">
        <v>6.4154999999999998</v>
      </c>
      <c r="Q1263" s="172">
        <v>11.815200000000001</v>
      </c>
      <c r="R1263" s="172">
        <v>0.46410000000000001</v>
      </c>
    </row>
    <row r="1264" spans="1:18" x14ac:dyDescent="0.3">
      <c r="A1264" s="173" t="s">
        <v>27</v>
      </c>
      <c r="B1264" s="168"/>
      <c r="C1264" s="168"/>
      <c r="D1264" s="168"/>
      <c r="E1264" s="168"/>
      <c r="F1264" s="174">
        <v>1.0278101449275363</v>
      </c>
      <c r="G1264" s="174">
        <v>1.0278101449275363</v>
      </c>
      <c r="H1264" s="174">
        <v>1.8877608695652175</v>
      </c>
      <c r="I1264" s="174">
        <v>2.2853956521739134</v>
      </c>
      <c r="J1264" s="174">
        <v>6.5506176470588233</v>
      </c>
      <c r="K1264" s="174">
        <v>14.67352647058823</v>
      </c>
      <c r="L1264" s="174">
        <v>-9.6336970588235307</v>
      </c>
      <c r="M1264" s="174">
        <v>-4.7473264705882343</v>
      </c>
      <c r="N1264" s="174">
        <v>-0.95317272727272628</v>
      </c>
      <c r="O1264" s="174">
        <v>1.8716803571428573</v>
      </c>
      <c r="P1264" s="174">
        <v>5.2141037037037048</v>
      </c>
      <c r="Q1264" s="174">
        <v>10.072540579710143</v>
      </c>
      <c r="R1264" s="174">
        <v>-6.6421666666666587E-2</v>
      </c>
    </row>
    <row r="1265" spans="1:18" x14ac:dyDescent="0.3">
      <c r="A1265" s="173" t="s">
        <v>409</v>
      </c>
      <c r="B1265" s="168"/>
      <c r="C1265" s="168"/>
      <c r="D1265" s="168"/>
      <c r="E1265" s="168"/>
      <c r="F1265" s="174">
        <v>1.0338000000000001</v>
      </c>
      <c r="G1265" s="174">
        <v>1.0338000000000001</v>
      </c>
      <c r="H1265" s="174">
        <v>1.9570000000000001</v>
      </c>
      <c r="I1265" s="174">
        <v>2.2804000000000002</v>
      </c>
      <c r="J1265" s="174">
        <v>6.5177999999999994</v>
      </c>
      <c r="K1265" s="174">
        <v>14.36885</v>
      </c>
      <c r="L1265" s="174">
        <v>-10.190250000000001</v>
      </c>
      <c r="M1265" s="174">
        <v>-5.0532000000000004</v>
      </c>
      <c r="N1265" s="174">
        <v>-1.579</v>
      </c>
      <c r="O1265" s="174">
        <v>1.1396999999999999</v>
      </c>
      <c r="P1265" s="174">
        <v>5.452</v>
      </c>
      <c r="Q1265" s="174">
        <v>11.2211</v>
      </c>
      <c r="R1265" s="174">
        <v>-0.47489999999999999</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44032</v>
      </c>
      <c r="E1268" s="172">
        <v>1089.8261</v>
      </c>
      <c r="F1268" s="172">
        <v>3.0446</v>
      </c>
      <c r="G1268" s="172">
        <v>3.0463</v>
      </c>
      <c r="H1268" s="172">
        <v>3.0226999999999999</v>
      </c>
      <c r="I1268" s="172">
        <v>3.0304000000000002</v>
      </c>
      <c r="J1268" s="172">
        <v>2.9447000000000001</v>
      </c>
      <c r="K1268" s="172">
        <v>2.9921000000000002</v>
      </c>
      <c r="L1268" s="172">
        <v>3.5263</v>
      </c>
      <c r="M1268" s="172">
        <v>3.9739</v>
      </c>
      <c r="N1268" s="172">
        <v>4.3314000000000004</v>
      </c>
      <c r="O1268" s="172"/>
      <c r="P1268" s="172"/>
      <c r="Q1268" s="172">
        <v>5.1349</v>
      </c>
      <c r="R1268" s="172"/>
    </row>
    <row r="1269" spans="1:18" x14ac:dyDescent="0.3">
      <c r="A1269" s="168" t="s">
        <v>1372</v>
      </c>
      <c r="B1269" s="168" t="s">
        <v>1374</v>
      </c>
      <c r="C1269" s="168">
        <v>145481</v>
      </c>
      <c r="D1269" s="171">
        <v>44032</v>
      </c>
      <c r="E1269" s="172">
        <v>1087.3939</v>
      </c>
      <c r="F1269" s="172">
        <v>2.9239000000000002</v>
      </c>
      <c r="G1269" s="172">
        <v>2.9266000000000001</v>
      </c>
      <c r="H1269" s="172">
        <v>2.9060999999999999</v>
      </c>
      <c r="I1269" s="172">
        <v>2.9176000000000002</v>
      </c>
      <c r="J1269" s="172">
        <v>2.8277000000000001</v>
      </c>
      <c r="K1269" s="172">
        <v>2.8708</v>
      </c>
      <c r="L1269" s="172">
        <v>3.4037999999999999</v>
      </c>
      <c r="M1269" s="172">
        <v>3.8462999999999998</v>
      </c>
      <c r="N1269" s="172">
        <v>4.2005999999999997</v>
      </c>
      <c r="O1269" s="172"/>
      <c r="P1269" s="172"/>
      <c r="Q1269" s="172">
        <v>4.9983000000000004</v>
      </c>
      <c r="R1269" s="172"/>
    </row>
    <row r="1270" spans="1:18" x14ac:dyDescent="0.3">
      <c r="A1270" s="168" t="s">
        <v>1372</v>
      </c>
      <c r="B1270" s="168" t="s">
        <v>1375</v>
      </c>
      <c r="C1270" s="168">
        <v>146675</v>
      </c>
      <c r="D1270" s="171">
        <v>44032</v>
      </c>
      <c r="E1270" s="172">
        <v>1065.1804</v>
      </c>
      <c r="F1270" s="172">
        <v>3.0602999999999998</v>
      </c>
      <c r="G1270" s="172">
        <v>3.1179000000000001</v>
      </c>
      <c r="H1270" s="172">
        <v>3.0931999999999999</v>
      </c>
      <c r="I1270" s="172">
        <v>3.0861999999999998</v>
      </c>
      <c r="J1270" s="172">
        <v>3.0076999999999998</v>
      </c>
      <c r="K1270" s="172">
        <v>3.0960999999999999</v>
      </c>
      <c r="L1270" s="172">
        <v>3.5535000000000001</v>
      </c>
      <c r="M1270" s="172">
        <v>3.9950000000000001</v>
      </c>
      <c r="N1270" s="172">
        <v>4.34</v>
      </c>
      <c r="O1270" s="172"/>
      <c r="P1270" s="172"/>
      <c r="Q1270" s="172">
        <v>4.7859999999999996</v>
      </c>
      <c r="R1270" s="172"/>
    </row>
    <row r="1271" spans="1:18" x14ac:dyDescent="0.3">
      <c r="A1271" s="168" t="s">
        <v>1372</v>
      </c>
      <c r="B1271" s="168" t="s">
        <v>1376</v>
      </c>
      <c r="C1271" s="168">
        <v>146678</v>
      </c>
      <c r="D1271" s="171">
        <v>44032</v>
      </c>
      <c r="E1271" s="172">
        <v>1064.2748999999999</v>
      </c>
      <c r="F1271" s="172">
        <v>3.008</v>
      </c>
      <c r="G1271" s="172">
        <v>3.0678999999999998</v>
      </c>
      <c r="H1271" s="172">
        <v>3.0432999999999999</v>
      </c>
      <c r="I1271" s="172">
        <v>3.036</v>
      </c>
      <c r="J1271" s="172">
        <v>2.9575</v>
      </c>
      <c r="K1271" s="172">
        <v>3.0457000000000001</v>
      </c>
      <c r="L1271" s="172">
        <v>3.5028999999999999</v>
      </c>
      <c r="M1271" s="172">
        <v>3.9434999999999998</v>
      </c>
      <c r="N1271" s="172">
        <v>4.2878999999999996</v>
      </c>
      <c r="O1271" s="172"/>
      <c r="P1271" s="172"/>
      <c r="Q1271" s="172">
        <v>4.72</v>
      </c>
      <c r="R1271" s="172"/>
    </row>
    <row r="1272" spans="1:18" x14ac:dyDescent="0.3">
      <c r="A1272" s="168" t="s">
        <v>1372</v>
      </c>
      <c r="B1272" s="168" t="s">
        <v>1377</v>
      </c>
      <c r="C1272" s="168">
        <v>147196</v>
      </c>
      <c r="D1272" s="171">
        <v>44032</v>
      </c>
      <c r="E1272" s="172">
        <v>1058.2136</v>
      </c>
      <c r="F1272" s="172">
        <v>2.9459</v>
      </c>
      <c r="G1272" s="172">
        <v>3.0095999999999998</v>
      </c>
      <c r="H1272" s="172">
        <v>3.0024999999999999</v>
      </c>
      <c r="I1272" s="172">
        <v>3.0327000000000002</v>
      </c>
      <c r="J1272" s="172">
        <v>2.9274</v>
      </c>
      <c r="K1272" s="172">
        <v>3.0394999999999999</v>
      </c>
      <c r="L1272" s="172">
        <v>3.6112000000000002</v>
      </c>
      <c r="M1272" s="172">
        <v>4.0479000000000003</v>
      </c>
      <c r="N1272" s="172">
        <v>4.3750999999999998</v>
      </c>
      <c r="O1272" s="172"/>
      <c r="P1272" s="172"/>
      <c r="Q1272" s="172">
        <v>4.6607000000000003</v>
      </c>
      <c r="R1272" s="172"/>
    </row>
    <row r="1273" spans="1:18" x14ac:dyDescent="0.3">
      <c r="A1273" s="168" t="s">
        <v>1372</v>
      </c>
      <c r="B1273" s="168" t="s">
        <v>1378</v>
      </c>
      <c r="C1273" s="168">
        <v>147193</v>
      </c>
      <c r="D1273" s="171">
        <v>44032</v>
      </c>
      <c r="E1273" s="172">
        <v>1057.5607</v>
      </c>
      <c r="F1273" s="172">
        <v>2.8959000000000001</v>
      </c>
      <c r="G1273" s="172">
        <v>2.9597000000000002</v>
      </c>
      <c r="H1273" s="172">
        <v>2.9521000000000002</v>
      </c>
      <c r="I1273" s="172">
        <v>2.9826999999999999</v>
      </c>
      <c r="J1273" s="172">
        <v>2.8774000000000002</v>
      </c>
      <c r="K1273" s="172">
        <v>2.9891000000000001</v>
      </c>
      <c r="L1273" s="172">
        <v>3.5606</v>
      </c>
      <c r="M1273" s="172">
        <v>3.9967000000000001</v>
      </c>
      <c r="N1273" s="172">
        <v>4.3232999999999997</v>
      </c>
      <c r="O1273" s="172"/>
      <c r="P1273" s="172"/>
      <c r="Q1273" s="172">
        <v>4.6086999999999998</v>
      </c>
      <c r="R1273" s="172"/>
    </row>
    <row r="1274" spans="1:18" x14ac:dyDescent="0.3">
      <c r="A1274" s="168" t="s">
        <v>1372</v>
      </c>
      <c r="B1274" s="168" t="s">
        <v>1379</v>
      </c>
      <c r="C1274" s="168">
        <v>147125</v>
      </c>
      <c r="D1274" s="171">
        <v>44032</v>
      </c>
      <c r="E1274" s="172">
        <v>1060.607</v>
      </c>
      <c r="F1274" s="172">
        <v>3.0596999999999999</v>
      </c>
      <c r="G1274" s="172">
        <v>3.0750999999999999</v>
      </c>
      <c r="H1274" s="172">
        <v>3.0474000000000001</v>
      </c>
      <c r="I1274" s="172">
        <v>3.0514000000000001</v>
      </c>
      <c r="J1274" s="172">
        <v>2.9792000000000001</v>
      </c>
      <c r="K1274" s="172">
        <v>3.0110000000000001</v>
      </c>
      <c r="L1274" s="172">
        <v>3.5998000000000001</v>
      </c>
      <c r="M1274" s="172">
        <v>4.0358999999999998</v>
      </c>
      <c r="N1274" s="172">
        <v>4.3746999999999998</v>
      </c>
      <c r="O1274" s="172"/>
      <c r="P1274" s="172"/>
      <c r="Q1274" s="172">
        <v>4.7091000000000003</v>
      </c>
      <c r="R1274" s="172"/>
    </row>
    <row r="1275" spans="1:18" x14ac:dyDescent="0.3">
      <c r="A1275" s="168" t="s">
        <v>1372</v>
      </c>
      <c r="B1275" s="168" t="s">
        <v>1380</v>
      </c>
      <c r="C1275" s="168">
        <v>147124</v>
      </c>
      <c r="D1275" s="171">
        <v>44032</v>
      </c>
      <c r="E1275" s="172">
        <v>1059.059</v>
      </c>
      <c r="F1275" s="172">
        <v>2.9573</v>
      </c>
      <c r="G1275" s="172">
        <v>2.9750000000000001</v>
      </c>
      <c r="H1275" s="172">
        <v>2.9474</v>
      </c>
      <c r="I1275" s="172">
        <v>2.9512999999999998</v>
      </c>
      <c r="J1275" s="172">
        <v>2.8788</v>
      </c>
      <c r="K1275" s="172">
        <v>2.9098000000000002</v>
      </c>
      <c r="L1275" s="172">
        <v>3.4969000000000001</v>
      </c>
      <c r="M1275" s="172">
        <v>3.9241000000000001</v>
      </c>
      <c r="N1275" s="172">
        <v>4.2577999999999996</v>
      </c>
      <c r="O1275" s="172"/>
      <c r="P1275" s="172"/>
      <c r="Q1275" s="172">
        <v>4.5894000000000004</v>
      </c>
      <c r="R1275" s="172"/>
    </row>
    <row r="1276" spans="1:18" x14ac:dyDescent="0.3">
      <c r="A1276" s="168" t="s">
        <v>1372</v>
      </c>
      <c r="B1276" s="168" t="s">
        <v>1381</v>
      </c>
      <c r="C1276" s="168">
        <v>147951</v>
      </c>
      <c r="D1276" s="171">
        <v>44032</v>
      </c>
      <c r="E1276" s="172">
        <v>1018.5053</v>
      </c>
      <c r="F1276" s="172">
        <v>3.2793999999999999</v>
      </c>
      <c r="G1276" s="172">
        <v>3.2513000000000001</v>
      </c>
      <c r="H1276" s="172">
        <v>3.214</v>
      </c>
      <c r="I1276" s="172">
        <v>3.2587999999999999</v>
      </c>
      <c r="J1276" s="172">
        <v>3.1402999999999999</v>
      </c>
      <c r="K1276" s="172">
        <v>3.3069000000000002</v>
      </c>
      <c r="L1276" s="172"/>
      <c r="M1276" s="172"/>
      <c r="N1276" s="172"/>
      <c r="O1276" s="172"/>
      <c r="P1276" s="172"/>
      <c r="Q1276" s="172">
        <v>3.8544999999999998</v>
      </c>
      <c r="R1276" s="172"/>
    </row>
    <row r="1277" spans="1:18" x14ac:dyDescent="0.3">
      <c r="A1277" s="168" t="s">
        <v>1372</v>
      </c>
      <c r="B1277" s="168" t="s">
        <v>1382</v>
      </c>
      <c r="C1277" s="168">
        <v>147936</v>
      </c>
      <c r="D1277" s="171">
        <v>44032</v>
      </c>
      <c r="E1277" s="172">
        <v>1018.0355</v>
      </c>
      <c r="F1277" s="172">
        <v>3.1840999999999999</v>
      </c>
      <c r="G1277" s="172">
        <v>3.1583000000000001</v>
      </c>
      <c r="H1277" s="172">
        <v>3.1211000000000002</v>
      </c>
      <c r="I1277" s="172">
        <v>3.1656</v>
      </c>
      <c r="J1277" s="172">
        <v>3.0478999999999998</v>
      </c>
      <c r="K1277" s="172">
        <v>3.2099000000000002</v>
      </c>
      <c r="L1277" s="172"/>
      <c r="M1277" s="172"/>
      <c r="N1277" s="172"/>
      <c r="O1277" s="172"/>
      <c r="P1277" s="172"/>
      <c r="Q1277" s="172">
        <v>3.7566000000000002</v>
      </c>
      <c r="R1277" s="172"/>
    </row>
    <row r="1278" spans="1:18" x14ac:dyDescent="0.3">
      <c r="A1278" s="168" t="s">
        <v>1372</v>
      </c>
      <c r="B1278" s="168" t="s">
        <v>1383</v>
      </c>
      <c r="C1278" s="168">
        <v>147531</v>
      </c>
      <c r="D1278" s="171">
        <v>44032</v>
      </c>
      <c r="E1278" s="172">
        <v>1043.6813</v>
      </c>
      <c r="F1278" s="172">
        <v>3.0777999999999999</v>
      </c>
      <c r="G1278" s="172">
        <v>3.0712999999999999</v>
      </c>
      <c r="H1278" s="172">
        <v>3.0589</v>
      </c>
      <c r="I1278" s="172">
        <v>3.0512000000000001</v>
      </c>
      <c r="J1278" s="172">
        <v>3.0432000000000001</v>
      </c>
      <c r="K1278" s="172">
        <v>3.0914999999999999</v>
      </c>
      <c r="L1278" s="172">
        <v>3.6573000000000002</v>
      </c>
      <c r="M1278" s="172">
        <v>4.0678000000000001</v>
      </c>
      <c r="N1278" s="172"/>
      <c r="O1278" s="172"/>
      <c r="P1278" s="172"/>
      <c r="Q1278" s="172">
        <v>4.3921999999999999</v>
      </c>
      <c r="R1278" s="172"/>
    </row>
    <row r="1279" spans="1:18" x14ac:dyDescent="0.3">
      <c r="A1279" s="168" t="s">
        <v>1372</v>
      </c>
      <c r="B1279" s="168" t="s">
        <v>1384</v>
      </c>
      <c r="C1279" s="168">
        <v>147534</v>
      </c>
      <c r="D1279" s="171">
        <v>44032</v>
      </c>
      <c r="E1279" s="172">
        <v>1043.3044</v>
      </c>
      <c r="F1279" s="172">
        <v>3.0579000000000001</v>
      </c>
      <c r="G1279" s="172">
        <v>3.0514999999999999</v>
      </c>
      <c r="H1279" s="172">
        <v>3.0385</v>
      </c>
      <c r="I1279" s="172">
        <v>3.0312000000000001</v>
      </c>
      <c r="J1279" s="172">
        <v>3.0230000000000001</v>
      </c>
      <c r="K1279" s="172">
        <v>3.0710000000000002</v>
      </c>
      <c r="L1279" s="172">
        <v>3.6387999999999998</v>
      </c>
      <c r="M1279" s="172">
        <v>4.0408999999999997</v>
      </c>
      <c r="N1279" s="172"/>
      <c r="O1279" s="172"/>
      <c r="P1279" s="172"/>
      <c r="Q1279" s="172">
        <v>4.3543000000000003</v>
      </c>
      <c r="R1279" s="172"/>
    </row>
    <row r="1280" spans="1:18" x14ac:dyDescent="0.3">
      <c r="A1280" s="168" t="s">
        <v>1372</v>
      </c>
      <c r="B1280" s="168" t="s">
        <v>1385</v>
      </c>
      <c r="C1280" s="168">
        <v>146062</v>
      </c>
      <c r="D1280" s="171">
        <v>44032</v>
      </c>
      <c r="E1280" s="172">
        <v>1079.1693</v>
      </c>
      <c r="F1280" s="172">
        <v>3.1052</v>
      </c>
      <c r="G1280" s="172">
        <v>3.1395</v>
      </c>
      <c r="H1280" s="172">
        <v>3.0912999999999999</v>
      </c>
      <c r="I1280" s="172">
        <v>3.1046999999999998</v>
      </c>
      <c r="J1280" s="172">
        <v>3.0333999999999999</v>
      </c>
      <c r="K1280" s="172">
        <v>3.1621999999999999</v>
      </c>
      <c r="L1280" s="172">
        <v>3.7747999999999999</v>
      </c>
      <c r="M1280" s="172">
        <v>4.1718999999999999</v>
      </c>
      <c r="N1280" s="172">
        <v>4.4957000000000003</v>
      </c>
      <c r="O1280" s="172"/>
      <c r="P1280" s="172"/>
      <c r="Q1280" s="172">
        <v>5.0979000000000001</v>
      </c>
      <c r="R1280" s="172"/>
    </row>
    <row r="1281" spans="1:18" x14ac:dyDescent="0.3">
      <c r="A1281" s="168" t="s">
        <v>1372</v>
      </c>
      <c r="B1281" s="168" t="s">
        <v>1386</v>
      </c>
      <c r="C1281" s="168">
        <v>146061</v>
      </c>
      <c r="D1281" s="171">
        <v>44032</v>
      </c>
      <c r="E1281" s="172">
        <v>1077.6216999999999</v>
      </c>
      <c r="F1281" s="172">
        <v>3.0316999999999998</v>
      </c>
      <c r="G1281" s="172">
        <v>3.0695000000000001</v>
      </c>
      <c r="H1281" s="172">
        <v>3.0211000000000001</v>
      </c>
      <c r="I1281" s="172">
        <v>3.0341999999999998</v>
      </c>
      <c r="J1281" s="172">
        <v>2.9628999999999999</v>
      </c>
      <c r="K1281" s="172">
        <v>3.0916000000000001</v>
      </c>
      <c r="L1281" s="172">
        <v>3.6924000000000001</v>
      </c>
      <c r="M1281" s="172">
        <v>4.0819000000000001</v>
      </c>
      <c r="N1281" s="172">
        <v>4.4012000000000002</v>
      </c>
      <c r="O1281" s="172"/>
      <c r="P1281" s="172"/>
      <c r="Q1281" s="172">
        <v>4.9995000000000003</v>
      </c>
      <c r="R1281" s="172"/>
    </row>
    <row r="1282" spans="1:18" x14ac:dyDescent="0.3">
      <c r="A1282" s="168" t="s">
        <v>1372</v>
      </c>
      <c r="B1282" s="168" t="s">
        <v>1387</v>
      </c>
      <c r="C1282" s="168">
        <v>147570</v>
      </c>
      <c r="D1282" s="171">
        <v>44032</v>
      </c>
      <c r="E1282" s="172">
        <v>1044.9838</v>
      </c>
      <c r="F1282" s="172">
        <v>3.1368999999999998</v>
      </c>
      <c r="G1282" s="172">
        <v>3.1456</v>
      </c>
      <c r="H1282" s="172">
        <v>3.1415000000000002</v>
      </c>
      <c r="I1282" s="172">
        <v>3.1574</v>
      </c>
      <c r="J1282" s="172">
        <v>3.0669</v>
      </c>
      <c r="K1282" s="172">
        <v>3.2017000000000002</v>
      </c>
      <c r="L1282" s="172">
        <v>3.8094999999999999</v>
      </c>
      <c r="M1282" s="172">
        <v>4.2244999999999999</v>
      </c>
      <c r="N1282" s="172"/>
      <c r="O1282" s="172"/>
      <c r="P1282" s="172"/>
      <c r="Q1282" s="172">
        <v>4.5232000000000001</v>
      </c>
      <c r="R1282" s="172"/>
    </row>
    <row r="1283" spans="1:18" x14ac:dyDescent="0.3">
      <c r="A1283" s="168" t="s">
        <v>1372</v>
      </c>
      <c r="B1283" s="168" t="s">
        <v>1388</v>
      </c>
      <c r="C1283" s="168">
        <v>147569</v>
      </c>
      <c r="D1283" s="171">
        <v>44032</v>
      </c>
      <c r="E1283" s="172">
        <v>1044.1628000000001</v>
      </c>
      <c r="F1283" s="172">
        <v>3.0869</v>
      </c>
      <c r="G1283" s="172">
        <v>3.0956000000000001</v>
      </c>
      <c r="H1283" s="172">
        <v>3.0914999999999999</v>
      </c>
      <c r="I1283" s="172">
        <v>3.1071</v>
      </c>
      <c r="J1283" s="172">
        <v>3.0165999999999999</v>
      </c>
      <c r="K1283" s="172">
        <v>3.1514000000000002</v>
      </c>
      <c r="L1283" s="172">
        <v>3.7395</v>
      </c>
      <c r="M1283" s="172">
        <v>4.1464999999999996</v>
      </c>
      <c r="N1283" s="172"/>
      <c r="O1283" s="172"/>
      <c r="P1283" s="172"/>
      <c r="Q1283" s="172">
        <v>4.4405999999999999</v>
      </c>
      <c r="R1283" s="172"/>
    </row>
    <row r="1284" spans="1:18" x14ac:dyDescent="0.3">
      <c r="A1284" s="168" t="s">
        <v>1372</v>
      </c>
      <c r="B1284" s="168" t="s">
        <v>1389</v>
      </c>
      <c r="C1284" s="168">
        <v>147213</v>
      </c>
      <c r="D1284" s="171">
        <v>44032</v>
      </c>
      <c r="E1284" s="172">
        <v>1052.8069</v>
      </c>
      <c r="F1284" s="172">
        <v>2.9782999999999999</v>
      </c>
      <c r="G1284" s="172">
        <v>3.0066000000000002</v>
      </c>
      <c r="H1284" s="172">
        <v>2.9767999999999999</v>
      </c>
      <c r="I1284" s="172">
        <v>2.9609000000000001</v>
      </c>
      <c r="J1284" s="172">
        <v>2.8342000000000001</v>
      </c>
      <c r="K1284" s="172">
        <v>2.7452999999999999</v>
      </c>
      <c r="L1284" s="172">
        <v>3.2528999999999999</v>
      </c>
      <c r="M1284" s="172">
        <v>3.7480000000000002</v>
      </c>
      <c r="N1284" s="172">
        <v>4.1111000000000004</v>
      </c>
      <c r="O1284" s="172"/>
      <c r="P1284" s="172"/>
      <c r="Q1284" s="172">
        <v>4.3714000000000004</v>
      </c>
      <c r="R1284" s="172"/>
    </row>
    <row r="1285" spans="1:18" x14ac:dyDescent="0.3">
      <c r="A1285" s="168" t="s">
        <v>1372</v>
      </c>
      <c r="B1285" s="168" t="s">
        <v>1390</v>
      </c>
      <c r="C1285" s="168">
        <v>147214</v>
      </c>
      <c r="D1285" s="171">
        <v>44032</v>
      </c>
      <c r="E1285" s="172">
        <v>1053.5953</v>
      </c>
      <c r="F1285" s="172">
        <v>3.0280999999999998</v>
      </c>
      <c r="G1285" s="172">
        <v>3.0562999999999998</v>
      </c>
      <c r="H1285" s="172">
        <v>3.0266000000000002</v>
      </c>
      <c r="I1285" s="172">
        <v>3.0110000000000001</v>
      </c>
      <c r="J1285" s="172">
        <v>2.8885000000000001</v>
      </c>
      <c r="K1285" s="172">
        <v>2.8237999999999999</v>
      </c>
      <c r="L1285" s="172">
        <v>3.3294000000000001</v>
      </c>
      <c r="M1285" s="172">
        <v>3.8168000000000002</v>
      </c>
      <c r="N1285" s="172">
        <v>4.1771000000000003</v>
      </c>
      <c r="O1285" s="172"/>
      <c r="P1285" s="172"/>
      <c r="Q1285" s="172">
        <v>4.4363999999999999</v>
      </c>
      <c r="R1285" s="172"/>
    </row>
    <row r="1286" spans="1:18" x14ac:dyDescent="0.3">
      <c r="A1286" s="168" t="s">
        <v>1372</v>
      </c>
      <c r="B1286" s="168" t="s">
        <v>1391</v>
      </c>
      <c r="C1286" s="168">
        <v>101996</v>
      </c>
      <c r="D1286" s="171">
        <v>44032</v>
      </c>
      <c r="E1286" s="172">
        <v>2979.8175000000001</v>
      </c>
      <c r="F1286" s="172">
        <v>3</v>
      </c>
      <c r="G1286" s="172">
        <v>3.0045999999999999</v>
      </c>
      <c r="H1286" s="172">
        <v>2.9514</v>
      </c>
      <c r="I1286" s="172">
        <v>2.9367000000000001</v>
      </c>
      <c r="J1286" s="172">
        <v>2.8102999999999998</v>
      </c>
      <c r="K1286" s="172">
        <v>2.8472</v>
      </c>
      <c r="L1286" s="172">
        <v>3.3580999999999999</v>
      </c>
      <c r="M1286" s="172">
        <v>3.8228</v>
      </c>
      <c r="N1286" s="172">
        <v>4.1749999999999998</v>
      </c>
      <c r="O1286" s="172">
        <v>5.4028999999999998</v>
      </c>
      <c r="P1286" s="172">
        <v>5.7942999999999998</v>
      </c>
      <c r="Q1286" s="172">
        <v>6.0921000000000003</v>
      </c>
      <c r="R1286" s="172">
        <v>5.1452999999999998</v>
      </c>
    </row>
    <row r="1287" spans="1:18" x14ac:dyDescent="0.3">
      <c r="A1287" s="168" t="s">
        <v>1372</v>
      </c>
      <c r="B1287" s="168" t="s">
        <v>1392</v>
      </c>
      <c r="C1287" s="168">
        <v>119110</v>
      </c>
      <c r="D1287" s="171">
        <v>44032</v>
      </c>
      <c r="E1287" s="172">
        <v>2995.125</v>
      </c>
      <c r="F1287" s="172">
        <v>3.0992999999999999</v>
      </c>
      <c r="G1287" s="172">
        <v>3.1046999999999998</v>
      </c>
      <c r="H1287" s="172">
        <v>3.0514999999999999</v>
      </c>
      <c r="I1287" s="172">
        <v>3.0367000000000002</v>
      </c>
      <c r="J1287" s="172">
        <v>2.9104999999999999</v>
      </c>
      <c r="K1287" s="172">
        <v>2.948</v>
      </c>
      <c r="L1287" s="172">
        <v>3.4601000000000002</v>
      </c>
      <c r="M1287" s="172">
        <v>3.9270999999999998</v>
      </c>
      <c r="N1287" s="172">
        <v>4.2801999999999998</v>
      </c>
      <c r="O1287" s="172">
        <v>5.4890999999999996</v>
      </c>
      <c r="P1287" s="172">
        <v>5.8753000000000002</v>
      </c>
      <c r="Q1287" s="172">
        <v>6.6261999999999999</v>
      </c>
      <c r="R1287" s="172">
        <v>5.2487000000000004</v>
      </c>
    </row>
    <row r="1288" spans="1:18" x14ac:dyDescent="0.3">
      <c r="A1288" s="168" t="s">
        <v>1372</v>
      </c>
      <c r="B1288" s="168" t="s">
        <v>1393</v>
      </c>
      <c r="C1288" s="168">
        <v>147287</v>
      </c>
      <c r="D1288" s="171">
        <v>44032</v>
      </c>
      <c r="E1288" s="172">
        <v>1053.3353999999999</v>
      </c>
      <c r="F1288" s="172">
        <v>3.1084999999999998</v>
      </c>
      <c r="G1288" s="172">
        <v>3.1472000000000002</v>
      </c>
      <c r="H1288" s="172">
        <v>3.1126</v>
      </c>
      <c r="I1288" s="172">
        <v>3.1116999999999999</v>
      </c>
      <c r="J1288" s="172">
        <v>3.0398000000000001</v>
      </c>
      <c r="K1288" s="172">
        <v>3.0529000000000002</v>
      </c>
      <c r="L1288" s="172">
        <v>3.5762999999999998</v>
      </c>
      <c r="M1288" s="172">
        <v>4.0266999999999999</v>
      </c>
      <c r="N1288" s="172">
        <v>4.3567999999999998</v>
      </c>
      <c r="O1288" s="172"/>
      <c r="P1288" s="172"/>
      <c r="Q1288" s="172">
        <v>4.5492999999999997</v>
      </c>
      <c r="R1288" s="172"/>
    </row>
    <row r="1289" spans="1:18" x14ac:dyDescent="0.3">
      <c r="A1289" s="168" t="s">
        <v>1372</v>
      </c>
      <c r="B1289" s="168" t="s">
        <v>1394</v>
      </c>
      <c r="C1289" s="168">
        <v>147290</v>
      </c>
      <c r="D1289" s="171">
        <v>44032</v>
      </c>
      <c r="E1289" s="172">
        <v>1051.4854</v>
      </c>
      <c r="F1289" s="172">
        <v>2.9611999999999998</v>
      </c>
      <c r="G1289" s="172">
        <v>2.9965000000000002</v>
      </c>
      <c r="H1289" s="172">
        <v>2.9622000000000002</v>
      </c>
      <c r="I1289" s="172">
        <v>2.9613999999999998</v>
      </c>
      <c r="J1289" s="172">
        <v>2.8892000000000002</v>
      </c>
      <c r="K1289" s="172">
        <v>2.9016999999999999</v>
      </c>
      <c r="L1289" s="172">
        <v>3.4232999999999998</v>
      </c>
      <c r="M1289" s="172">
        <v>3.8713000000000002</v>
      </c>
      <c r="N1289" s="172">
        <v>4.1994999999999996</v>
      </c>
      <c r="O1289" s="172"/>
      <c r="P1289" s="172"/>
      <c r="Q1289" s="172">
        <v>4.3918999999999997</v>
      </c>
      <c r="R1289" s="172"/>
    </row>
    <row r="1290" spans="1:18" x14ac:dyDescent="0.3">
      <c r="A1290" s="168" t="s">
        <v>1372</v>
      </c>
      <c r="B1290" s="168" t="s">
        <v>1395</v>
      </c>
      <c r="C1290" s="168">
        <v>145535</v>
      </c>
      <c r="D1290" s="171">
        <v>44032</v>
      </c>
      <c r="E1290" s="172">
        <v>108.5057</v>
      </c>
      <c r="F1290" s="172">
        <v>2.9268000000000001</v>
      </c>
      <c r="G1290" s="172">
        <v>2.9497</v>
      </c>
      <c r="H1290" s="172">
        <v>2.9378000000000002</v>
      </c>
      <c r="I1290" s="172">
        <v>2.9394999999999998</v>
      </c>
      <c r="J1290" s="172">
        <v>2.8161</v>
      </c>
      <c r="K1290" s="172">
        <v>2.851</v>
      </c>
      <c r="L1290" s="172">
        <v>3.3740999999999999</v>
      </c>
      <c r="M1290" s="172">
        <v>3.8328000000000002</v>
      </c>
      <c r="N1290" s="172">
        <v>4.1908000000000003</v>
      </c>
      <c r="O1290" s="172"/>
      <c r="P1290" s="172"/>
      <c r="Q1290" s="172">
        <v>4.9710000000000001</v>
      </c>
      <c r="R1290" s="172"/>
    </row>
    <row r="1291" spans="1:18" x14ac:dyDescent="0.3">
      <c r="A1291" s="168" t="s">
        <v>1372</v>
      </c>
      <c r="B1291" s="168" t="s">
        <v>1396</v>
      </c>
      <c r="C1291" s="168">
        <v>145536</v>
      </c>
      <c r="D1291" s="171">
        <v>44032</v>
      </c>
      <c r="E1291" s="172">
        <v>108.68819999999999</v>
      </c>
      <c r="F1291" s="172">
        <v>3.0226999999999999</v>
      </c>
      <c r="G1291" s="172">
        <v>3.0455999999999999</v>
      </c>
      <c r="H1291" s="172">
        <v>3.0386000000000002</v>
      </c>
      <c r="I1291" s="172">
        <v>3.0379</v>
      </c>
      <c r="J1291" s="172">
        <v>2.9159000000000002</v>
      </c>
      <c r="K1291" s="172">
        <v>2.9517000000000002</v>
      </c>
      <c r="L1291" s="172">
        <v>3.4758</v>
      </c>
      <c r="M1291" s="172">
        <v>3.9357000000000002</v>
      </c>
      <c r="N1291" s="172">
        <v>4.2949999999999999</v>
      </c>
      <c r="O1291" s="172"/>
      <c r="P1291" s="172"/>
      <c r="Q1291" s="172">
        <v>5.0758999999999999</v>
      </c>
      <c r="R1291" s="172"/>
    </row>
    <row r="1292" spans="1:18" x14ac:dyDescent="0.3">
      <c r="A1292" s="168" t="s">
        <v>1372</v>
      </c>
      <c r="B1292" s="168" t="s">
        <v>1397</v>
      </c>
      <c r="C1292" s="168">
        <v>146191</v>
      </c>
      <c r="D1292" s="171">
        <v>44032</v>
      </c>
      <c r="E1292" s="172">
        <v>1075.1467</v>
      </c>
      <c r="F1292" s="172">
        <v>3.1133999999999999</v>
      </c>
      <c r="G1292" s="172">
        <v>3.1196000000000002</v>
      </c>
      <c r="H1292" s="172">
        <v>3.0907</v>
      </c>
      <c r="I1292" s="172">
        <v>3.0745</v>
      </c>
      <c r="J1292" s="172">
        <v>2.8976000000000002</v>
      </c>
      <c r="K1292" s="172">
        <v>2.9796999999999998</v>
      </c>
      <c r="L1292" s="172">
        <v>3.4584999999999999</v>
      </c>
      <c r="M1292" s="172">
        <v>3.9369000000000001</v>
      </c>
      <c r="N1292" s="172">
        <v>4.3075999999999999</v>
      </c>
      <c r="O1292" s="172"/>
      <c r="P1292" s="172"/>
      <c r="Q1292" s="172">
        <v>4.9352</v>
      </c>
      <c r="R1292" s="172"/>
    </row>
    <row r="1293" spans="1:18" x14ac:dyDescent="0.3">
      <c r="A1293" s="168" t="s">
        <v>1372</v>
      </c>
      <c r="B1293" s="168" t="s">
        <v>1398</v>
      </c>
      <c r="C1293" s="168">
        <v>146187</v>
      </c>
      <c r="D1293" s="171">
        <v>44032</v>
      </c>
      <c r="E1293" s="172">
        <v>1073.1314</v>
      </c>
      <c r="F1293" s="172">
        <v>2.9830999999999999</v>
      </c>
      <c r="G1293" s="172">
        <v>2.9904000000000002</v>
      </c>
      <c r="H1293" s="172">
        <v>2.9607999999999999</v>
      </c>
      <c r="I1293" s="172">
        <v>2.9443999999999999</v>
      </c>
      <c r="J1293" s="172">
        <v>2.7671999999999999</v>
      </c>
      <c r="K1293" s="172">
        <v>2.8483999999999998</v>
      </c>
      <c r="L1293" s="172">
        <v>3.3239999999999998</v>
      </c>
      <c r="M1293" s="172">
        <v>3.8001999999999998</v>
      </c>
      <c r="N1293" s="172">
        <v>4.1687000000000003</v>
      </c>
      <c r="O1293" s="172"/>
      <c r="P1293" s="172"/>
      <c r="Q1293" s="172">
        <v>4.8044000000000002</v>
      </c>
      <c r="R1293" s="172"/>
    </row>
    <row r="1294" spans="1:18" x14ac:dyDescent="0.3">
      <c r="A1294" s="168" t="s">
        <v>1372</v>
      </c>
      <c r="B1294" s="168" t="s">
        <v>1399</v>
      </c>
      <c r="C1294" s="168">
        <v>147450</v>
      </c>
      <c r="D1294" s="171">
        <v>44032</v>
      </c>
      <c r="E1294" s="172">
        <v>1045.4867999999999</v>
      </c>
      <c r="F1294" s="172">
        <v>2.9992000000000001</v>
      </c>
      <c r="G1294" s="172">
        <v>3.0206</v>
      </c>
      <c r="H1294" s="172">
        <v>2.9967000000000001</v>
      </c>
      <c r="I1294" s="172">
        <v>2.9929000000000001</v>
      </c>
      <c r="J1294" s="172">
        <v>2.8887</v>
      </c>
      <c r="K1294" s="172">
        <v>2.9247000000000001</v>
      </c>
      <c r="L1294" s="172">
        <v>3.4512</v>
      </c>
      <c r="M1294" s="172">
        <v>3.9074</v>
      </c>
      <c r="N1294" s="172">
        <v>4.2698</v>
      </c>
      <c r="O1294" s="172"/>
      <c r="P1294" s="172"/>
      <c r="Q1294" s="172">
        <v>4.3888999999999996</v>
      </c>
      <c r="R1294" s="172"/>
    </row>
    <row r="1295" spans="1:18" x14ac:dyDescent="0.3">
      <c r="A1295" s="168" t="s">
        <v>1372</v>
      </c>
      <c r="B1295" s="168" t="s">
        <v>1400</v>
      </c>
      <c r="C1295" s="168">
        <v>147454</v>
      </c>
      <c r="D1295" s="171">
        <v>44032</v>
      </c>
      <c r="E1295" s="172">
        <v>1044.3946000000001</v>
      </c>
      <c r="F1295" s="172">
        <v>2.8975</v>
      </c>
      <c r="G1295" s="172">
        <v>2.9201000000000001</v>
      </c>
      <c r="H1295" s="172">
        <v>2.8963000000000001</v>
      </c>
      <c r="I1295" s="172">
        <v>2.8921999999999999</v>
      </c>
      <c r="J1295" s="172">
        <v>2.7881999999999998</v>
      </c>
      <c r="K1295" s="172">
        <v>2.8237999999999999</v>
      </c>
      <c r="L1295" s="172">
        <v>3.3485999999999998</v>
      </c>
      <c r="M1295" s="172">
        <v>3.8039000000000001</v>
      </c>
      <c r="N1295" s="172">
        <v>4.1646999999999998</v>
      </c>
      <c r="O1295" s="172"/>
      <c r="P1295" s="172"/>
      <c r="Q1295" s="172">
        <v>4.2835999999999999</v>
      </c>
      <c r="R1295" s="172"/>
    </row>
    <row r="1296" spans="1:18" x14ac:dyDescent="0.3">
      <c r="A1296" s="168" t="s">
        <v>1372</v>
      </c>
      <c r="B1296" s="168" t="s">
        <v>1401</v>
      </c>
      <c r="C1296" s="168">
        <v>147883</v>
      </c>
      <c r="D1296" s="171">
        <v>44032</v>
      </c>
      <c r="E1296" s="172">
        <v>1018.9827</v>
      </c>
      <c r="F1296" s="172">
        <v>3.0449999999999999</v>
      </c>
      <c r="G1296" s="172">
        <v>3.0706000000000002</v>
      </c>
      <c r="H1296" s="172">
        <v>3.0438999999999998</v>
      </c>
      <c r="I1296" s="172">
        <v>3.0779999999999998</v>
      </c>
      <c r="J1296" s="172">
        <v>2.9249000000000001</v>
      </c>
      <c r="K1296" s="172">
        <v>2.9561999999999999</v>
      </c>
      <c r="L1296" s="172">
        <v>3.4575</v>
      </c>
      <c r="M1296" s="172"/>
      <c r="N1296" s="172"/>
      <c r="O1296" s="172"/>
      <c r="P1296" s="172"/>
      <c r="Q1296" s="172">
        <v>3.5714999999999999</v>
      </c>
      <c r="R1296" s="172"/>
    </row>
    <row r="1297" spans="1:18" x14ac:dyDescent="0.3">
      <c r="A1297" s="168" t="s">
        <v>1372</v>
      </c>
      <c r="B1297" s="168" t="s">
        <v>1402</v>
      </c>
      <c r="C1297" s="168">
        <v>147878</v>
      </c>
      <c r="D1297" s="171">
        <v>44032</v>
      </c>
      <c r="E1297" s="172">
        <v>1018.6548</v>
      </c>
      <c r="F1297" s="172">
        <v>2.9849999999999999</v>
      </c>
      <c r="G1297" s="172">
        <v>3.0106000000000002</v>
      </c>
      <c r="H1297" s="172">
        <v>2.9839000000000002</v>
      </c>
      <c r="I1297" s="172">
        <v>3.0179</v>
      </c>
      <c r="J1297" s="172">
        <v>2.8647</v>
      </c>
      <c r="K1297" s="172">
        <v>2.8957000000000002</v>
      </c>
      <c r="L1297" s="172">
        <v>3.3961999999999999</v>
      </c>
      <c r="M1297" s="172"/>
      <c r="N1297" s="172"/>
      <c r="O1297" s="172"/>
      <c r="P1297" s="172"/>
      <c r="Q1297" s="172">
        <v>3.5097999999999998</v>
      </c>
      <c r="R1297" s="172"/>
    </row>
    <row r="1298" spans="1:18" x14ac:dyDescent="0.3">
      <c r="A1298" s="168" t="s">
        <v>1372</v>
      </c>
      <c r="B1298" s="168" t="s">
        <v>1403</v>
      </c>
      <c r="C1298" s="168">
        <v>147713</v>
      </c>
      <c r="D1298" s="171">
        <v>44032</v>
      </c>
      <c r="E1298" s="172">
        <v>1029.2308</v>
      </c>
      <c r="F1298" s="172">
        <v>3.0110999999999999</v>
      </c>
      <c r="G1298" s="172">
        <v>3.0470999999999999</v>
      </c>
      <c r="H1298" s="172">
        <v>3.0211999999999999</v>
      </c>
      <c r="I1298" s="172">
        <v>3.0181</v>
      </c>
      <c r="J1298" s="172">
        <v>2.9291999999999998</v>
      </c>
      <c r="K1298" s="172">
        <v>2.9439000000000002</v>
      </c>
      <c r="L1298" s="172">
        <v>3.4782999999999999</v>
      </c>
      <c r="M1298" s="172"/>
      <c r="N1298" s="172"/>
      <c r="O1298" s="172"/>
      <c r="P1298" s="172"/>
      <c r="Q1298" s="172">
        <v>3.9516</v>
      </c>
      <c r="R1298" s="172"/>
    </row>
    <row r="1299" spans="1:18" x14ac:dyDescent="0.3">
      <c r="A1299" s="168" t="s">
        <v>1372</v>
      </c>
      <c r="B1299" s="168" t="s">
        <v>1404</v>
      </c>
      <c r="C1299" s="168">
        <v>147714</v>
      </c>
      <c r="D1299" s="171">
        <v>44032</v>
      </c>
      <c r="E1299" s="172">
        <v>1028.4733000000001</v>
      </c>
      <c r="F1299" s="172">
        <v>2.9068000000000001</v>
      </c>
      <c r="G1299" s="172">
        <v>2.9462999999999999</v>
      </c>
      <c r="H1299" s="172">
        <v>2.9209000000000001</v>
      </c>
      <c r="I1299" s="172">
        <v>2.9180000000000001</v>
      </c>
      <c r="J1299" s="172">
        <v>2.8325999999999998</v>
      </c>
      <c r="K1299" s="172">
        <v>2.8449</v>
      </c>
      <c r="L1299" s="172">
        <v>3.3776000000000002</v>
      </c>
      <c r="M1299" s="172"/>
      <c r="N1299" s="172"/>
      <c r="O1299" s="172"/>
      <c r="P1299" s="172"/>
      <c r="Q1299" s="172">
        <v>3.8492000000000002</v>
      </c>
      <c r="R1299" s="172"/>
    </row>
    <row r="1300" spans="1:18" x14ac:dyDescent="0.3">
      <c r="A1300" s="168" t="s">
        <v>1372</v>
      </c>
      <c r="B1300" s="168" t="s">
        <v>1405</v>
      </c>
      <c r="C1300" s="168">
        <v>147837</v>
      </c>
      <c r="D1300" s="171">
        <v>44032</v>
      </c>
      <c r="E1300" s="172">
        <v>1024.07</v>
      </c>
      <c r="F1300" s="172">
        <v>3.0869</v>
      </c>
      <c r="G1300" s="172">
        <v>3.1017000000000001</v>
      </c>
      <c r="H1300" s="172">
        <v>3.0674999999999999</v>
      </c>
      <c r="I1300" s="172">
        <v>3.0543</v>
      </c>
      <c r="J1300" s="172">
        <v>2.9550999999999998</v>
      </c>
      <c r="K1300" s="172">
        <v>3.0167999999999999</v>
      </c>
      <c r="L1300" s="172">
        <v>3.5661</v>
      </c>
      <c r="M1300" s="172"/>
      <c r="N1300" s="172"/>
      <c r="O1300" s="172"/>
      <c r="P1300" s="172"/>
      <c r="Q1300" s="172">
        <v>3.8197999999999999</v>
      </c>
      <c r="R1300" s="172"/>
    </row>
    <row r="1301" spans="1:18" x14ac:dyDescent="0.3">
      <c r="A1301" s="168" t="s">
        <v>1372</v>
      </c>
      <c r="B1301" s="168" t="s">
        <v>1406</v>
      </c>
      <c r="C1301" s="168">
        <v>147836</v>
      </c>
      <c r="D1301" s="171">
        <v>44032</v>
      </c>
      <c r="E1301" s="172">
        <v>1023.6281</v>
      </c>
      <c r="F1301" s="172">
        <v>3.0133000000000001</v>
      </c>
      <c r="G1301" s="172">
        <v>3.0305</v>
      </c>
      <c r="H1301" s="172">
        <v>2.9975000000000001</v>
      </c>
      <c r="I1301" s="172">
        <v>2.9841000000000002</v>
      </c>
      <c r="J1301" s="172">
        <v>2.8847</v>
      </c>
      <c r="K1301" s="172">
        <v>2.9462999999999999</v>
      </c>
      <c r="L1301" s="172">
        <v>3.4952000000000001</v>
      </c>
      <c r="M1301" s="172"/>
      <c r="N1301" s="172"/>
      <c r="O1301" s="172"/>
      <c r="P1301" s="172"/>
      <c r="Q1301" s="172">
        <v>3.7496999999999998</v>
      </c>
      <c r="R1301" s="172"/>
    </row>
    <row r="1302" spans="1:18" x14ac:dyDescent="0.3">
      <c r="A1302" s="168" t="s">
        <v>1372</v>
      </c>
      <c r="B1302" s="168" t="s">
        <v>1407</v>
      </c>
      <c r="C1302" s="168">
        <v>146141</v>
      </c>
      <c r="D1302" s="171">
        <v>44032</v>
      </c>
      <c r="E1302" s="172">
        <v>1075.1980000000001</v>
      </c>
      <c r="F1302" s="172">
        <v>3.0520999999999998</v>
      </c>
      <c r="G1302" s="172">
        <v>3.0537999999999998</v>
      </c>
      <c r="H1302" s="172">
        <v>3.024</v>
      </c>
      <c r="I1302" s="172">
        <v>3.0404</v>
      </c>
      <c r="J1302" s="172">
        <v>2.8856000000000002</v>
      </c>
      <c r="K1302" s="172">
        <v>2.9453999999999998</v>
      </c>
      <c r="L1302" s="172">
        <v>3.4738000000000002</v>
      </c>
      <c r="M1302" s="172">
        <v>3.9519000000000002</v>
      </c>
      <c r="N1302" s="172">
        <v>4.3040000000000003</v>
      </c>
      <c r="O1302" s="172"/>
      <c r="P1302" s="172"/>
      <c r="Q1302" s="172">
        <v>4.9109999999999996</v>
      </c>
      <c r="R1302" s="172"/>
    </row>
    <row r="1303" spans="1:18" x14ac:dyDescent="0.3">
      <c r="A1303" s="168" t="s">
        <v>1372</v>
      </c>
      <c r="B1303" s="168" t="s">
        <v>1408</v>
      </c>
      <c r="C1303" s="168">
        <v>146142</v>
      </c>
      <c r="D1303" s="171">
        <v>44032</v>
      </c>
      <c r="E1303" s="172">
        <v>1074.2303999999999</v>
      </c>
      <c r="F1303" s="172">
        <v>2.9529000000000001</v>
      </c>
      <c r="G1303" s="172">
        <v>2.9523000000000001</v>
      </c>
      <c r="H1303" s="172">
        <v>2.9237000000000002</v>
      </c>
      <c r="I1303" s="172">
        <v>2.9397000000000002</v>
      </c>
      <c r="J1303" s="172">
        <v>2.7848999999999999</v>
      </c>
      <c r="K1303" s="172">
        <v>2.8443000000000001</v>
      </c>
      <c r="L1303" s="172">
        <v>3.3957999999999999</v>
      </c>
      <c r="M1303" s="172">
        <v>3.8820999999999999</v>
      </c>
      <c r="N1303" s="172">
        <v>4.2374999999999998</v>
      </c>
      <c r="O1303" s="172"/>
      <c r="P1303" s="172"/>
      <c r="Q1303" s="172">
        <v>4.8486000000000002</v>
      </c>
      <c r="R1303" s="172"/>
    </row>
    <row r="1304" spans="1:18" x14ac:dyDescent="0.3">
      <c r="A1304" s="168" t="s">
        <v>1372</v>
      </c>
      <c r="B1304" s="168" t="s">
        <v>1409</v>
      </c>
      <c r="C1304" s="168">
        <v>119283</v>
      </c>
      <c r="D1304" s="171">
        <v>44032</v>
      </c>
      <c r="E1304" s="172">
        <v>2620.578</v>
      </c>
      <c r="F1304" s="172">
        <v>3.0388999999999999</v>
      </c>
      <c r="G1304" s="172">
        <v>3.0541</v>
      </c>
      <c r="H1304" s="172">
        <v>3.0354999999999999</v>
      </c>
      <c r="I1304" s="172">
        <v>3.0318999999999998</v>
      </c>
      <c r="J1304" s="172">
        <v>2.9662999999999999</v>
      </c>
      <c r="K1304" s="172">
        <v>2.9984999999999999</v>
      </c>
      <c r="L1304" s="172">
        <v>3.5487000000000002</v>
      </c>
      <c r="M1304" s="172">
        <v>4.0076999999999998</v>
      </c>
      <c r="N1304" s="172">
        <v>4.3483999999999998</v>
      </c>
      <c r="O1304" s="172">
        <v>5.625</v>
      </c>
      <c r="P1304" s="172">
        <v>6.2237999999999998</v>
      </c>
      <c r="Q1304" s="172">
        <v>7.0857000000000001</v>
      </c>
      <c r="R1304" s="172">
        <v>5.2998000000000003</v>
      </c>
    </row>
    <row r="1305" spans="1:18" x14ac:dyDescent="0.3">
      <c r="A1305" s="168" t="s">
        <v>1372</v>
      </c>
      <c r="B1305" s="168" t="s">
        <v>1410</v>
      </c>
      <c r="C1305" s="168">
        <v>118058</v>
      </c>
      <c r="D1305" s="171">
        <v>44032</v>
      </c>
      <c r="E1305" s="172">
        <v>2497.48383333333</v>
      </c>
      <c r="F1305" s="172">
        <v>2.9401999999999999</v>
      </c>
      <c r="G1305" s="172">
        <v>2.9544999999999999</v>
      </c>
      <c r="H1305" s="172">
        <v>2.9357000000000002</v>
      </c>
      <c r="I1305" s="172">
        <v>2.9318</v>
      </c>
      <c r="J1305" s="172">
        <v>2.8662999999999998</v>
      </c>
      <c r="K1305" s="172">
        <v>2.8978000000000002</v>
      </c>
      <c r="L1305" s="172">
        <v>3.1741000000000001</v>
      </c>
      <c r="M1305" s="172">
        <v>3.5023</v>
      </c>
      <c r="N1305" s="172">
        <v>3.7755999999999998</v>
      </c>
      <c r="O1305" s="172">
        <v>4.8887</v>
      </c>
      <c r="P1305" s="172">
        <v>5.4393000000000002</v>
      </c>
      <c r="Q1305" s="172">
        <v>6.9328000000000003</v>
      </c>
      <c r="R1305" s="172">
        <v>4.6212999999999997</v>
      </c>
    </row>
    <row r="1306" spans="1:18" x14ac:dyDescent="0.3">
      <c r="A1306" s="168" t="s">
        <v>1372</v>
      </c>
      <c r="B1306" s="168" t="s">
        <v>1411</v>
      </c>
      <c r="C1306" s="168">
        <v>147515</v>
      </c>
      <c r="D1306" s="171">
        <v>44032</v>
      </c>
      <c r="E1306" s="172">
        <v>1044.4993999999999</v>
      </c>
      <c r="F1306" s="172">
        <v>3.0859000000000001</v>
      </c>
      <c r="G1306" s="172">
        <v>3.0817999999999999</v>
      </c>
      <c r="H1306" s="172">
        <v>3.0585</v>
      </c>
      <c r="I1306" s="172">
        <v>3.0449999999999999</v>
      </c>
      <c r="J1306" s="172">
        <v>2.903</v>
      </c>
      <c r="K1306" s="172">
        <v>2.9504999999999999</v>
      </c>
      <c r="L1306" s="172">
        <v>3.5358999999999998</v>
      </c>
      <c r="M1306" s="172">
        <v>4.0088999999999997</v>
      </c>
      <c r="N1306" s="172">
        <v>4.3483999999999998</v>
      </c>
      <c r="O1306" s="172"/>
      <c r="P1306" s="172"/>
      <c r="Q1306" s="172">
        <v>4.3555999999999999</v>
      </c>
      <c r="R1306" s="172"/>
    </row>
    <row r="1307" spans="1:18" x14ac:dyDescent="0.3">
      <c r="A1307" s="168" t="s">
        <v>1372</v>
      </c>
      <c r="B1307" s="168" t="s">
        <v>1412</v>
      </c>
      <c r="C1307" s="168">
        <v>147519</v>
      </c>
      <c r="D1307" s="171">
        <v>44032</v>
      </c>
      <c r="E1307" s="172">
        <v>1043.1287</v>
      </c>
      <c r="F1307" s="172">
        <v>2.9569999999999999</v>
      </c>
      <c r="G1307" s="172">
        <v>2.9516</v>
      </c>
      <c r="H1307" s="172">
        <v>2.9289000000000001</v>
      </c>
      <c r="I1307" s="172">
        <v>2.9146999999999998</v>
      </c>
      <c r="J1307" s="172">
        <v>2.7724000000000002</v>
      </c>
      <c r="K1307" s="172">
        <v>2.8193999999999999</v>
      </c>
      <c r="L1307" s="172">
        <v>3.4036</v>
      </c>
      <c r="M1307" s="172">
        <v>3.8752</v>
      </c>
      <c r="N1307" s="172">
        <v>4.2129000000000003</v>
      </c>
      <c r="O1307" s="172"/>
      <c r="P1307" s="172"/>
      <c r="Q1307" s="172">
        <v>4.2202000000000002</v>
      </c>
      <c r="R1307" s="172"/>
    </row>
    <row r="1308" spans="1:18" x14ac:dyDescent="0.3">
      <c r="A1308" s="168" t="s">
        <v>1372</v>
      </c>
      <c r="B1308" s="168" t="s">
        <v>1413</v>
      </c>
      <c r="C1308" s="168">
        <v>147564</v>
      </c>
      <c r="D1308" s="171">
        <v>44032</v>
      </c>
      <c r="E1308" s="172">
        <v>1042.5183999999999</v>
      </c>
      <c r="F1308" s="172">
        <v>3.1233</v>
      </c>
      <c r="G1308" s="172">
        <v>3.1751999999999998</v>
      </c>
      <c r="H1308" s="172">
        <v>3.1905000000000001</v>
      </c>
      <c r="I1308" s="172">
        <v>3.1798999999999999</v>
      </c>
      <c r="J1308" s="172">
        <v>3.044</v>
      </c>
      <c r="K1308" s="172">
        <v>3.0215999999999998</v>
      </c>
      <c r="L1308" s="172">
        <v>3.5063</v>
      </c>
      <c r="M1308" s="172">
        <v>3.9236</v>
      </c>
      <c r="N1308" s="172"/>
      <c r="O1308" s="172"/>
      <c r="P1308" s="172"/>
      <c r="Q1308" s="172">
        <v>4.2752999999999997</v>
      </c>
      <c r="R1308" s="172"/>
    </row>
    <row r="1309" spans="1:18" x14ac:dyDescent="0.3">
      <c r="A1309" s="168" t="s">
        <v>1372</v>
      </c>
      <c r="B1309" s="168" t="s">
        <v>1414</v>
      </c>
      <c r="C1309" s="168">
        <v>147565</v>
      </c>
      <c r="D1309" s="171">
        <v>44032</v>
      </c>
      <c r="E1309" s="172">
        <v>1041.4579000000001</v>
      </c>
      <c r="F1309" s="172">
        <v>3.0247999999999999</v>
      </c>
      <c r="G1309" s="172">
        <v>3.0756000000000001</v>
      </c>
      <c r="H1309" s="172">
        <v>3.0905</v>
      </c>
      <c r="I1309" s="172">
        <v>3.0798000000000001</v>
      </c>
      <c r="J1309" s="172">
        <v>2.9438</v>
      </c>
      <c r="K1309" s="172">
        <v>2.9207999999999998</v>
      </c>
      <c r="L1309" s="172">
        <v>3.3993000000000002</v>
      </c>
      <c r="M1309" s="172">
        <v>3.8176999999999999</v>
      </c>
      <c r="N1309" s="172"/>
      <c r="O1309" s="172"/>
      <c r="P1309" s="172"/>
      <c r="Q1309" s="172">
        <v>4.1685999999999996</v>
      </c>
      <c r="R1309" s="172"/>
    </row>
    <row r="1310" spans="1:18" x14ac:dyDescent="0.3">
      <c r="A1310" s="168" t="s">
        <v>1372</v>
      </c>
      <c r="B1310" s="168" t="s">
        <v>1415</v>
      </c>
      <c r="C1310" s="168">
        <v>147736</v>
      </c>
      <c r="D1310" s="171">
        <v>44032</v>
      </c>
      <c r="E1310" s="172">
        <v>1031.8204000000001</v>
      </c>
      <c r="F1310" s="172">
        <v>3.1698</v>
      </c>
      <c r="G1310" s="172">
        <v>3.1549999999999998</v>
      </c>
      <c r="H1310" s="172">
        <v>3.1446999999999998</v>
      </c>
      <c r="I1310" s="172">
        <v>3.1579999999999999</v>
      </c>
      <c r="J1310" s="172">
        <v>3.0323000000000002</v>
      </c>
      <c r="K1310" s="172">
        <v>3.1556000000000002</v>
      </c>
      <c r="L1310" s="172">
        <v>3.7294999999999998</v>
      </c>
      <c r="M1310" s="172">
        <v>4.1542000000000003</v>
      </c>
      <c r="N1310" s="172"/>
      <c r="O1310" s="172"/>
      <c r="P1310" s="172"/>
      <c r="Q1310" s="172">
        <v>4.1628999999999996</v>
      </c>
      <c r="R1310" s="172"/>
    </row>
    <row r="1311" spans="1:18" x14ac:dyDescent="0.3">
      <c r="A1311" s="168" t="s">
        <v>1372</v>
      </c>
      <c r="B1311" s="168" t="s">
        <v>1416</v>
      </c>
      <c r="C1311" s="168">
        <v>147739</v>
      </c>
      <c r="D1311" s="171">
        <v>44032</v>
      </c>
      <c r="E1311" s="172">
        <v>1031.0007000000001</v>
      </c>
      <c r="F1311" s="172">
        <v>3.0661</v>
      </c>
      <c r="G1311" s="172">
        <v>3.0535999999999999</v>
      </c>
      <c r="H1311" s="172">
        <v>3.0449000000000002</v>
      </c>
      <c r="I1311" s="172">
        <v>3.0600999999999998</v>
      </c>
      <c r="J1311" s="172">
        <v>2.9354</v>
      </c>
      <c r="K1311" s="172">
        <v>3.0611999999999999</v>
      </c>
      <c r="L1311" s="172">
        <v>3.6269</v>
      </c>
      <c r="M1311" s="172">
        <v>4.0473999999999997</v>
      </c>
      <c r="N1311" s="172"/>
      <c r="O1311" s="172"/>
      <c r="P1311" s="172"/>
      <c r="Q1311" s="172">
        <v>4.0556000000000001</v>
      </c>
      <c r="R1311" s="172"/>
    </row>
    <row r="1312" spans="1:18" x14ac:dyDescent="0.3">
      <c r="A1312" s="168" t="s">
        <v>1372</v>
      </c>
      <c r="B1312" s="168" t="s">
        <v>1417</v>
      </c>
      <c r="C1312" s="168">
        <v>145810</v>
      </c>
      <c r="D1312" s="171">
        <v>44032</v>
      </c>
      <c r="E1312" s="172">
        <v>108.18040000000001</v>
      </c>
      <c r="F1312" s="172">
        <v>3.0706000000000002</v>
      </c>
      <c r="G1312" s="172">
        <v>3.1049000000000002</v>
      </c>
      <c r="H1312" s="172">
        <v>3.0865999999999998</v>
      </c>
      <c r="I1312" s="172">
        <v>3.0909</v>
      </c>
      <c r="J1312" s="172">
        <v>2.9788000000000001</v>
      </c>
      <c r="K1312" s="172">
        <v>3.0583</v>
      </c>
      <c r="L1312" s="172">
        <v>3.5958000000000001</v>
      </c>
      <c r="M1312" s="172">
        <v>4.0476000000000001</v>
      </c>
      <c r="N1312" s="172">
        <v>4.3880999999999997</v>
      </c>
      <c r="O1312" s="172"/>
      <c r="P1312" s="172"/>
      <c r="Q1312" s="172">
        <v>5.0727000000000002</v>
      </c>
      <c r="R1312" s="172"/>
    </row>
    <row r="1313" spans="1:18" x14ac:dyDescent="0.3">
      <c r="A1313" s="168" t="s">
        <v>1372</v>
      </c>
      <c r="B1313" s="168" t="s">
        <v>1418</v>
      </c>
      <c r="C1313" s="168">
        <v>145811</v>
      </c>
      <c r="D1313" s="171">
        <v>44032</v>
      </c>
      <c r="E1313" s="172">
        <v>108.0085</v>
      </c>
      <c r="F1313" s="172">
        <v>3.0078999999999998</v>
      </c>
      <c r="G1313" s="172">
        <v>3.0084</v>
      </c>
      <c r="H1313" s="172">
        <v>2.99</v>
      </c>
      <c r="I1313" s="172">
        <v>2.9918</v>
      </c>
      <c r="J1313" s="172">
        <v>2.8795000000000002</v>
      </c>
      <c r="K1313" s="172">
        <v>2.9580000000000002</v>
      </c>
      <c r="L1313" s="172">
        <v>3.4944999999999999</v>
      </c>
      <c r="M1313" s="172">
        <v>3.9447000000000001</v>
      </c>
      <c r="N1313" s="172">
        <v>4.2843</v>
      </c>
      <c r="O1313" s="172"/>
      <c r="P1313" s="172"/>
      <c r="Q1313" s="172">
        <v>4.9676</v>
      </c>
      <c r="R1313" s="172"/>
    </row>
    <row r="1314" spans="1:18" x14ac:dyDescent="0.3">
      <c r="A1314" s="168" t="s">
        <v>1372</v>
      </c>
      <c r="B1314" s="168" t="s">
        <v>1419</v>
      </c>
      <c r="C1314" s="168">
        <v>147606</v>
      </c>
      <c r="D1314" s="171">
        <v>44032</v>
      </c>
      <c r="E1314" s="172">
        <v>1039.5822000000001</v>
      </c>
      <c r="F1314" s="172">
        <v>3.0758999999999999</v>
      </c>
      <c r="G1314" s="172">
        <v>3.1596000000000002</v>
      </c>
      <c r="H1314" s="172">
        <v>3.0991</v>
      </c>
      <c r="I1314" s="172">
        <v>3.0886</v>
      </c>
      <c r="J1314" s="172">
        <v>3.0430000000000001</v>
      </c>
      <c r="K1314" s="172">
        <v>3.2038000000000002</v>
      </c>
      <c r="L1314" s="172">
        <v>3.8077999999999999</v>
      </c>
      <c r="M1314" s="172">
        <v>4.2008000000000001</v>
      </c>
      <c r="N1314" s="172"/>
      <c r="O1314" s="172"/>
      <c r="P1314" s="172"/>
      <c r="Q1314" s="172">
        <v>4.4047000000000001</v>
      </c>
      <c r="R1314" s="172"/>
    </row>
    <row r="1315" spans="1:18" x14ac:dyDescent="0.3">
      <c r="A1315" s="168" t="s">
        <v>1372</v>
      </c>
      <c r="B1315" s="168" t="s">
        <v>1420</v>
      </c>
      <c r="C1315" s="168">
        <v>147600</v>
      </c>
      <c r="D1315" s="171">
        <v>44032</v>
      </c>
      <c r="E1315" s="172">
        <v>1038.5408</v>
      </c>
      <c r="F1315" s="172">
        <v>2.9735</v>
      </c>
      <c r="G1315" s="172">
        <v>3.0583999999999998</v>
      </c>
      <c r="H1315" s="172">
        <v>2.9975999999999998</v>
      </c>
      <c r="I1315" s="172">
        <v>2.988</v>
      </c>
      <c r="J1315" s="172">
        <v>2.9390000000000001</v>
      </c>
      <c r="K1315" s="172">
        <v>3.0951</v>
      </c>
      <c r="L1315" s="172">
        <v>3.6968999999999999</v>
      </c>
      <c r="M1315" s="172">
        <v>4.0876000000000001</v>
      </c>
      <c r="N1315" s="172"/>
      <c r="O1315" s="172"/>
      <c r="P1315" s="172"/>
      <c r="Q1315" s="172">
        <v>4.2888000000000002</v>
      </c>
      <c r="R1315" s="172"/>
    </row>
    <row r="1316" spans="1:18" x14ac:dyDescent="0.3">
      <c r="A1316" s="168" t="s">
        <v>1372</v>
      </c>
      <c r="B1316" s="168" t="s">
        <v>1421</v>
      </c>
      <c r="C1316" s="168">
        <v>119833</v>
      </c>
      <c r="D1316" s="171">
        <v>44032</v>
      </c>
      <c r="E1316" s="172">
        <v>3282.6288</v>
      </c>
      <c r="F1316" s="172">
        <v>3.0579999999999998</v>
      </c>
      <c r="G1316" s="172">
        <v>3.0889000000000002</v>
      </c>
      <c r="H1316" s="172">
        <v>3.0529000000000002</v>
      </c>
      <c r="I1316" s="172">
        <v>3.0579000000000001</v>
      </c>
      <c r="J1316" s="172">
        <v>2.9405000000000001</v>
      </c>
      <c r="K1316" s="172">
        <v>2.9784000000000002</v>
      </c>
      <c r="L1316" s="172">
        <v>3.5112999999999999</v>
      </c>
      <c r="M1316" s="172">
        <v>3.9567000000000001</v>
      </c>
      <c r="N1316" s="172">
        <v>4.3067000000000002</v>
      </c>
      <c r="O1316" s="172">
        <v>5.5252999999999997</v>
      </c>
      <c r="P1316" s="172">
        <v>6.0038999999999998</v>
      </c>
      <c r="Q1316" s="172">
        <v>6.9630999999999998</v>
      </c>
      <c r="R1316" s="172">
        <v>5.2786</v>
      </c>
    </row>
    <row r="1317" spans="1:18" x14ac:dyDescent="0.3">
      <c r="A1317" s="168" t="s">
        <v>1372</v>
      </c>
      <c r="B1317" s="168" t="s">
        <v>1422</v>
      </c>
      <c r="C1317" s="168">
        <v>101206</v>
      </c>
      <c r="D1317" s="171">
        <v>44032</v>
      </c>
      <c r="E1317" s="172">
        <v>3252.4767999999999</v>
      </c>
      <c r="F1317" s="172">
        <v>2.9876</v>
      </c>
      <c r="G1317" s="172">
        <v>3.0184000000000002</v>
      </c>
      <c r="H1317" s="172">
        <v>2.9826000000000001</v>
      </c>
      <c r="I1317" s="172">
        <v>2.9876999999999998</v>
      </c>
      <c r="J1317" s="172">
        <v>2.8702999999999999</v>
      </c>
      <c r="K1317" s="172">
        <v>2.9079000000000002</v>
      </c>
      <c r="L1317" s="172">
        <v>3.4398</v>
      </c>
      <c r="M1317" s="172">
        <v>3.8843999999999999</v>
      </c>
      <c r="N1317" s="172">
        <v>4.2336</v>
      </c>
      <c r="O1317" s="172">
        <v>5.4488000000000003</v>
      </c>
      <c r="P1317" s="172">
        <v>5.8967999999999998</v>
      </c>
      <c r="Q1317" s="172">
        <v>6.8372999999999999</v>
      </c>
      <c r="R1317" s="172">
        <v>5.2098000000000004</v>
      </c>
    </row>
    <row r="1318" spans="1:18" x14ac:dyDescent="0.3">
      <c r="A1318" s="168" t="s">
        <v>1372</v>
      </c>
      <c r="B1318" s="168" t="s">
        <v>1423</v>
      </c>
      <c r="C1318" s="168">
        <v>146963</v>
      </c>
      <c r="D1318" s="171">
        <v>44032</v>
      </c>
      <c r="E1318" s="172">
        <v>1071.9840999999999</v>
      </c>
      <c r="F1318" s="172">
        <v>2.9727000000000001</v>
      </c>
      <c r="G1318" s="172">
        <v>3.0175000000000001</v>
      </c>
      <c r="H1318" s="172">
        <v>2.9893000000000001</v>
      </c>
      <c r="I1318" s="172">
        <v>3.0558000000000001</v>
      </c>
      <c r="J1318" s="172">
        <v>2.8809</v>
      </c>
      <c r="K1318" s="172">
        <v>3.0139999999999998</v>
      </c>
      <c r="L1318" s="172">
        <v>3.6078999999999999</v>
      </c>
      <c r="M1318" s="172">
        <v>4.0621</v>
      </c>
      <c r="N1318" s="172">
        <v>4.4374000000000002</v>
      </c>
      <c r="O1318" s="172"/>
      <c r="P1318" s="172"/>
      <c r="Q1318" s="172">
        <v>5.3365999999999998</v>
      </c>
      <c r="R1318" s="172"/>
    </row>
    <row r="1319" spans="1:18" x14ac:dyDescent="0.3">
      <c r="A1319" s="168" t="s">
        <v>1372</v>
      </c>
      <c r="B1319" s="168" t="s">
        <v>1424</v>
      </c>
      <c r="C1319" s="168">
        <v>146959</v>
      </c>
      <c r="D1319" s="171">
        <v>44032</v>
      </c>
      <c r="E1319" s="172">
        <v>1070.5028</v>
      </c>
      <c r="F1319" s="172">
        <v>2.8744999999999998</v>
      </c>
      <c r="G1319" s="172">
        <v>2.9182000000000001</v>
      </c>
      <c r="H1319" s="172">
        <v>2.8895</v>
      </c>
      <c r="I1319" s="172">
        <v>2.9550999999999998</v>
      </c>
      <c r="J1319" s="172">
        <v>2.7804000000000002</v>
      </c>
      <c r="K1319" s="172">
        <v>2.9058000000000002</v>
      </c>
      <c r="L1319" s="172">
        <v>3.5017</v>
      </c>
      <c r="M1319" s="172">
        <v>3.9540000000000002</v>
      </c>
      <c r="N1319" s="172">
        <v>4.3281000000000001</v>
      </c>
      <c r="O1319" s="172"/>
      <c r="P1319" s="172"/>
      <c r="Q1319" s="172">
        <v>5.2276999999999996</v>
      </c>
      <c r="R1319" s="172"/>
    </row>
    <row r="1320" spans="1:18" x14ac:dyDescent="0.3">
      <c r="A1320" s="168" t="s">
        <v>1372</v>
      </c>
      <c r="B1320" s="168" t="s">
        <v>1425</v>
      </c>
      <c r="C1320" s="168">
        <v>146980</v>
      </c>
      <c r="D1320" s="171">
        <v>44032</v>
      </c>
      <c r="E1320" s="172">
        <v>1063.1383000000001</v>
      </c>
      <c r="F1320" s="172">
        <v>3.2275</v>
      </c>
      <c r="G1320" s="172">
        <v>3.1421999999999999</v>
      </c>
      <c r="H1320" s="172">
        <v>3.0975999999999999</v>
      </c>
      <c r="I1320" s="172">
        <v>3.1032000000000002</v>
      </c>
      <c r="J1320" s="172">
        <v>2.9697</v>
      </c>
      <c r="K1320" s="172">
        <v>3.0137</v>
      </c>
      <c r="L1320" s="172">
        <v>3.5228999999999999</v>
      </c>
      <c r="M1320" s="172">
        <v>3.9782999999999999</v>
      </c>
      <c r="N1320" s="172">
        <v>4.3371000000000004</v>
      </c>
      <c r="O1320" s="172"/>
      <c r="P1320" s="172"/>
      <c r="Q1320" s="172">
        <v>4.7290000000000001</v>
      </c>
      <c r="R1320" s="172"/>
    </row>
    <row r="1321" spans="1:18" x14ac:dyDescent="0.3">
      <c r="A1321" s="168" t="s">
        <v>1372</v>
      </c>
      <c r="B1321" s="168" t="s">
        <v>1426</v>
      </c>
      <c r="C1321" s="168">
        <v>146977</v>
      </c>
      <c r="D1321" s="171">
        <v>44032</v>
      </c>
      <c r="E1321" s="172">
        <v>1061.7012</v>
      </c>
      <c r="F1321" s="172">
        <v>3.1183999999999998</v>
      </c>
      <c r="G1321" s="172">
        <v>3.0352999999999999</v>
      </c>
      <c r="H1321" s="172">
        <v>2.9941</v>
      </c>
      <c r="I1321" s="172">
        <v>3.0013000000000001</v>
      </c>
      <c r="J1321" s="172">
        <v>2.8687999999999998</v>
      </c>
      <c r="K1321" s="172">
        <v>2.9123999999999999</v>
      </c>
      <c r="L1321" s="172">
        <v>3.4177</v>
      </c>
      <c r="M1321" s="172">
        <v>3.8736000000000002</v>
      </c>
      <c r="N1321" s="172">
        <v>4.2302</v>
      </c>
      <c r="O1321" s="172"/>
      <c r="P1321" s="172"/>
      <c r="Q1321" s="172">
        <v>4.6218000000000004</v>
      </c>
      <c r="R1321" s="172"/>
    </row>
    <row r="1322" spans="1:18" x14ac:dyDescent="0.3">
      <c r="A1322" s="168" t="s">
        <v>1372</v>
      </c>
      <c r="B1322" s="168" t="s">
        <v>1427</v>
      </c>
      <c r="C1322" s="168">
        <v>147003</v>
      </c>
      <c r="D1322" s="171">
        <v>44032</v>
      </c>
      <c r="E1322" s="172">
        <v>1061.3639000000001</v>
      </c>
      <c r="F1322" s="172">
        <v>3.4737</v>
      </c>
      <c r="G1322" s="172">
        <v>3.222</v>
      </c>
      <c r="H1322" s="172">
        <v>3.1042999999999998</v>
      </c>
      <c r="I1322" s="172">
        <v>3.0684999999999998</v>
      </c>
      <c r="J1322" s="172">
        <v>2.9264000000000001</v>
      </c>
      <c r="K1322" s="172">
        <v>2.9508999999999999</v>
      </c>
      <c r="L1322" s="172">
        <v>3.4192</v>
      </c>
      <c r="M1322" s="172">
        <v>3.8969999999999998</v>
      </c>
      <c r="N1322" s="172">
        <v>4.2182000000000004</v>
      </c>
      <c r="O1322" s="172"/>
      <c r="P1322" s="172"/>
      <c r="Q1322" s="172">
        <v>4.6100000000000003</v>
      </c>
      <c r="R1322" s="172"/>
    </row>
    <row r="1323" spans="1:18" x14ac:dyDescent="0.3">
      <c r="A1323" s="168" t="s">
        <v>1372</v>
      </c>
      <c r="B1323" s="168" t="s">
        <v>1428</v>
      </c>
      <c r="C1323" s="168">
        <v>146997</v>
      </c>
      <c r="D1323" s="171">
        <v>44032</v>
      </c>
      <c r="E1323" s="172">
        <v>1059.9648999999999</v>
      </c>
      <c r="F1323" s="172">
        <v>3.3715000000000002</v>
      </c>
      <c r="G1323" s="172">
        <v>3.1206</v>
      </c>
      <c r="H1323" s="172">
        <v>3.0045000000000002</v>
      </c>
      <c r="I1323" s="172">
        <v>2.9681999999999999</v>
      </c>
      <c r="J1323" s="172">
        <v>2.8214000000000001</v>
      </c>
      <c r="K1323" s="172">
        <v>2.8483999999999998</v>
      </c>
      <c r="L1323" s="172">
        <v>3.3167</v>
      </c>
      <c r="M1323" s="172">
        <v>3.7936000000000001</v>
      </c>
      <c r="N1323" s="172">
        <v>4.1138000000000003</v>
      </c>
      <c r="O1323" s="172"/>
      <c r="P1323" s="172"/>
      <c r="Q1323" s="172">
        <v>4.5056000000000003</v>
      </c>
      <c r="R1323" s="172"/>
    </row>
    <row r="1324" spans="1:18" x14ac:dyDescent="0.3">
      <c r="A1324" s="168" t="s">
        <v>1372</v>
      </c>
      <c r="B1324" s="168" t="s">
        <v>1429</v>
      </c>
      <c r="C1324" s="168">
        <v>120785</v>
      </c>
      <c r="D1324" s="171">
        <v>44032</v>
      </c>
      <c r="E1324" s="172">
        <v>2759.0293000000001</v>
      </c>
      <c r="F1324" s="172">
        <v>3.0945999999999998</v>
      </c>
      <c r="G1324" s="172">
        <v>3.1278000000000001</v>
      </c>
      <c r="H1324" s="172">
        <v>3.089</v>
      </c>
      <c r="I1324" s="172">
        <v>3.0842000000000001</v>
      </c>
      <c r="J1324" s="172">
        <v>2.9756</v>
      </c>
      <c r="K1324" s="172">
        <v>3.0369000000000002</v>
      </c>
      <c r="L1324" s="172">
        <v>3.5746000000000002</v>
      </c>
      <c r="M1324" s="172">
        <v>4.0133999999999999</v>
      </c>
      <c r="N1324" s="172">
        <v>4.3657000000000004</v>
      </c>
      <c r="O1324" s="172">
        <v>5.1985999999999999</v>
      </c>
      <c r="P1324" s="172">
        <v>6.3070000000000004</v>
      </c>
      <c r="Q1324" s="172">
        <v>7.0766999999999998</v>
      </c>
      <c r="R1324" s="172">
        <v>5.3326000000000002</v>
      </c>
    </row>
    <row r="1325" spans="1:18" x14ac:dyDescent="0.3">
      <c r="A1325" s="168" t="s">
        <v>1372</v>
      </c>
      <c r="B1325" s="168" t="s">
        <v>1430</v>
      </c>
      <c r="C1325" s="168">
        <v>100814</v>
      </c>
      <c r="D1325" s="171">
        <v>44032</v>
      </c>
      <c r="E1325" s="172">
        <v>2736.6408000000001</v>
      </c>
      <c r="F1325" s="172">
        <v>3.0451999999999999</v>
      </c>
      <c r="G1325" s="172">
        <v>3.0777000000000001</v>
      </c>
      <c r="H1325" s="172">
        <v>3.0390999999999999</v>
      </c>
      <c r="I1325" s="172">
        <v>3.0344000000000002</v>
      </c>
      <c r="J1325" s="172">
        <v>2.9148999999999998</v>
      </c>
      <c r="K1325" s="172">
        <v>2.9695</v>
      </c>
      <c r="L1325" s="172">
        <v>3.5001000000000002</v>
      </c>
      <c r="M1325" s="172">
        <v>3.9390000000000001</v>
      </c>
      <c r="N1325" s="172">
        <v>4.2777000000000003</v>
      </c>
      <c r="O1325" s="172">
        <v>5.1033999999999997</v>
      </c>
      <c r="P1325" s="172">
        <v>6.1806999999999999</v>
      </c>
      <c r="Q1325" s="172">
        <v>6.2427999999999999</v>
      </c>
      <c r="R1325" s="172">
        <v>5.2582000000000004</v>
      </c>
    </row>
    <row r="1326" spans="1:18" x14ac:dyDescent="0.3">
      <c r="A1326" s="168" t="s">
        <v>1372</v>
      </c>
      <c r="B1326" s="168" t="s">
        <v>1431</v>
      </c>
      <c r="C1326" s="168">
        <v>147593</v>
      </c>
      <c r="D1326" s="171">
        <v>44032</v>
      </c>
      <c r="E1326" s="172">
        <v>1037.9084</v>
      </c>
      <c r="F1326" s="172">
        <v>2.9683000000000002</v>
      </c>
      <c r="G1326" s="172">
        <v>2.9923000000000002</v>
      </c>
      <c r="H1326" s="172">
        <v>2.9626999999999999</v>
      </c>
      <c r="I1326" s="172">
        <v>2.9500999999999999</v>
      </c>
      <c r="J1326" s="172">
        <v>2.7465000000000002</v>
      </c>
      <c r="K1326" s="172">
        <v>2.7698</v>
      </c>
      <c r="L1326" s="172">
        <v>3.3765000000000001</v>
      </c>
      <c r="M1326" s="172">
        <v>3.8273000000000001</v>
      </c>
      <c r="N1326" s="172"/>
      <c r="O1326" s="172"/>
      <c r="P1326" s="172"/>
      <c r="Q1326" s="172">
        <v>4.1676000000000002</v>
      </c>
      <c r="R1326" s="172"/>
    </row>
    <row r="1327" spans="1:18" x14ac:dyDescent="0.3">
      <c r="A1327" s="168" t="s">
        <v>1372</v>
      </c>
      <c r="B1327" s="168" t="s">
        <v>1432</v>
      </c>
      <c r="C1327" s="168">
        <v>147590</v>
      </c>
      <c r="D1327" s="171">
        <v>44032</v>
      </c>
      <c r="E1327" s="172">
        <v>1037.3416</v>
      </c>
      <c r="F1327" s="172">
        <v>2.9100999999999999</v>
      </c>
      <c r="G1327" s="172">
        <v>2.9363999999999999</v>
      </c>
      <c r="H1327" s="172">
        <v>2.903</v>
      </c>
      <c r="I1327" s="172">
        <v>2.8650000000000002</v>
      </c>
      <c r="J1327" s="172">
        <v>2.6720999999999999</v>
      </c>
      <c r="K1327" s="172">
        <v>2.7014999999999998</v>
      </c>
      <c r="L1327" s="172">
        <v>3.3111999999999999</v>
      </c>
      <c r="M1327" s="172">
        <v>3.7686000000000002</v>
      </c>
      <c r="N1327" s="172"/>
      <c r="O1327" s="172"/>
      <c r="P1327" s="172"/>
      <c r="Q1327" s="172">
        <v>4.1052999999999997</v>
      </c>
      <c r="R1327" s="172"/>
    </row>
    <row r="1328" spans="1:18" x14ac:dyDescent="0.3">
      <c r="A1328" s="173" t="s">
        <v>27</v>
      </c>
      <c r="B1328" s="168"/>
      <c r="C1328" s="168"/>
      <c r="D1328" s="168"/>
      <c r="E1328" s="168"/>
      <c r="F1328" s="174">
        <v>3.0443783333333334</v>
      </c>
      <c r="G1328" s="174">
        <v>3.0544250000000002</v>
      </c>
      <c r="H1328" s="174">
        <v>3.0248049999999997</v>
      </c>
      <c r="I1328" s="174">
        <v>3.027345</v>
      </c>
      <c r="J1328" s="174">
        <v>2.9152299999999984</v>
      </c>
      <c r="K1328" s="174">
        <v>2.9746966666666674</v>
      </c>
      <c r="L1328" s="174">
        <v>3.5010172413793099</v>
      </c>
      <c r="M1328" s="174">
        <v>3.948578846153846</v>
      </c>
      <c r="N1328" s="174">
        <v>4.2707924999999998</v>
      </c>
      <c r="O1328" s="174">
        <v>5.3352249999999994</v>
      </c>
      <c r="P1328" s="174">
        <v>5.9651375</v>
      </c>
      <c r="Q1328" s="174">
        <v>4.7862900000000002</v>
      </c>
      <c r="R1328" s="174">
        <v>5.174287500000001</v>
      </c>
    </row>
    <row r="1329" spans="1:18" x14ac:dyDescent="0.3">
      <c r="A1329" s="173" t="s">
        <v>409</v>
      </c>
      <c r="B1329" s="168"/>
      <c r="C1329" s="168"/>
      <c r="D1329" s="168"/>
      <c r="E1329" s="168"/>
      <c r="F1329" s="174">
        <v>3.0352999999999999</v>
      </c>
      <c r="G1329" s="174">
        <v>3.0539499999999999</v>
      </c>
      <c r="H1329" s="174">
        <v>3.0253000000000001</v>
      </c>
      <c r="I1329" s="174">
        <v>3.0334500000000002</v>
      </c>
      <c r="J1329" s="174">
        <v>2.9154</v>
      </c>
      <c r="K1329" s="174">
        <v>2.9571000000000001</v>
      </c>
      <c r="L1329" s="174">
        <v>3.4960500000000003</v>
      </c>
      <c r="M1329" s="174">
        <v>3.9440999999999997</v>
      </c>
      <c r="N1329" s="174">
        <v>4.2860999999999994</v>
      </c>
      <c r="O1329" s="174">
        <v>5.4258500000000005</v>
      </c>
      <c r="P1329" s="174">
        <v>5.9503500000000003</v>
      </c>
      <c r="Q1329" s="174">
        <v>4.5990500000000001</v>
      </c>
      <c r="R1329" s="174">
        <v>5.2534500000000008</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44032</v>
      </c>
      <c r="E1332" s="172">
        <v>62.4193</v>
      </c>
      <c r="F1332" s="172">
        <v>0.91620000000000001</v>
      </c>
      <c r="G1332" s="172">
        <v>0.91620000000000001</v>
      </c>
      <c r="H1332" s="172">
        <v>0.60150000000000003</v>
      </c>
      <c r="I1332" s="172">
        <v>18.6568</v>
      </c>
      <c r="J1332" s="172">
        <v>15.358000000000001</v>
      </c>
      <c r="K1332" s="172">
        <v>18.204499999999999</v>
      </c>
      <c r="L1332" s="172">
        <v>19.252400000000002</v>
      </c>
      <c r="M1332" s="172">
        <v>14.217599999999999</v>
      </c>
      <c r="N1332" s="172">
        <v>10.5313</v>
      </c>
      <c r="O1332" s="172">
        <v>8.5533999999999999</v>
      </c>
      <c r="P1332" s="172">
        <v>10.4854</v>
      </c>
      <c r="Q1332" s="172">
        <v>9.2086000000000006</v>
      </c>
      <c r="R1332" s="172">
        <v>13.406000000000001</v>
      </c>
    </row>
    <row r="1333" spans="1:18" x14ac:dyDescent="0.3">
      <c r="A1333" s="168" t="s">
        <v>1434</v>
      </c>
      <c r="B1333" s="168" t="s">
        <v>1436</v>
      </c>
      <c r="C1333" s="168"/>
      <c r="D1333" s="171">
        <v>44032</v>
      </c>
      <c r="E1333" s="172">
        <v>64.957700000000003</v>
      </c>
      <c r="F1333" s="172">
        <v>1.5361</v>
      </c>
      <c r="G1333" s="172">
        <v>1.5361</v>
      </c>
      <c r="H1333" s="172">
        <v>1.2043999999999999</v>
      </c>
      <c r="I1333" s="172">
        <v>19.2621</v>
      </c>
      <c r="J1333" s="172">
        <v>15.966900000000001</v>
      </c>
      <c r="K1333" s="172">
        <v>18.827500000000001</v>
      </c>
      <c r="L1333" s="172">
        <v>19.9069</v>
      </c>
      <c r="M1333" s="172">
        <v>14.8803</v>
      </c>
      <c r="N1333" s="172">
        <v>11.1937</v>
      </c>
      <c r="O1333" s="172">
        <v>9.1832999999999991</v>
      </c>
      <c r="P1333" s="172">
        <v>11.0943</v>
      </c>
      <c r="Q1333" s="172">
        <v>10.687099999999999</v>
      </c>
      <c r="R1333" s="172">
        <v>14.086</v>
      </c>
    </row>
    <row r="1334" spans="1:18" x14ac:dyDescent="0.3">
      <c r="A1334" s="168" t="s">
        <v>1434</v>
      </c>
      <c r="B1334" s="168" t="s">
        <v>1437</v>
      </c>
      <c r="C1334" s="168">
        <v>120447</v>
      </c>
      <c r="D1334" s="171">
        <v>44032</v>
      </c>
      <c r="E1334" s="172">
        <v>20.029900000000001</v>
      </c>
      <c r="F1334" s="172">
        <v>-5.4036999999999997</v>
      </c>
      <c r="G1334" s="172">
        <v>-5.4036999999999997</v>
      </c>
      <c r="H1334" s="172">
        <v>5.89</v>
      </c>
      <c r="I1334" s="172">
        <v>24.675899999999999</v>
      </c>
      <c r="J1334" s="172">
        <v>15.008100000000001</v>
      </c>
      <c r="K1334" s="172">
        <v>13.8232</v>
      </c>
      <c r="L1334" s="172">
        <v>19.608799999999999</v>
      </c>
      <c r="M1334" s="172">
        <v>14.726699999999999</v>
      </c>
      <c r="N1334" s="172">
        <v>11.934799999999999</v>
      </c>
      <c r="O1334" s="172">
        <v>8.8667999999999996</v>
      </c>
      <c r="P1334" s="172">
        <v>9.6849000000000007</v>
      </c>
      <c r="Q1334" s="172">
        <v>8.6738</v>
      </c>
      <c r="R1334" s="172">
        <v>14.078900000000001</v>
      </c>
    </row>
    <row r="1335" spans="1:18" x14ac:dyDescent="0.3">
      <c r="A1335" s="168" t="s">
        <v>1434</v>
      </c>
      <c r="B1335" s="168" t="s">
        <v>1438</v>
      </c>
      <c r="C1335" s="168">
        <v>116471</v>
      </c>
      <c r="D1335" s="171">
        <v>44032</v>
      </c>
      <c r="E1335" s="172">
        <v>19.281700000000001</v>
      </c>
      <c r="F1335" s="172">
        <v>-5.8023999999999996</v>
      </c>
      <c r="G1335" s="172">
        <v>-5.8023999999999996</v>
      </c>
      <c r="H1335" s="172">
        <v>5.4412000000000003</v>
      </c>
      <c r="I1335" s="172">
        <v>24.209599999999998</v>
      </c>
      <c r="J1335" s="172">
        <v>14.5459</v>
      </c>
      <c r="K1335" s="172">
        <v>13.350199999999999</v>
      </c>
      <c r="L1335" s="172">
        <v>19.111599999999999</v>
      </c>
      <c r="M1335" s="172">
        <v>14.2233</v>
      </c>
      <c r="N1335" s="172">
        <v>11.4297</v>
      </c>
      <c r="O1335" s="172">
        <v>8.3373000000000008</v>
      </c>
      <c r="P1335" s="172">
        <v>9.1399000000000008</v>
      </c>
      <c r="Q1335" s="172">
        <v>8.0345999999999993</v>
      </c>
      <c r="R1335" s="172">
        <v>13.550599999999999</v>
      </c>
    </row>
    <row r="1336" spans="1:18" x14ac:dyDescent="0.3">
      <c r="A1336" s="168" t="s">
        <v>1434</v>
      </c>
      <c r="B1336" s="168" t="s">
        <v>1439</v>
      </c>
      <c r="C1336" s="168">
        <v>101187</v>
      </c>
      <c r="D1336" s="171">
        <v>44032</v>
      </c>
      <c r="E1336" s="172">
        <v>32.937199999999997</v>
      </c>
      <c r="F1336" s="172">
        <v>-0.14779999999999999</v>
      </c>
      <c r="G1336" s="172">
        <v>-0.14779999999999999</v>
      </c>
      <c r="H1336" s="172">
        <v>2.8986999999999998</v>
      </c>
      <c r="I1336" s="172">
        <v>21.773800000000001</v>
      </c>
      <c r="J1336" s="172">
        <v>15.9528</v>
      </c>
      <c r="K1336" s="172">
        <v>15.8673</v>
      </c>
      <c r="L1336" s="172">
        <v>15.817</v>
      </c>
      <c r="M1336" s="172">
        <v>11.6427</v>
      </c>
      <c r="N1336" s="172">
        <v>8.8557000000000006</v>
      </c>
      <c r="O1336" s="172">
        <v>7.3274999999999997</v>
      </c>
      <c r="P1336" s="172">
        <v>8.2835000000000001</v>
      </c>
      <c r="Q1336" s="172">
        <v>6.7134999999999998</v>
      </c>
      <c r="R1336" s="172">
        <v>11.500999999999999</v>
      </c>
    </row>
    <row r="1337" spans="1:18" x14ac:dyDescent="0.3">
      <c r="A1337" s="168" t="s">
        <v>1434</v>
      </c>
      <c r="B1337" s="168" t="s">
        <v>1440</v>
      </c>
      <c r="C1337" s="168">
        <v>119341</v>
      </c>
      <c r="D1337" s="171">
        <v>44032</v>
      </c>
      <c r="E1337" s="172">
        <v>35.174199999999999</v>
      </c>
      <c r="F1337" s="172">
        <v>0.62260000000000004</v>
      </c>
      <c r="G1337" s="172">
        <v>0.62260000000000004</v>
      </c>
      <c r="H1337" s="172">
        <v>3.6789999999999998</v>
      </c>
      <c r="I1337" s="172">
        <v>22.548200000000001</v>
      </c>
      <c r="J1337" s="172">
        <v>16.730399999999999</v>
      </c>
      <c r="K1337" s="172">
        <v>16.680700000000002</v>
      </c>
      <c r="L1337" s="172">
        <v>16.6783</v>
      </c>
      <c r="M1337" s="172">
        <v>12.5213</v>
      </c>
      <c r="N1337" s="172">
        <v>9.7212999999999994</v>
      </c>
      <c r="O1337" s="172">
        <v>8.1811000000000007</v>
      </c>
      <c r="P1337" s="172">
        <v>9.1306999999999992</v>
      </c>
      <c r="Q1337" s="172">
        <v>9.2668999999999997</v>
      </c>
      <c r="R1337" s="172">
        <v>12.368</v>
      </c>
    </row>
    <row r="1338" spans="1:18" x14ac:dyDescent="0.3">
      <c r="A1338" s="168" t="s">
        <v>1434</v>
      </c>
      <c r="B1338" s="168" t="s">
        <v>1441</v>
      </c>
      <c r="C1338" s="168">
        <v>118299</v>
      </c>
      <c r="D1338" s="171">
        <v>44032</v>
      </c>
      <c r="E1338" s="172">
        <v>61.7575</v>
      </c>
      <c r="F1338" s="172">
        <v>5.992</v>
      </c>
      <c r="G1338" s="172">
        <v>5.992</v>
      </c>
      <c r="H1338" s="172">
        <v>1.1063000000000001</v>
      </c>
      <c r="I1338" s="172">
        <v>17.381399999999999</v>
      </c>
      <c r="J1338" s="172">
        <v>14.3809</v>
      </c>
      <c r="K1338" s="172">
        <v>18.174199999999999</v>
      </c>
      <c r="L1338" s="172">
        <v>17.4053</v>
      </c>
      <c r="M1338" s="172">
        <v>12.980399999999999</v>
      </c>
      <c r="N1338" s="172">
        <v>9.7188999999999997</v>
      </c>
      <c r="O1338" s="172">
        <v>7.7986000000000004</v>
      </c>
      <c r="P1338" s="172">
        <v>10.067</v>
      </c>
      <c r="Q1338" s="172">
        <v>9.8104999999999993</v>
      </c>
      <c r="R1338" s="172">
        <v>12.086499999999999</v>
      </c>
    </row>
    <row r="1339" spans="1:18" x14ac:dyDescent="0.3">
      <c r="A1339" s="168" t="s">
        <v>1434</v>
      </c>
      <c r="B1339" s="168" t="s">
        <v>1442</v>
      </c>
      <c r="C1339" s="168">
        <v>100597</v>
      </c>
      <c r="D1339" s="171">
        <v>44032</v>
      </c>
      <c r="E1339" s="172">
        <v>59.401299999999999</v>
      </c>
      <c r="F1339" s="172">
        <v>5.2866999999999997</v>
      </c>
      <c r="G1339" s="172">
        <v>5.2866999999999997</v>
      </c>
      <c r="H1339" s="172">
        <v>0.40379999999999999</v>
      </c>
      <c r="I1339" s="172">
        <v>16.7012</v>
      </c>
      <c r="J1339" s="172">
        <v>13.707700000000001</v>
      </c>
      <c r="K1339" s="172">
        <v>17.482800000000001</v>
      </c>
      <c r="L1339" s="172">
        <v>16.726600000000001</v>
      </c>
      <c r="M1339" s="172">
        <v>12.282500000000001</v>
      </c>
      <c r="N1339" s="172">
        <v>9.0174000000000003</v>
      </c>
      <c r="O1339" s="172">
        <v>7.1177000000000001</v>
      </c>
      <c r="P1339" s="172">
        <v>9.3947000000000003</v>
      </c>
      <c r="Q1339" s="172">
        <v>9.0467999999999993</v>
      </c>
      <c r="R1339" s="172">
        <v>11.3674</v>
      </c>
    </row>
    <row r="1340" spans="1:18" x14ac:dyDescent="0.3">
      <c r="A1340" s="168" t="s">
        <v>1434</v>
      </c>
      <c r="B1340" s="168" t="s">
        <v>1443</v>
      </c>
      <c r="C1340" s="168">
        <v>119099</v>
      </c>
      <c r="D1340" s="171">
        <v>44032</v>
      </c>
      <c r="E1340" s="172">
        <v>74.840400000000002</v>
      </c>
      <c r="F1340" s="172">
        <v>-0.71530000000000005</v>
      </c>
      <c r="G1340" s="172">
        <v>-0.71530000000000005</v>
      </c>
      <c r="H1340" s="172">
        <v>2.3210999999999999</v>
      </c>
      <c r="I1340" s="172">
        <v>20.023099999999999</v>
      </c>
      <c r="J1340" s="172">
        <v>14.375</v>
      </c>
      <c r="K1340" s="172">
        <v>19.508900000000001</v>
      </c>
      <c r="L1340" s="172">
        <v>21.750800000000002</v>
      </c>
      <c r="M1340" s="172">
        <v>15.981299999999999</v>
      </c>
      <c r="N1340" s="172">
        <v>13.117000000000001</v>
      </c>
      <c r="O1340" s="172">
        <v>10.099600000000001</v>
      </c>
      <c r="P1340" s="172">
        <v>10.7499</v>
      </c>
      <c r="Q1340" s="172">
        <v>9.6221999999999994</v>
      </c>
      <c r="R1340" s="172">
        <v>15.1812</v>
      </c>
    </row>
    <row r="1341" spans="1:18" x14ac:dyDescent="0.3">
      <c r="A1341" s="168" t="s">
        <v>1434</v>
      </c>
      <c r="B1341" s="168" t="s">
        <v>1444</v>
      </c>
      <c r="C1341" s="168">
        <v>100084</v>
      </c>
      <c r="D1341" s="171">
        <v>44032</v>
      </c>
      <c r="E1341" s="172">
        <v>72.192499999999995</v>
      </c>
      <c r="F1341" s="172">
        <v>-1.2470000000000001</v>
      </c>
      <c r="G1341" s="172">
        <v>-1.2470000000000001</v>
      </c>
      <c r="H1341" s="172">
        <v>1.7919</v>
      </c>
      <c r="I1341" s="172">
        <v>19.487100000000002</v>
      </c>
      <c r="J1341" s="172">
        <v>13.8378</v>
      </c>
      <c r="K1341" s="172">
        <v>18.953199999999999</v>
      </c>
      <c r="L1341" s="172">
        <v>21.091899999999999</v>
      </c>
      <c r="M1341" s="172">
        <v>15.3117</v>
      </c>
      <c r="N1341" s="172">
        <v>12.4664</v>
      </c>
      <c r="O1341" s="172">
        <v>9.3242999999999991</v>
      </c>
      <c r="P1341" s="172">
        <v>10.098699999999999</v>
      </c>
      <c r="Q1341" s="172">
        <v>9.9602000000000004</v>
      </c>
      <c r="R1341" s="172">
        <v>14.430300000000001</v>
      </c>
    </row>
    <row r="1342" spans="1:18" x14ac:dyDescent="0.3">
      <c r="A1342" s="168" t="s">
        <v>1434</v>
      </c>
      <c r="B1342" s="168" t="s">
        <v>1445</v>
      </c>
      <c r="C1342" s="168">
        <v>140298</v>
      </c>
      <c r="D1342" s="171">
        <v>44032</v>
      </c>
      <c r="E1342" s="172">
        <v>18.8627</v>
      </c>
      <c r="F1342" s="172">
        <v>-4.5778999999999996</v>
      </c>
      <c r="G1342" s="172">
        <v>-4.5778999999999996</v>
      </c>
      <c r="H1342" s="172">
        <v>-2.2105000000000001</v>
      </c>
      <c r="I1342" s="172">
        <v>15.502800000000001</v>
      </c>
      <c r="J1342" s="172">
        <v>13.9649</v>
      </c>
      <c r="K1342" s="172">
        <v>18.512799999999999</v>
      </c>
      <c r="L1342" s="172">
        <v>19.518599999999999</v>
      </c>
      <c r="M1342" s="172">
        <v>13.6851</v>
      </c>
      <c r="N1342" s="172">
        <v>9.6807999999999996</v>
      </c>
      <c r="O1342" s="172">
        <v>10.037599999999999</v>
      </c>
      <c r="P1342" s="172">
        <v>9.8828999999999994</v>
      </c>
      <c r="Q1342" s="172">
        <v>10.363300000000001</v>
      </c>
      <c r="R1342" s="172">
        <v>13.134399999999999</v>
      </c>
    </row>
    <row r="1343" spans="1:18" x14ac:dyDescent="0.3">
      <c r="A1343" s="168" t="s">
        <v>1434</v>
      </c>
      <c r="B1343" s="168" t="s">
        <v>1446</v>
      </c>
      <c r="C1343" s="168">
        <v>140297</v>
      </c>
      <c r="D1343" s="171">
        <v>44032</v>
      </c>
      <c r="E1343" s="172">
        <v>18.3093</v>
      </c>
      <c r="F1343" s="172">
        <v>-5.0481999999999996</v>
      </c>
      <c r="G1343" s="172">
        <v>-5.0481999999999996</v>
      </c>
      <c r="H1343" s="172">
        <v>-2.7040999999999999</v>
      </c>
      <c r="I1343" s="172">
        <v>15.008800000000001</v>
      </c>
      <c r="J1343" s="172">
        <v>13.463800000000001</v>
      </c>
      <c r="K1343" s="172">
        <v>17.991099999999999</v>
      </c>
      <c r="L1343" s="172">
        <v>19.090599999999998</v>
      </c>
      <c r="M1343" s="172">
        <v>13.2143</v>
      </c>
      <c r="N1343" s="172">
        <v>9.1936999999999998</v>
      </c>
      <c r="O1343" s="172">
        <v>9.5248000000000008</v>
      </c>
      <c r="P1343" s="172">
        <v>9.3567999999999998</v>
      </c>
      <c r="Q1343" s="172">
        <v>9.8538999999999994</v>
      </c>
      <c r="R1343" s="172">
        <v>12.624700000000001</v>
      </c>
    </row>
    <row r="1344" spans="1:18" x14ac:dyDescent="0.3">
      <c r="A1344" s="168" t="s">
        <v>1434</v>
      </c>
      <c r="B1344" s="168" t="s">
        <v>1447</v>
      </c>
      <c r="C1344" s="168">
        <v>100493</v>
      </c>
      <c r="D1344" s="171">
        <v>44032</v>
      </c>
      <c r="E1344" s="172">
        <v>47.140900000000002</v>
      </c>
      <c r="F1344" s="172">
        <v>6.1715</v>
      </c>
      <c r="G1344" s="172">
        <v>6.1715</v>
      </c>
      <c r="H1344" s="172">
        <v>-1.2384999999999999</v>
      </c>
      <c r="I1344" s="172">
        <v>12.146100000000001</v>
      </c>
      <c r="J1344" s="172">
        <v>8.6729000000000003</v>
      </c>
      <c r="K1344" s="172">
        <v>11.5296</v>
      </c>
      <c r="L1344" s="172">
        <v>14.298</v>
      </c>
      <c r="M1344" s="172">
        <v>11.075799999999999</v>
      </c>
      <c r="N1344" s="172">
        <v>8.0802999999999994</v>
      </c>
      <c r="O1344" s="172">
        <v>5.3121999999999998</v>
      </c>
      <c r="P1344" s="172">
        <v>7.5974000000000004</v>
      </c>
      <c r="Q1344" s="172">
        <v>8.6790000000000003</v>
      </c>
      <c r="R1344" s="172">
        <v>10.841799999999999</v>
      </c>
    </row>
    <row r="1345" spans="1:18" x14ac:dyDescent="0.3">
      <c r="A1345" s="168" t="s">
        <v>1434</v>
      </c>
      <c r="B1345" s="168" t="s">
        <v>1448</v>
      </c>
      <c r="C1345" s="168">
        <v>118498</v>
      </c>
      <c r="D1345" s="171">
        <v>44032</v>
      </c>
      <c r="E1345" s="172">
        <v>50.447000000000003</v>
      </c>
      <c r="F1345" s="172">
        <v>6.6360000000000001</v>
      </c>
      <c r="G1345" s="172">
        <v>6.6360000000000001</v>
      </c>
      <c r="H1345" s="172">
        <v>-0.78539999999999999</v>
      </c>
      <c r="I1345" s="172">
        <v>12.6088</v>
      </c>
      <c r="J1345" s="172">
        <v>9.1496999999999993</v>
      </c>
      <c r="K1345" s="172">
        <v>12.0825</v>
      </c>
      <c r="L1345" s="172">
        <v>14.8894</v>
      </c>
      <c r="M1345" s="172">
        <v>11.656700000000001</v>
      </c>
      <c r="N1345" s="172">
        <v>8.6250999999999998</v>
      </c>
      <c r="O1345" s="172">
        <v>6.1284000000000001</v>
      </c>
      <c r="P1345" s="172">
        <v>8.5439000000000007</v>
      </c>
      <c r="Q1345" s="172">
        <v>8.7211999999999996</v>
      </c>
      <c r="R1345" s="172">
        <v>11.585000000000001</v>
      </c>
    </row>
    <row r="1346" spans="1:18" x14ac:dyDescent="0.3">
      <c r="A1346" s="168" t="s">
        <v>1434</v>
      </c>
      <c r="B1346" s="168" t="s">
        <v>1449</v>
      </c>
      <c r="C1346" s="168">
        <v>101083</v>
      </c>
      <c r="D1346" s="171">
        <v>44032</v>
      </c>
      <c r="E1346" s="172">
        <v>42.951900000000002</v>
      </c>
      <c r="F1346" s="172">
        <v>1.0765</v>
      </c>
      <c r="G1346" s="172">
        <v>1.0765</v>
      </c>
      <c r="H1346" s="172">
        <v>0.77710000000000001</v>
      </c>
      <c r="I1346" s="172">
        <v>20.7715</v>
      </c>
      <c r="J1346" s="172">
        <v>16.999199999999998</v>
      </c>
      <c r="K1346" s="172">
        <v>15.8734</v>
      </c>
      <c r="L1346" s="172">
        <v>16.2455</v>
      </c>
      <c r="M1346" s="172">
        <v>12.2072</v>
      </c>
      <c r="N1346" s="172">
        <v>10.1822</v>
      </c>
      <c r="O1346" s="172">
        <v>6.8964999999999996</v>
      </c>
      <c r="P1346" s="172">
        <v>8.7286000000000001</v>
      </c>
      <c r="Q1346" s="172">
        <v>7.9729000000000001</v>
      </c>
      <c r="R1346" s="172">
        <v>10.792199999999999</v>
      </c>
    </row>
    <row r="1347" spans="1:18" x14ac:dyDescent="0.3">
      <c r="A1347" s="168" t="s">
        <v>1434</v>
      </c>
      <c r="B1347" s="168" t="s">
        <v>1450</v>
      </c>
      <c r="C1347" s="168">
        <v>119116</v>
      </c>
      <c r="D1347" s="171">
        <v>44032</v>
      </c>
      <c r="E1347" s="172">
        <v>44.246499999999997</v>
      </c>
      <c r="F1347" s="172">
        <v>1.4850000000000001</v>
      </c>
      <c r="G1347" s="172">
        <v>1.4850000000000001</v>
      </c>
      <c r="H1347" s="172">
        <v>1.1904999999999999</v>
      </c>
      <c r="I1347" s="172">
        <v>21.182700000000001</v>
      </c>
      <c r="J1347" s="172">
        <v>17.412199999999999</v>
      </c>
      <c r="K1347" s="172">
        <v>16.2913</v>
      </c>
      <c r="L1347" s="172">
        <v>16.703499999999998</v>
      </c>
      <c r="M1347" s="172">
        <v>12.674099999999999</v>
      </c>
      <c r="N1347" s="172">
        <v>10.632999999999999</v>
      </c>
      <c r="O1347" s="172">
        <v>7.3067000000000002</v>
      </c>
      <c r="P1347" s="172">
        <v>9.1839999999999993</v>
      </c>
      <c r="Q1347" s="172">
        <v>9.1456</v>
      </c>
      <c r="R1347" s="172">
        <v>11.212899999999999</v>
      </c>
    </row>
    <row r="1348" spans="1:18" x14ac:dyDescent="0.3">
      <c r="A1348" s="168" t="s">
        <v>1434</v>
      </c>
      <c r="B1348" s="168" t="s">
        <v>1451</v>
      </c>
      <c r="C1348" s="168">
        <v>100369</v>
      </c>
      <c r="D1348" s="171">
        <v>44032</v>
      </c>
      <c r="E1348" s="172">
        <v>76.422200000000004</v>
      </c>
      <c r="F1348" s="172">
        <v>1.5900000000000001E-2</v>
      </c>
      <c r="G1348" s="172">
        <v>1.5900000000000001E-2</v>
      </c>
      <c r="H1348" s="172">
        <v>3.2566000000000002</v>
      </c>
      <c r="I1348" s="172">
        <v>21.789000000000001</v>
      </c>
      <c r="J1348" s="172">
        <v>16.9999</v>
      </c>
      <c r="K1348" s="172">
        <v>21.632100000000001</v>
      </c>
      <c r="L1348" s="172">
        <v>20.894600000000001</v>
      </c>
      <c r="M1348" s="172">
        <v>16.500900000000001</v>
      </c>
      <c r="N1348" s="172">
        <v>12.483700000000001</v>
      </c>
      <c r="O1348" s="172">
        <v>8.3876000000000008</v>
      </c>
      <c r="P1348" s="172">
        <v>10.2476</v>
      </c>
      <c r="Q1348" s="172">
        <v>10.202199999999999</v>
      </c>
      <c r="R1348" s="172">
        <v>12.797599999999999</v>
      </c>
    </row>
    <row r="1349" spans="1:18" x14ac:dyDescent="0.3">
      <c r="A1349" s="168" t="s">
        <v>1434</v>
      </c>
      <c r="B1349" s="168" t="s">
        <v>1452</v>
      </c>
      <c r="C1349" s="168">
        <v>120590</v>
      </c>
      <c r="D1349" s="171">
        <v>44032</v>
      </c>
      <c r="E1349" s="172">
        <v>80.090400000000002</v>
      </c>
      <c r="F1349" s="172">
        <v>0.6381</v>
      </c>
      <c r="G1349" s="172">
        <v>0.6381</v>
      </c>
      <c r="H1349" s="172">
        <v>3.8700999999999999</v>
      </c>
      <c r="I1349" s="172">
        <v>22.404699999999998</v>
      </c>
      <c r="J1349" s="172">
        <v>17.6189</v>
      </c>
      <c r="K1349" s="172">
        <v>22.075299999999999</v>
      </c>
      <c r="L1349" s="172">
        <v>21.336300000000001</v>
      </c>
      <c r="M1349" s="172">
        <v>16.981400000000001</v>
      </c>
      <c r="N1349" s="172">
        <v>12.9892</v>
      </c>
      <c r="O1349" s="172">
        <v>8.9403000000000006</v>
      </c>
      <c r="P1349" s="172">
        <v>10.859500000000001</v>
      </c>
      <c r="Q1349" s="172">
        <v>10.0031</v>
      </c>
      <c r="R1349" s="172">
        <v>13.3474</v>
      </c>
    </row>
    <row r="1350" spans="1:18" x14ac:dyDescent="0.3">
      <c r="A1350" s="168" t="s">
        <v>1434</v>
      </c>
      <c r="B1350" s="168" t="s">
        <v>1453</v>
      </c>
      <c r="C1350" s="168">
        <v>118030</v>
      </c>
      <c r="D1350" s="171">
        <v>44032</v>
      </c>
      <c r="E1350" s="172">
        <v>16.962900000000001</v>
      </c>
      <c r="F1350" s="172">
        <v>10.2654</v>
      </c>
      <c r="G1350" s="172">
        <v>10.2654</v>
      </c>
      <c r="H1350" s="172">
        <v>-2.9493</v>
      </c>
      <c r="I1350" s="172">
        <v>10.028700000000001</v>
      </c>
      <c r="J1350" s="172">
        <v>7.9452999999999996</v>
      </c>
      <c r="K1350" s="172">
        <v>11.8307</v>
      </c>
      <c r="L1350" s="172">
        <v>14.259</v>
      </c>
      <c r="M1350" s="172">
        <v>10.1996</v>
      </c>
      <c r="N1350" s="172">
        <v>7.5549999999999997</v>
      </c>
      <c r="O1350" s="172">
        <v>5.3179999999999996</v>
      </c>
      <c r="P1350" s="172">
        <v>6.6116000000000001</v>
      </c>
      <c r="Q1350" s="172">
        <v>7.2168000000000001</v>
      </c>
      <c r="R1350" s="172">
        <v>10.0505</v>
      </c>
    </row>
    <row r="1351" spans="1:18" x14ac:dyDescent="0.3">
      <c r="A1351" s="168" t="s">
        <v>1434</v>
      </c>
      <c r="B1351" s="168" t="s">
        <v>1454</v>
      </c>
      <c r="C1351" s="168">
        <v>118341</v>
      </c>
      <c r="D1351" s="171">
        <v>44032</v>
      </c>
      <c r="E1351" s="172">
        <v>17.836200000000002</v>
      </c>
      <c r="F1351" s="172">
        <v>11.1973</v>
      </c>
      <c r="G1351" s="172">
        <v>11.1973</v>
      </c>
      <c r="H1351" s="172">
        <v>-2.0748000000000002</v>
      </c>
      <c r="I1351" s="172">
        <v>10.8912</v>
      </c>
      <c r="J1351" s="172">
        <v>8.8255999999999997</v>
      </c>
      <c r="K1351" s="172">
        <v>12.773899999999999</v>
      </c>
      <c r="L1351" s="172">
        <v>15.258599999999999</v>
      </c>
      <c r="M1351" s="172">
        <v>11.2121</v>
      </c>
      <c r="N1351" s="172">
        <v>8.5081000000000007</v>
      </c>
      <c r="O1351" s="172">
        <v>6.2484999999999999</v>
      </c>
      <c r="P1351" s="172">
        <v>7.5354999999999999</v>
      </c>
      <c r="Q1351" s="172">
        <v>7.8754</v>
      </c>
      <c r="R1351" s="172">
        <v>10.9178</v>
      </c>
    </row>
    <row r="1352" spans="1:18" x14ac:dyDescent="0.3">
      <c r="A1352" s="168" t="s">
        <v>1434</v>
      </c>
      <c r="B1352" s="168" t="s">
        <v>1455</v>
      </c>
      <c r="C1352" s="168">
        <v>118464</v>
      </c>
      <c r="D1352" s="171">
        <v>44032</v>
      </c>
      <c r="E1352" s="172">
        <v>28.635200000000001</v>
      </c>
      <c r="F1352" s="172">
        <v>-1.6568000000000001</v>
      </c>
      <c r="G1352" s="172">
        <v>-1.6568000000000001</v>
      </c>
      <c r="H1352" s="172">
        <v>4.6109999999999998</v>
      </c>
      <c r="I1352" s="172">
        <v>26.710899999999999</v>
      </c>
      <c r="J1352" s="172">
        <v>20.187899999999999</v>
      </c>
      <c r="K1352" s="172">
        <v>22.411000000000001</v>
      </c>
      <c r="L1352" s="172">
        <v>23.439</v>
      </c>
      <c r="M1352" s="172">
        <v>17.6967</v>
      </c>
      <c r="N1352" s="172">
        <v>14.186999999999999</v>
      </c>
      <c r="O1352" s="172">
        <v>10.5313</v>
      </c>
      <c r="P1352" s="172">
        <v>11.1768</v>
      </c>
      <c r="Q1352" s="172">
        <v>10.862299999999999</v>
      </c>
      <c r="R1352" s="172">
        <v>16.358000000000001</v>
      </c>
    </row>
    <row r="1353" spans="1:18" x14ac:dyDescent="0.3">
      <c r="A1353" s="168" t="s">
        <v>1434</v>
      </c>
      <c r="B1353" s="168" t="s">
        <v>1456</v>
      </c>
      <c r="C1353" s="168">
        <v>111525</v>
      </c>
      <c r="D1353" s="171">
        <v>44032</v>
      </c>
      <c r="E1353" s="172">
        <v>27.3186</v>
      </c>
      <c r="F1353" s="172">
        <v>-2.2709000000000001</v>
      </c>
      <c r="G1353" s="172">
        <v>-2.2709000000000001</v>
      </c>
      <c r="H1353" s="172">
        <v>3.9922</v>
      </c>
      <c r="I1353" s="172">
        <v>26.082999999999998</v>
      </c>
      <c r="J1353" s="172">
        <v>19.5548</v>
      </c>
      <c r="K1353" s="172">
        <v>21.7666</v>
      </c>
      <c r="L1353" s="172">
        <v>22.764099999999999</v>
      </c>
      <c r="M1353" s="172">
        <v>17.0182</v>
      </c>
      <c r="N1353" s="172">
        <v>13.5168</v>
      </c>
      <c r="O1353" s="172">
        <v>9.8810000000000002</v>
      </c>
      <c r="P1353" s="172">
        <v>10.5129</v>
      </c>
      <c r="Q1353" s="172">
        <v>9.0292999999999992</v>
      </c>
      <c r="R1353" s="172">
        <v>15.686199999999999</v>
      </c>
    </row>
    <row r="1354" spans="1:18" x14ac:dyDescent="0.3">
      <c r="A1354" s="168" t="s">
        <v>1434</v>
      </c>
      <c r="B1354" s="168" t="s">
        <v>1457</v>
      </c>
      <c r="C1354" s="168">
        <v>107477</v>
      </c>
      <c r="D1354" s="171">
        <v>44032</v>
      </c>
      <c r="E1354" s="172">
        <v>2248.4043999999999</v>
      </c>
      <c r="F1354" s="172">
        <v>-4.4816000000000003</v>
      </c>
      <c r="G1354" s="172">
        <v>-4.4816000000000003</v>
      </c>
      <c r="H1354" s="172">
        <v>-0.56489999999999996</v>
      </c>
      <c r="I1354" s="172">
        <v>21.180099999999999</v>
      </c>
      <c r="J1354" s="172">
        <v>15.0107</v>
      </c>
      <c r="K1354" s="172">
        <v>15.097300000000001</v>
      </c>
      <c r="L1354" s="172">
        <v>15.069900000000001</v>
      </c>
      <c r="M1354" s="172">
        <v>10.856</v>
      </c>
      <c r="N1354" s="172">
        <v>7.1680000000000001</v>
      </c>
      <c r="O1354" s="172">
        <v>6.5742000000000003</v>
      </c>
      <c r="P1354" s="172">
        <v>8.6684999999999999</v>
      </c>
      <c r="Q1354" s="172">
        <v>6.7230999999999996</v>
      </c>
      <c r="R1354" s="172">
        <v>11.404299999999999</v>
      </c>
    </row>
    <row r="1355" spans="1:18" x14ac:dyDescent="0.3">
      <c r="A1355" s="168" t="s">
        <v>1434</v>
      </c>
      <c r="B1355" s="168" t="s">
        <v>1458</v>
      </c>
      <c r="C1355" s="168">
        <v>120520</v>
      </c>
      <c r="D1355" s="171">
        <v>44032</v>
      </c>
      <c r="E1355" s="172">
        <v>2394.4436999999998</v>
      </c>
      <c r="F1355" s="172">
        <v>-3.7117</v>
      </c>
      <c r="G1355" s="172">
        <v>-3.7117</v>
      </c>
      <c r="H1355" s="172">
        <v>0.2051</v>
      </c>
      <c r="I1355" s="172">
        <v>21.956600000000002</v>
      </c>
      <c r="J1355" s="172">
        <v>15.7904</v>
      </c>
      <c r="K1355" s="172">
        <v>16.009799999999998</v>
      </c>
      <c r="L1355" s="172">
        <v>16.053000000000001</v>
      </c>
      <c r="M1355" s="172">
        <v>11.786099999999999</v>
      </c>
      <c r="N1355" s="172">
        <v>8.0612999999999992</v>
      </c>
      <c r="O1355" s="172">
        <v>7.4046000000000003</v>
      </c>
      <c r="P1355" s="172">
        <v>9.5067000000000004</v>
      </c>
      <c r="Q1355" s="172">
        <v>9.0433000000000003</v>
      </c>
      <c r="R1355" s="172">
        <v>12.286899999999999</v>
      </c>
    </row>
    <row r="1356" spans="1:18" x14ac:dyDescent="0.3">
      <c r="A1356" s="168" t="s">
        <v>1434</v>
      </c>
      <c r="B1356" s="168" t="s">
        <v>1459</v>
      </c>
      <c r="C1356" s="168">
        <v>119757</v>
      </c>
      <c r="D1356" s="171">
        <v>44032</v>
      </c>
      <c r="E1356" s="172">
        <v>82.290899999999993</v>
      </c>
      <c r="F1356" s="172">
        <v>3.5049999999999999</v>
      </c>
      <c r="G1356" s="172">
        <v>3.5049999999999999</v>
      </c>
      <c r="H1356" s="172">
        <v>2.7641</v>
      </c>
      <c r="I1356" s="172">
        <v>17.873100000000001</v>
      </c>
      <c r="J1356" s="172">
        <v>13.590299999999999</v>
      </c>
      <c r="K1356" s="172">
        <v>15.750299999999999</v>
      </c>
      <c r="L1356" s="172">
        <v>21.446999999999999</v>
      </c>
      <c r="M1356" s="172">
        <v>15.938000000000001</v>
      </c>
      <c r="N1356" s="172">
        <v>11.404</v>
      </c>
      <c r="O1356" s="172">
        <v>9.1625999999999994</v>
      </c>
      <c r="P1356" s="172">
        <v>10.6456</v>
      </c>
      <c r="Q1356" s="172">
        <v>9.7504000000000008</v>
      </c>
      <c r="R1356" s="172">
        <v>14.101000000000001</v>
      </c>
    </row>
    <row r="1357" spans="1:18" x14ac:dyDescent="0.3">
      <c r="A1357" s="168" t="s">
        <v>1434</v>
      </c>
      <c r="B1357" s="168" t="s">
        <v>1460</v>
      </c>
      <c r="C1357" s="168">
        <v>100265</v>
      </c>
      <c r="D1357" s="171">
        <v>44032</v>
      </c>
      <c r="E1357" s="172">
        <v>74.527199999999993</v>
      </c>
      <c r="F1357" s="172">
        <v>2.4819</v>
      </c>
      <c r="G1357" s="172">
        <v>2.4819</v>
      </c>
      <c r="H1357" s="172">
        <v>1.7426999999999999</v>
      </c>
      <c r="I1357" s="172">
        <v>16.8508</v>
      </c>
      <c r="J1357" s="172">
        <v>12.562900000000001</v>
      </c>
      <c r="K1357" s="172">
        <v>14.7052</v>
      </c>
      <c r="L1357" s="172">
        <v>20.334700000000002</v>
      </c>
      <c r="M1357" s="172">
        <v>14.814399999999999</v>
      </c>
      <c r="N1357" s="172">
        <v>10.2712</v>
      </c>
      <c r="O1357" s="172">
        <v>8.0547000000000004</v>
      </c>
      <c r="P1357" s="172">
        <v>9.4270999999999994</v>
      </c>
      <c r="Q1357" s="172">
        <v>9.7579999999999991</v>
      </c>
      <c r="R1357" s="172">
        <v>12.9361</v>
      </c>
    </row>
    <row r="1358" spans="1:18" x14ac:dyDescent="0.3">
      <c r="A1358" s="168" t="s">
        <v>1434</v>
      </c>
      <c r="B1358" s="168" t="s">
        <v>1461</v>
      </c>
      <c r="C1358" s="168">
        <v>119425</v>
      </c>
      <c r="D1358" s="171">
        <v>44032</v>
      </c>
      <c r="E1358" s="172">
        <v>57.478200000000001</v>
      </c>
      <c r="F1358" s="172">
        <v>-1.5873999999999999</v>
      </c>
      <c r="G1358" s="172">
        <v>-1.5873999999999999</v>
      </c>
      <c r="H1358" s="172">
        <v>2.6320999999999999</v>
      </c>
      <c r="I1358" s="172">
        <v>23.474</v>
      </c>
      <c r="J1358" s="172">
        <v>18.892199999999999</v>
      </c>
      <c r="K1358" s="172">
        <v>19.245200000000001</v>
      </c>
      <c r="L1358" s="172">
        <v>18.703499999999998</v>
      </c>
      <c r="M1358" s="172">
        <v>14.569100000000001</v>
      </c>
      <c r="N1358" s="172">
        <v>10.5459</v>
      </c>
      <c r="O1358" s="172">
        <v>8.6869999999999994</v>
      </c>
      <c r="P1358" s="172">
        <v>10.2979</v>
      </c>
      <c r="Q1358" s="172">
        <v>10.731199999999999</v>
      </c>
      <c r="R1358" s="172">
        <v>12.6698</v>
      </c>
    </row>
    <row r="1359" spans="1:18" x14ac:dyDescent="0.3">
      <c r="A1359" s="168" t="s">
        <v>1434</v>
      </c>
      <c r="B1359" s="168" t="s">
        <v>1462</v>
      </c>
      <c r="C1359" s="168">
        <v>112429</v>
      </c>
      <c r="D1359" s="171">
        <v>44032</v>
      </c>
      <c r="E1359" s="172">
        <v>53.197699999999998</v>
      </c>
      <c r="F1359" s="172">
        <v>-2.7667000000000002</v>
      </c>
      <c r="G1359" s="172">
        <v>-2.7667000000000002</v>
      </c>
      <c r="H1359" s="172">
        <v>1.4413</v>
      </c>
      <c r="I1359" s="172">
        <v>22.2669</v>
      </c>
      <c r="J1359" s="172">
        <v>17.675599999999999</v>
      </c>
      <c r="K1359" s="172">
        <v>17.9893</v>
      </c>
      <c r="L1359" s="172">
        <v>17.3691</v>
      </c>
      <c r="M1359" s="172">
        <v>13.2073</v>
      </c>
      <c r="N1359" s="172">
        <v>9.1867999999999999</v>
      </c>
      <c r="O1359" s="172">
        <v>7.2660999999999998</v>
      </c>
      <c r="P1359" s="172">
        <v>8.8407</v>
      </c>
      <c r="Q1359" s="172">
        <v>8.5718999999999994</v>
      </c>
      <c r="R1359" s="172">
        <v>11.274900000000001</v>
      </c>
    </row>
    <row r="1360" spans="1:18" x14ac:dyDescent="0.3">
      <c r="A1360" s="168" t="s">
        <v>1434</v>
      </c>
      <c r="B1360" s="168" t="s">
        <v>1463</v>
      </c>
      <c r="C1360" s="168">
        <v>120282</v>
      </c>
      <c r="D1360" s="171">
        <v>44032</v>
      </c>
      <c r="E1360" s="172">
        <v>50.276699999999998</v>
      </c>
      <c r="F1360" s="172">
        <v>-3.1934999999999998</v>
      </c>
      <c r="G1360" s="172">
        <v>-3.1934999999999998</v>
      </c>
      <c r="H1360" s="172">
        <v>-2.8919999999999999</v>
      </c>
      <c r="I1360" s="172">
        <v>18.708100000000002</v>
      </c>
      <c r="J1360" s="172">
        <v>15.955399999999999</v>
      </c>
      <c r="K1360" s="172">
        <v>16.0688</v>
      </c>
      <c r="L1360" s="172">
        <v>18.242999999999999</v>
      </c>
      <c r="M1360" s="172">
        <v>13.649800000000001</v>
      </c>
      <c r="N1360" s="172">
        <v>10.877000000000001</v>
      </c>
      <c r="O1360" s="172">
        <v>9.3180999999999994</v>
      </c>
      <c r="P1360" s="172">
        <v>9.9923000000000002</v>
      </c>
      <c r="Q1360" s="172">
        <v>9.0403000000000002</v>
      </c>
      <c r="R1360" s="172">
        <v>13.932399999999999</v>
      </c>
    </row>
    <row r="1361" spans="1:18" x14ac:dyDescent="0.3">
      <c r="A1361" s="168" t="s">
        <v>1434</v>
      </c>
      <c r="B1361" s="168" t="s">
        <v>1464</v>
      </c>
      <c r="C1361" s="168">
        <v>100317</v>
      </c>
      <c r="D1361" s="171">
        <v>44032</v>
      </c>
      <c r="E1361" s="172">
        <v>47.291200000000003</v>
      </c>
      <c r="F1361" s="172">
        <v>-3.9093</v>
      </c>
      <c r="G1361" s="172">
        <v>-3.9093</v>
      </c>
      <c r="H1361" s="172">
        <v>-3.6139999999999999</v>
      </c>
      <c r="I1361" s="172">
        <v>17.985199999999999</v>
      </c>
      <c r="J1361" s="172">
        <v>15.1661</v>
      </c>
      <c r="K1361" s="172">
        <v>15.1561</v>
      </c>
      <c r="L1361" s="172">
        <v>17.271899999999999</v>
      </c>
      <c r="M1361" s="172">
        <v>12.981400000000001</v>
      </c>
      <c r="N1361" s="172">
        <v>10.123200000000001</v>
      </c>
      <c r="O1361" s="172">
        <v>8.4017999999999997</v>
      </c>
      <c r="P1361" s="172">
        <v>8.9755000000000003</v>
      </c>
      <c r="Q1361" s="172">
        <v>7.8125999999999998</v>
      </c>
      <c r="R1361" s="172">
        <v>13.0222</v>
      </c>
    </row>
    <row r="1362" spans="1:18" x14ac:dyDescent="0.3">
      <c r="A1362" s="168" t="s">
        <v>1434</v>
      </c>
      <c r="B1362" s="168" t="s">
        <v>1465</v>
      </c>
      <c r="C1362" s="168">
        <v>109720</v>
      </c>
      <c r="D1362" s="171">
        <v>44032</v>
      </c>
      <c r="E1362" s="172">
        <v>29.895399999999999</v>
      </c>
      <c r="F1362" s="172">
        <v>0.4884</v>
      </c>
      <c r="G1362" s="172">
        <v>0.4884</v>
      </c>
      <c r="H1362" s="172">
        <v>-0.29649999999999999</v>
      </c>
      <c r="I1362" s="172">
        <v>20.001000000000001</v>
      </c>
      <c r="J1362" s="172">
        <v>16.364100000000001</v>
      </c>
      <c r="K1362" s="172">
        <v>16.544899999999998</v>
      </c>
      <c r="L1362" s="172">
        <v>19.194900000000001</v>
      </c>
      <c r="M1362" s="172">
        <v>14.385899999999999</v>
      </c>
      <c r="N1362" s="172">
        <v>11.293200000000001</v>
      </c>
      <c r="O1362" s="172">
        <v>9.3092000000000006</v>
      </c>
      <c r="P1362" s="172">
        <v>10.7059</v>
      </c>
      <c r="Q1362" s="172">
        <v>9.6243999999999996</v>
      </c>
      <c r="R1362" s="172">
        <v>14.1381</v>
      </c>
    </row>
    <row r="1363" spans="1:18" x14ac:dyDescent="0.3">
      <c r="A1363" s="168" t="s">
        <v>1434</v>
      </c>
      <c r="B1363" s="168" t="s">
        <v>1466</v>
      </c>
      <c r="C1363" s="168">
        <v>118673</v>
      </c>
      <c r="D1363" s="171">
        <v>44032</v>
      </c>
      <c r="E1363" s="172">
        <v>32.359699999999997</v>
      </c>
      <c r="F1363" s="172">
        <v>1.4664999999999999</v>
      </c>
      <c r="G1363" s="172">
        <v>1.4664999999999999</v>
      </c>
      <c r="H1363" s="172">
        <v>0.69299999999999995</v>
      </c>
      <c r="I1363" s="172">
        <v>20.994399999999999</v>
      </c>
      <c r="J1363" s="172">
        <v>17.353200000000001</v>
      </c>
      <c r="K1363" s="172">
        <v>17.560300000000002</v>
      </c>
      <c r="L1363" s="172">
        <v>20.231400000000001</v>
      </c>
      <c r="M1363" s="172">
        <v>15.4177</v>
      </c>
      <c r="N1363" s="172">
        <v>12.3226</v>
      </c>
      <c r="O1363" s="172">
        <v>10.374000000000001</v>
      </c>
      <c r="P1363" s="172">
        <v>11.9824</v>
      </c>
      <c r="Q1363" s="172">
        <v>11.7913</v>
      </c>
      <c r="R1363" s="172">
        <v>15.1845</v>
      </c>
    </row>
    <row r="1364" spans="1:18" x14ac:dyDescent="0.3">
      <c r="A1364" s="168" t="s">
        <v>1434</v>
      </c>
      <c r="B1364" s="168" t="s">
        <v>1467</v>
      </c>
      <c r="C1364" s="168">
        <v>138470</v>
      </c>
      <c r="D1364" s="171">
        <v>44032</v>
      </c>
      <c r="E1364" s="172">
        <v>23.509</v>
      </c>
      <c r="F1364" s="172">
        <v>0.3105</v>
      </c>
      <c r="G1364" s="172">
        <v>0.3105</v>
      </c>
      <c r="H1364" s="172">
        <v>-0.5101</v>
      </c>
      <c r="I1364" s="172">
        <v>15.922000000000001</v>
      </c>
      <c r="J1364" s="172">
        <v>12.9063</v>
      </c>
      <c r="K1364" s="172">
        <v>14.060600000000001</v>
      </c>
      <c r="L1364" s="172">
        <v>14.7974</v>
      </c>
      <c r="M1364" s="172">
        <v>11.3369</v>
      </c>
      <c r="N1364" s="172">
        <v>8.2170000000000005</v>
      </c>
      <c r="O1364" s="172">
        <v>7.8792</v>
      </c>
      <c r="P1364" s="172">
        <v>8.7310999999999996</v>
      </c>
      <c r="Q1364" s="172">
        <v>7.5547000000000004</v>
      </c>
      <c r="R1364" s="172">
        <v>11.2902</v>
      </c>
    </row>
    <row r="1365" spans="1:18" x14ac:dyDescent="0.3">
      <c r="A1365" s="168" t="s">
        <v>1434</v>
      </c>
      <c r="B1365" s="168" t="s">
        <v>1468</v>
      </c>
      <c r="C1365" s="168">
        <v>138472</v>
      </c>
      <c r="D1365" s="171">
        <v>44032</v>
      </c>
      <c r="E1365" s="172">
        <v>24.129799999999999</v>
      </c>
      <c r="F1365" s="172">
        <v>1.6640999999999999</v>
      </c>
      <c r="G1365" s="172">
        <v>1.6640999999999999</v>
      </c>
      <c r="H1365" s="172">
        <v>0.82130000000000003</v>
      </c>
      <c r="I1365" s="172">
        <v>17.2715</v>
      </c>
      <c r="J1365" s="172">
        <v>13.882999999999999</v>
      </c>
      <c r="K1365" s="172">
        <v>14.6701</v>
      </c>
      <c r="L1365" s="172">
        <v>15.3367</v>
      </c>
      <c r="M1365" s="172">
        <v>11.894600000000001</v>
      </c>
      <c r="N1365" s="172">
        <v>8.7472999999999992</v>
      </c>
      <c r="O1365" s="172">
        <v>8.4347999999999992</v>
      </c>
      <c r="P1365" s="172">
        <v>9.1654</v>
      </c>
      <c r="Q1365" s="172">
        <v>8.8902000000000001</v>
      </c>
      <c r="R1365" s="172">
        <v>11.893599999999999</v>
      </c>
    </row>
    <row r="1366" spans="1:18" x14ac:dyDescent="0.3">
      <c r="A1366" s="168" t="s">
        <v>1434</v>
      </c>
      <c r="B1366" s="168" t="s">
        <v>1469</v>
      </c>
      <c r="C1366" s="168">
        <v>119707</v>
      </c>
      <c r="D1366" s="171">
        <v>44032</v>
      </c>
      <c r="E1366" s="172">
        <v>51.145499999999998</v>
      </c>
      <c r="F1366" s="172">
        <v>2.5935000000000001</v>
      </c>
      <c r="G1366" s="172">
        <v>2.5935000000000001</v>
      </c>
      <c r="H1366" s="172">
        <v>0.79530000000000001</v>
      </c>
      <c r="I1366" s="172">
        <v>18.233000000000001</v>
      </c>
      <c r="J1366" s="172">
        <v>14.585000000000001</v>
      </c>
      <c r="K1366" s="172">
        <v>17.701699999999999</v>
      </c>
      <c r="L1366" s="172">
        <v>19.297000000000001</v>
      </c>
      <c r="M1366" s="172">
        <v>15.382099999999999</v>
      </c>
      <c r="N1366" s="172">
        <v>11.9678</v>
      </c>
      <c r="O1366" s="172">
        <v>9.2289999999999992</v>
      </c>
      <c r="P1366" s="172">
        <v>10.8642</v>
      </c>
      <c r="Q1366" s="172">
        <v>11.0863</v>
      </c>
      <c r="R1366" s="172">
        <v>14.2515</v>
      </c>
    </row>
    <row r="1367" spans="1:18" x14ac:dyDescent="0.3">
      <c r="A1367" s="168" t="s">
        <v>1434</v>
      </c>
      <c r="B1367" s="168" t="s">
        <v>1470</v>
      </c>
      <c r="C1367" s="168">
        <v>101001</v>
      </c>
      <c r="D1367" s="171">
        <v>44032</v>
      </c>
      <c r="E1367" s="172">
        <v>49.452500000000001</v>
      </c>
      <c r="F1367" s="172">
        <v>2.1408</v>
      </c>
      <c r="G1367" s="172">
        <v>2.1408</v>
      </c>
      <c r="H1367" s="172">
        <v>0.34799999999999998</v>
      </c>
      <c r="I1367" s="172">
        <v>17.776399999999999</v>
      </c>
      <c r="J1367" s="172">
        <v>14.129200000000001</v>
      </c>
      <c r="K1367" s="172">
        <v>17.227900000000002</v>
      </c>
      <c r="L1367" s="172">
        <v>18.805</v>
      </c>
      <c r="M1367" s="172">
        <v>14.881600000000001</v>
      </c>
      <c r="N1367" s="172">
        <v>11.4656</v>
      </c>
      <c r="O1367" s="172">
        <v>8.6594999999999995</v>
      </c>
      <c r="P1367" s="172">
        <v>10.2796</v>
      </c>
      <c r="Q1367" s="172">
        <v>8.5031999999999996</v>
      </c>
      <c r="R1367" s="172">
        <v>13.703099999999999</v>
      </c>
    </row>
    <row r="1368" spans="1:18" x14ac:dyDescent="0.3">
      <c r="A1368" s="168" t="s">
        <v>1434</v>
      </c>
      <c r="B1368" s="168" t="s">
        <v>1471</v>
      </c>
      <c r="C1368" s="168">
        <v>119953</v>
      </c>
      <c r="D1368" s="171">
        <v>44032</v>
      </c>
      <c r="E1368" s="172">
        <v>65.796000000000006</v>
      </c>
      <c r="F1368" s="172">
        <v>0.5363</v>
      </c>
      <c r="G1368" s="172">
        <v>0.5363</v>
      </c>
      <c r="H1368" s="172">
        <v>8.8989999999999991</v>
      </c>
      <c r="I1368" s="172">
        <v>21.3931</v>
      </c>
      <c r="J1368" s="172">
        <v>18.566199999999998</v>
      </c>
      <c r="K1368" s="172">
        <v>15.2423</v>
      </c>
      <c r="L1368" s="172">
        <v>17.477</v>
      </c>
      <c r="M1368" s="172">
        <v>12.468400000000001</v>
      </c>
      <c r="N1368" s="172">
        <v>8.7484000000000002</v>
      </c>
      <c r="O1368" s="172">
        <v>7.6985000000000001</v>
      </c>
      <c r="P1368" s="172">
        <v>9.4201999999999995</v>
      </c>
      <c r="Q1368" s="172">
        <v>9.7782</v>
      </c>
      <c r="R1368" s="172">
        <v>13.211600000000001</v>
      </c>
    </row>
    <row r="1369" spans="1:18" x14ac:dyDescent="0.3">
      <c r="A1369" s="168" t="s">
        <v>1434</v>
      </c>
      <c r="B1369" s="168" t="s">
        <v>1472</v>
      </c>
      <c r="C1369" s="168">
        <v>101042</v>
      </c>
      <c r="D1369" s="171">
        <v>44032</v>
      </c>
      <c r="E1369" s="172">
        <v>61.551200000000001</v>
      </c>
      <c r="F1369" s="172">
        <v>-0.19769999999999999</v>
      </c>
      <c r="G1369" s="172">
        <v>-0.19769999999999999</v>
      </c>
      <c r="H1369" s="172">
        <v>8.1792999999999996</v>
      </c>
      <c r="I1369" s="172">
        <v>20.680599999999998</v>
      </c>
      <c r="J1369" s="172">
        <v>17.8264</v>
      </c>
      <c r="K1369" s="172">
        <v>14.4903</v>
      </c>
      <c r="L1369" s="172">
        <v>16.730799999999999</v>
      </c>
      <c r="M1369" s="172">
        <v>11.7293</v>
      </c>
      <c r="N1369" s="172">
        <v>8.0114000000000001</v>
      </c>
      <c r="O1369" s="172">
        <v>6.6881000000000004</v>
      </c>
      <c r="P1369" s="172">
        <v>8.4198000000000004</v>
      </c>
      <c r="Q1369" s="172">
        <v>9.0886999999999993</v>
      </c>
      <c r="R1369" s="172">
        <v>12.3117</v>
      </c>
    </row>
    <row r="1370" spans="1:18" x14ac:dyDescent="0.3">
      <c r="A1370" s="168" t="s">
        <v>1434</v>
      </c>
      <c r="B1370" s="168" t="s">
        <v>1473</v>
      </c>
      <c r="C1370" s="168">
        <v>120792</v>
      </c>
      <c r="D1370" s="171">
        <v>44032</v>
      </c>
      <c r="E1370" s="172">
        <v>49.9131</v>
      </c>
      <c r="F1370" s="172">
        <v>1.1944999999999999</v>
      </c>
      <c r="G1370" s="172">
        <v>1.1944999999999999</v>
      </c>
      <c r="H1370" s="172">
        <v>-9.4E-2</v>
      </c>
      <c r="I1370" s="172">
        <v>16.933700000000002</v>
      </c>
      <c r="J1370" s="172">
        <v>13.376799999999999</v>
      </c>
      <c r="K1370" s="172">
        <v>17.579899999999999</v>
      </c>
      <c r="L1370" s="172">
        <v>18.757000000000001</v>
      </c>
      <c r="M1370" s="172">
        <v>13.6205</v>
      </c>
      <c r="N1370" s="172">
        <v>10.280799999999999</v>
      </c>
      <c r="O1370" s="172">
        <v>8.6501999999999999</v>
      </c>
      <c r="P1370" s="172">
        <v>10.352</v>
      </c>
      <c r="Q1370" s="172">
        <v>10.28</v>
      </c>
      <c r="R1370" s="172">
        <v>13.093400000000001</v>
      </c>
    </row>
    <row r="1371" spans="1:18" x14ac:dyDescent="0.3">
      <c r="A1371" s="168" t="s">
        <v>1434</v>
      </c>
      <c r="B1371" s="168" t="s">
        <v>1474</v>
      </c>
      <c r="C1371" s="168">
        <v>102510</v>
      </c>
      <c r="D1371" s="171">
        <v>44032</v>
      </c>
      <c r="E1371" s="172">
        <v>48.867100000000001</v>
      </c>
      <c r="F1371" s="172">
        <v>0.92130000000000001</v>
      </c>
      <c r="G1371" s="172">
        <v>0.92130000000000001</v>
      </c>
      <c r="H1371" s="172">
        <v>-0.37340000000000001</v>
      </c>
      <c r="I1371" s="172">
        <v>16.649999999999999</v>
      </c>
      <c r="J1371" s="172">
        <v>13.0947</v>
      </c>
      <c r="K1371" s="172">
        <v>17.287800000000001</v>
      </c>
      <c r="L1371" s="172">
        <v>18.451000000000001</v>
      </c>
      <c r="M1371" s="172">
        <v>13.3119</v>
      </c>
      <c r="N1371" s="172">
        <v>9.9412000000000003</v>
      </c>
      <c r="O1371" s="172">
        <v>8.3526000000000007</v>
      </c>
      <c r="P1371" s="172">
        <v>10.0383</v>
      </c>
      <c r="Q1371" s="172">
        <v>8.9507999999999992</v>
      </c>
      <c r="R1371" s="172">
        <v>12.7797</v>
      </c>
    </row>
    <row r="1372" spans="1:18" x14ac:dyDescent="0.3">
      <c r="A1372" s="173" t="s">
        <v>27</v>
      </c>
      <c r="B1372" s="168"/>
      <c r="C1372" s="168"/>
      <c r="D1372" s="168"/>
      <c r="E1372" s="168"/>
      <c r="F1372" s="174">
        <v>0.56060500000000002</v>
      </c>
      <c r="G1372" s="174">
        <v>0.56060500000000002</v>
      </c>
      <c r="H1372" s="174">
        <v>1.2812275</v>
      </c>
      <c r="I1372" s="174">
        <v>19.149947499999996</v>
      </c>
      <c r="J1372" s="174">
        <v>14.934677499999998</v>
      </c>
      <c r="K1372" s="174">
        <v>16.700764999999997</v>
      </c>
      <c r="L1372" s="174">
        <v>18.240427500000003</v>
      </c>
      <c r="M1372" s="174">
        <v>13.6280225</v>
      </c>
      <c r="N1372" s="174">
        <v>10.306345000000002</v>
      </c>
      <c r="O1372" s="174">
        <v>8.2361675000000005</v>
      </c>
      <c r="P1372" s="174">
        <v>9.6169925000000003</v>
      </c>
      <c r="Q1372" s="174">
        <v>9.1981950000000001</v>
      </c>
      <c r="R1372" s="174">
        <v>12.872234999999998</v>
      </c>
    </row>
    <row r="1373" spans="1:18" x14ac:dyDescent="0.3">
      <c r="A1373" s="173" t="s">
        <v>409</v>
      </c>
      <c r="B1373" s="168"/>
      <c r="C1373" s="168"/>
      <c r="D1373" s="168"/>
      <c r="E1373" s="168"/>
      <c r="F1373" s="174">
        <v>0.57945000000000002</v>
      </c>
      <c r="G1373" s="174">
        <v>0.57945000000000002</v>
      </c>
      <c r="H1373" s="174">
        <v>0.80830000000000002</v>
      </c>
      <c r="I1373" s="174">
        <v>19.374600000000001</v>
      </c>
      <c r="J1373" s="174">
        <v>15.009399999999999</v>
      </c>
      <c r="K1373" s="174">
        <v>16.6128</v>
      </c>
      <c r="L1373" s="174">
        <v>18.577249999999999</v>
      </c>
      <c r="M1373" s="174">
        <v>13.466200000000001</v>
      </c>
      <c r="N1373" s="174">
        <v>10.226700000000001</v>
      </c>
      <c r="O1373" s="174">
        <v>8.3947000000000003</v>
      </c>
      <c r="P1373" s="174">
        <v>9.5958000000000006</v>
      </c>
      <c r="Q1373" s="174">
        <v>9.1171499999999988</v>
      </c>
      <c r="R1373" s="174">
        <v>12.866849999999999</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44032</v>
      </c>
      <c r="E1376" s="172">
        <v>35.131300000000003</v>
      </c>
      <c r="F1376" s="172">
        <v>40.341099999999997</v>
      </c>
      <c r="G1376" s="172">
        <v>40.341099999999997</v>
      </c>
      <c r="H1376" s="172">
        <v>23.886299999999999</v>
      </c>
      <c r="I1376" s="172">
        <v>26.205100000000002</v>
      </c>
      <c r="J1376" s="172">
        <v>29.968800000000002</v>
      </c>
      <c r="K1376" s="172">
        <v>20.059699999999999</v>
      </c>
      <c r="L1376" s="172">
        <v>13.9038</v>
      </c>
      <c r="M1376" s="172">
        <v>10.413399999999999</v>
      </c>
      <c r="N1376" s="172">
        <v>9.9469999999999992</v>
      </c>
      <c r="O1376" s="172">
        <v>7.9462000000000002</v>
      </c>
      <c r="P1376" s="172">
        <v>8.5378000000000007</v>
      </c>
      <c r="Q1376" s="172">
        <v>7.5736999999999997</v>
      </c>
      <c r="R1376" s="172">
        <v>9.8156999999999996</v>
      </c>
    </row>
    <row r="1377" spans="1:18" x14ac:dyDescent="0.3">
      <c r="A1377" s="168" t="s">
        <v>1476</v>
      </c>
      <c r="B1377" s="168" t="s">
        <v>1478</v>
      </c>
      <c r="C1377" s="168">
        <v>119498</v>
      </c>
      <c r="D1377" s="171">
        <v>44032</v>
      </c>
      <c r="E1377" s="172">
        <v>36.767000000000003</v>
      </c>
      <c r="F1377" s="172">
        <v>41.072099999999999</v>
      </c>
      <c r="G1377" s="172">
        <v>41.072099999999999</v>
      </c>
      <c r="H1377" s="172">
        <v>24.5792</v>
      </c>
      <c r="I1377" s="172">
        <v>26.9086</v>
      </c>
      <c r="J1377" s="172">
        <v>30.676400000000001</v>
      </c>
      <c r="K1377" s="172">
        <v>20.793399999999998</v>
      </c>
      <c r="L1377" s="172">
        <v>14.637700000000001</v>
      </c>
      <c r="M1377" s="172">
        <v>11.1645</v>
      </c>
      <c r="N1377" s="172">
        <v>10.7179</v>
      </c>
      <c r="O1377" s="172">
        <v>8.6678999999999995</v>
      </c>
      <c r="P1377" s="172">
        <v>9.2604000000000006</v>
      </c>
      <c r="Q1377" s="172">
        <v>9.7532999999999994</v>
      </c>
      <c r="R1377" s="172">
        <v>10.578099999999999</v>
      </c>
    </row>
    <row r="1378" spans="1:18" x14ac:dyDescent="0.3">
      <c r="A1378" s="168" t="s">
        <v>1476</v>
      </c>
      <c r="B1378" s="168" t="s">
        <v>1479</v>
      </c>
      <c r="C1378" s="168">
        <v>120510</v>
      </c>
      <c r="D1378" s="171">
        <v>44032</v>
      </c>
      <c r="E1378" s="172">
        <v>24.579000000000001</v>
      </c>
      <c r="F1378" s="172">
        <v>7.4790999999999999</v>
      </c>
      <c r="G1378" s="172">
        <v>7.4790999999999999</v>
      </c>
      <c r="H1378" s="172">
        <v>10.288</v>
      </c>
      <c r="I1378" s="172">
        <v>18.179300000000001</v>
      </c>
      <c r="J1378" s="172">
        <v>19.795300000000001</v>
      </c>
      <c r="K1378" s="172">
        <v>18.4557</v>
      </c>
      <c r="L1378" s="172">
        <v>14.4712</v>
      </c>
      <c r="M1378" s="172">
        <v>12.6058</v>
      </c>
      <c r="N1378" s="172">
        <v>12.020099999999999</v>
      </c>
      <c r="O1378" s="172">
        <v>9.1599000000000004</v>
      </c>
      <c r="P1378" s="172">
        <v>9.2947000000000006</v>
      </c>
      <c r="Q1378" s="172">
        <v>9.3371999999999993</v>
      </c>
      <c r="R1378" s="172">
        <v>11.051399999999999</v>
      </c>
    </row>
    <row r="1379" spans="1:18" x14ac:dyDescent="0.3">
      <c r="A1379" s="168" t="s">
        <v>1476</v>
      </c>
      <c r="B1379" s="168" t="s">
        <v>1480</v>
      </c>
      <c r="C1379" s="168">
        <v>112354</v>
      </c>
      <c r="D1379" s="171">
        <v>44032</v>
      </c>
      <c r="E1379" s="172">
        <v>23.231400000000001</v>
      </c>
      <c r="F1379" s="172">
        <v>6.8121</v>
      </c>
      <c r="G1379" s="172">
        <v>6.8121</v>
      </c>
      <c r="H1379" s="172">
        <v>9.6016999999999992</v>
      </c>
      <c r="I1379" s="172">
        <v>17.489000000000001</v>
      </c>
      <c r="J1379" s="172">
        <v>19.097799999999999</v>
      </c>
      <c r="K1379" s="172">
        <v>17.746200000000002</v>
      </c>
      <c r="L1379" s="172">
        <v>13.751099999999999</v>
      </c>
      <c r="M1379" s="172">
        <v>11.8786</v>
      </c>
      <c r="N1379" s="172">
        <v>11.289199999999999</v>
      </c>
      <c r="O1379" s="172">
        <v>8.4368999999999996</v>
      </c>
      <c r="P1379" s="172">
        <v>8.5333000000000006</v>
      </c>
      <c r="Q1379" s="172">
        <v>8.36</v>
      </c>
      <c r="R1379" s="172">
        <v>10.3375</v>
      </c>
    </row>
    <row r="1380" spans="1:18" x14ac:dyDescent="0.3">
      <c r="A1380" s="168" t="s">
        <v>1476</v>
      </c>
      <c r="B1380" s="168" t="s">
        <v>1481</v>
      </c>
      <c r="C1380" s="168">
        <v>113036</v>
      </c>
      <c r="D1380" s="171">
        <v>44032</v>
      </c>
      <c r="E1380" s="172">
        <v>22.179500000000001</v>
      </c>
      <c r="F1380" s="172">
        <v>2.9628999999999999</v>
      </c>
      <c r="G1380" s="172">
        <v>2.9628999999999999</v>
      </c>
      <c r="H1380" s="172">
        <v>12.867900000000001</v>
      </c>
      <c r="I1380" s="172">
        <v>16.049399999999999</v>
      </c>
      <c r="J1380" s="172">
        <v>13.5748</v>
      </c>
      <c r="K1380" s="172">
        <v>10.1099</v>
      </c>
      <c r="L1380" s="172">
        <v>8.9260000000000002</v>
      </c>
      <c r="M1380" s="172">
        <v>8.6178000000000008</v>
      </c>
      <c r="N1380" s="172">
        <v>8.2693999999999992</v>
      </c>
      <c r="O1380" s="172">
        <v>7.8339999999999996</v>
      </c>
      <c r="P1380" s="172">
        <v>8.3141999999999996</v>
      </c>
      <c r="Q1380" s="172">
        <v>8.2377000000000002</v>
      </c>
      <c r="R1380" s="172">
        <v>8.6677</v>
      </c>
    </row>
    <row r="1381" spans="1:18" x14ac:dyDescent="0.3">
      <c r="A1381" s="168" t="s">
        <v>1476</v>
      </c>
      <c r="B1381" s="168" t="s">
        <v>1482</v>
      </c>
      <c r="C1381" s="168">
        <v>119400</v>
      </c>
      <c r="D1381" s="171">
        <v>44032</v>
      </c>
      <c r="E1381" s="172">
        <v>23.261399999999998</v>
      </c>
      <c r="F1381" s="172">
        <v>3.6623999999999999</v>
      </c>
      <c r="G1381" s="172">
        <v>3.6623999999999999</v>
      </c>
      <c r="H1381" s="172">
        <v>13.597099999999999</v>
      </c>
      <c r="I1381" s="172">
        <v>16.7849</v>
      </c>
      <c r="J1381" s="172">
        <v>14.314299999999999</v>
      </c>
      <c r="K1381" s="172">
        <v>10.843400000000001</v>
      </c>
      <c r="L1381" s="172">
        <v>9.6651000000000007</v>
      </c>
      <c r="M1381" s="172">
        <v>9.3615999999999993</v>
      </c>
      <c r="N1381" s="172">
        <v>9.0213000000000001</v>
      </c>
      <c r="O1381" s="172">
        <v>8.5748999999999995</v>
      </c>
      <c r="P1381" s="172">
        <v>9.0755999999999997</v>
      </c>
      <c r="Q1381" s="172">
        <v>9.1723999999999997</v>
      </c>
      <c r="R1381" s="172">
        <v>9.4021000000000008</v>
      </c>
    </row>
    <row r="1382" spans="1:18" x14ac:dyDescent="0.3">
      <c r="A1382" s="168" t="s">
        <v>1476</v>
      </c>
      <c r="B1382" s="168" t="s">
        <v>1483</v>
      </c>
      <c r="C1382" s="168">
        <v>117953</v>
      </c>
      <c r="D1382" s="171">
        <v>44032</v>
      </c>
      <c r="E1382" s="172">
        <v>23.8033</v>
      </c>
      <c r="F1382" s="172">
        <v>4.8066000000000004</v>
      </c>
      <c r="G1382" s="172">
        <v>4.8066000000000004</v>
      </c>
      <c r="H1382" s="172">
        <v>6.1847000000000003</v>
      </c>
      <c r="I1382" s="172">
        <v>19.398399999999999</v>
      </c>
      <c r="J1382" s="172">
        <v>18.738900000000001</v>
      </c>
      <c r="K1382" s="172">
        <v>17.1053</v>
      </c>
      <c r="L1382" s="172">
        <v>13.1516</v>
      </c>
      <c r="M1382" s="172">
        <v>11.6221</v>
      </c>
      <c r="N1382" s="172">
        <v>11.0556</v>
      </c>
      <c r="O1382" s="172">
        <v>7.5223000000000004</v>
      </c>
      <c r="P1382" s="172">
        <v>7.899</v>
      </c>
      <c r="Q1382" s="172">
        <v>5.6203000000000003</v>
      </c>
      <c r="R1382" s="172">
        <v>8.7233999999999998</v>
      </c>
    </row>
    <row r="1383" spans="1:18" x14ac:dyDescent="0.3">
      <c r="A1383" s="168" t="s">
        <v>1476</v>
      </c>
      <c r="B1383" s="168" t="s">
        <v>1484</v>
      </c>
      <c r="C1383" s="168">
        <v>120131</v>
      </c>
      <c r="D1383" s="171">
        <v>44032</v>
      </c>
      <c r="E1383" s="172">
        <v>24.917300000000001</v>
      </c>
      <c r="F1383" s="172">
        <v>5.4222999999999999</v>
      </c>
      <c r="G1383" s="172">
        <v>5.4222999999999999</v>
      </c>
      <c r="H1383" s="172">
        <v>6.7889999999999997</v>
      </c>
      <c r="I1383" s="172">
        <v>20.011600000000001</v>
      </c>
      <c r="J1383" s="172">
        <v>19.356000000000002</v>
      </c>
      <c r="K1383" s="172">
        <v>17.757999999999999</v>
      </c>
      <c r="L1383" s="172">
        <v>13.932499999999999</v>
      </c>
      <c r="M1383" s="172">
        <v>12.459300000000001</v>
      </c>
      <c r="N1383" s="172">
        <v>11.932499999999999</v>
      </c>
      <c r="O1383" s="172">
        <v>8.3232999999999997</v>
      </c>
      <c r="P1383" s="172">
        <v>8.5982000000000003</v>
      </c>
      <c r="Q1383" s="172">
        <v>8.8324999999999996</v>
      </c>
      <c r="R1383" s="172">
        <v>9.6385000000000005</v>
      </c>
    </row>
    <row r="1384" spans="1:18" x14ac:dyDescent="0.3">
      <c r="A1384" s="168" t="s">
        <v>1476</v>
      </c>
      <c r="B1384" s="168" t="s">
        <v>1485</v>
      </c>
      <c r="C1384" s="168">
        <v>119382</v>
      </c>
      <c r="D1384" s="171">
        <v>44032</v>
      </c>
      <c r="E1384" s="172">
        <v>17.688800000000001</v>
      </c>
      <c r="F1384" s="172">
        <v>-3.1631</v>
      </c>
      <c r="G1384" s="172">
        <v>-3.1631</v>
      </c>
      <c r="H1384" s="172">
        <v>0.88449999999999995</v>
      </c>
      <c r="I1384" s="172">
        <v>12.053000000000001</v>
      </c>
      <c r="J1384" s="172">
        <v>11.120200000000001</v>
      </c>
      <c r="K1384" s="172">
        <v>-25.8492</v>
      </c>
      <c r="L1384" s="172">
        <v>-6.3723999999999998</v>
      </c>
      <c r="M1384" s="172">
        <v>-1.1576</v>
      </c>
      <c r="N1384" s="172">
        <v>-7.7811000000000003</v>
      </c>
      <c r="O1384" s="172">
        <v>-2.6309999999999998</v>
      </c>
      <c r="P1384" s="172">
        <v>2.3763999999999998</v>
      </c>
      <c r="Q1384" s="172">
        <v>4.6605999999999996</v>
      </c>
      <c r="R1384" s="172">
        <v>-6.4916999999999998</v>
      </c>
    </row>
    <row r="1385" spans="1:18" x14ac:dyDescent="0.3">
      <c r="A1385" s="168" t="s">
        <v>1476</v>
      </c>
      <c r="B1385" s="168" t="s">
        <v>1486</v>
      </c>
      <c r="C1385" s="168">
        <v>111585</v>
      </c>
      <c r="D1385" s="171">
        <v>44032</v>
      </c>
      <c r="E1385" s="172">
        <v>16.644400000000001</v>
      </c>
      <c r="F1385" s="172">
        <v>-3.7267999999999999</v>
      </c>
      <c r="G1385" s="172">
        <v>-3.7267999999999999</v>
      </c>
      <c r="H1385" s="172">
        <v>0.31330000000000002</v>
      </c>
      <c r="I1385" s="172">
        <v>11.5007</v>
      </c>
      <c r="J1385" s="172">
        <v>10.5634</v>
      </c>
      <c r="K1385" s="172">
        <v>-26.361999999999998</v>
      </c>
      <c r="L1385" s="172">
        <v>-6.9261999999999997</v>
      </c>
      <c r="M1385" s="172">
        <v>-1.7142999999999999</v>
      </c>
      <c r="N1385" s="172">
        <v>-8.2948000000000004</v>
      </c>
      <c r="O1385" s="172">
        <v>-3.2164999999999999</v>
      </c>
      <c r="P1385" s="172">
        <v>1.6249</v>
      </c>
      <c r="Q1385" s="172">
        <v>4.4922000000000004</v>
      </c>
      <c r="R1385" s="172">
        <v>-7.0054999999999996</v>
      </c>
    </row>
    <row r="1386" spans="1:18" x14ac:dyDescent="0.3">
      <c r="A1386" s="168" t="s">
        <v>1476</v>
      </c>
      <c r="B1386" s="168" t="s">
        <v>1487</v>
      </c>
      <c r="C1386" s="168">
        <v>118320</v>
      </c>
      <c r="D1386" s="171">
        <v>44032</v>
      </c>
      <c r="E1386" s="172">
        <v>20.975300000000001</v>
      </c>
      <c r="F1386" s="172">
        <v>5.4549000000000003</v>
      </c>
      <c r="G1386" s="172">
        <v>5.4549000000000003</v>
      </c>
      <c r="H1386" s="172">
        <v>9.7380999999999993</v>
      </c>
      <c r="I1386" s="172">
        <v>17.8459</v>
      </c>
      <c r="J1386" s="172">
        <v>18.918700000000001</v>
      </c>
      <c r="K1386" s="172">
        <v>17.689699999999998</v>
      </c>
      <c r="L1386" s="172">
        <v>13.297599999999999</v>
      </c>
      <c r="M1386" s="172">
        <v>11.368499999999999</v>
      </c>
      <c r="N1386" s="172">
        <v>10.7323</v>
      </c>
      <c r="O1386" s="172">
        <v>8.3312000000000008</v>
      </c>
      <c r="P1386" s="172">
        <v>8.8184000000000005</v>
      </c>
      <c r="Q1386" s="172">
        <v>8.2918000000000003</v>
      </c>
      <c r="R1386" s="172">
        <v>9.9877000000000002</v>
      </c>
    </row>
    <row r="1387" spans="1:18" x14ac:dyDescent="0.3">
      <c r="A1387" s="168" t="s">
        <v>1476</v>
      </c>
      <c r="B1387" s="168" t="s">
        <v>1488</v>
      </c>
      <c r="C1387" s="168">
        <v>115077</v>
      </c>
      <c r="D1387" s="171">
        <v>44032</v>
      </c>
      <c r="E1387" s="172">
        <v>19.815300000000001</v>
      </c>
      <c r="F1387" s="172">
        <v>4.7911000000000001</v>
      </c>
      <c r="G1387" s="172">
        <v>4.7911000000000001</v>
      </c>
      <c r="H1387" s="172">
        <v>9.0943000000000005</v>
      </c>
      <c r="I1387" s="172">
        <v>17.1907</v>
      </c>
      <c r="J1387" s="172">
        <v>18.2715</v>
      </c>
      <c r="K1387" s="172">
        <v>17.0001</v>
      </c>
      <c r="L1387" s="172">
        <v>12.629099999999999</v>
      </c>
      <c r="M1387" s="172">
        <v>10.6607</v>
      </c>
      <c r="N1387" s="172">
        <v>9.9802</v>
      </c>
      <c r="O1387" s="172">
        <v>7.5594999999999999</v>
      </c>
      <c r="P1387" s="172">
        <v>8.0426000000000002</v>
      </c>
      <c r="Q1387" s="172">
        <v>7.6786000000000003</v>
      </c>
      <c r="R1387" s="172">
        <v>9.2138000000000009</v>
      </c>
    </row>
    <row r="1388" spans="1:18" x14ac:dyDescent="0.3">
      <c r="A1388" s="168" t="s">
        <v>1476</v>
      </c>
      <c r="B1388" s="168" t="s">
        <v>1489</v>
      </c>
      <c r="C1388" s="168">
        <v>119226</v>
      </c>
      <c r="D1388" s="171">
        <v>44032</v>
      </c>
      <c r="E1388" s="172">
        <v>37.729500000000002</v>
      </c>
      <c r="F1388" s="172">
        <v>6.1623000000000001</v>
      </c>
      <c r="G1388" s="172">
        <v>6.1623000000000001</v>
      </c>
      <c r="H1388" s="172">
        <v>8.2082999999999995</v>
      </c>
      <c r="I1388" s="172">
        <v>14.4666</v>
      </c>
      <c r="J1388" s="172">
        <v>15.431699999999999</v>
      </c>
      <c r="K1388" s="172">
        <v>16.783100000000001</v>
      </c>
      <c r="L1388" s="172">
        <v>13.4602</v>
      </c>
      <c r="M1388" s="172">
        <v>11.534599999999999</v>
      </c>
      <c r="N1388" s="172">
        <v>11.293699999999999</v>
      </c>
      <c r="O1388" s="172">
        <v>8.5197000000000003</v>
      </c>
      <c r="P1388" s="172">
        <v>8.8247</v>
      </c>
      <c r="Q1388" s="172">
        <v>9.0839999999999996</v>
      </c>
      <c r="R1388" s="172">
        <v>10.5418</v>
      </c>
    </row>
    <row r="1389" spans="1:18" x14ac:dyDescent="0.3">
      <c r="A1389" s="168" t="s">
        <v>1476</v>
      </c>
      <c r="B1389" s="168" t="s">
        <v>1490</v>
      </c>
      <c r="C1389" s="168">
        <v>101304</v>
      </c>
      <c r="D1389" s="171">
        <v>44032</v>
      </c>
      <c r="E1389" s="172">
        <v>35.805900000000001</v>
      </c>
      <c r="F1389" s="172">
        <v>5.5072000000000001</v>
      </c>
      <c r="G1389" s="172">
        <v>5.5072000000000001</v>
      </c>
      <c r="H1389" s="172">
        <v>7.569</v>
      </c>
      <c r="I1389" s="172">
        <v>13.8347</v>
      </c>
      <c r="J1389" s="172">
        <v>14.793699999999999</v>
      </c>
      <c r="K1389" s="172">
        <v>16.125800000000002</v>
      </c>
      <c r="L1389" s="172">
        <v>12.7982</v>
      </c>
      <c r="M1389" s="172">
        <v>10.8171</v>
      </c>
      <c r="N1389" s="172">
        <v>10.5389</v>
      </c>
      <c r="O1389" s="172">
        <v>7.7340999999999998</v>
      </c>
      <c r="P1389" s="172">
        <v>7.9898999999999996</v>
      </c>
      <c r="Q1389" s="172">
        <v>7.3970000000000002</v>
      </c>
      <c r="R1389" s="172">
        <v>9.7515999999999998</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44032</v>
      </c>
      <c r="E1397" s="172">
        <v>3784.9995983935701</v>
      </c>
      <c r="F1397" s="172">
        <v>-54.967300000000002</v>
      </c>
      <c r="G1397" s="172">
        <v>-54.967300000000002</v>
      </c>
      <c r="H1397" s="172">
        <v>-14.577400000000001</v>
      </c>
      <c r="I1397" s="172">
        <v>-6.1336000000000004</v>
      </c>
      <c r="J1397" s="172">
        <v>-5.6360999999999999</v>
      </c>
      <c r="K1397" s="172">
        <v>-9.2184000000000008</v>
      </c>
      <c r="L1397" s="172">
        <v>-7.3185000000000002</v>
      </c>
      <c r="M1397" s="172">
        <v>-9.5774000000000008</v>
      </c>
      <c r="N1397" s="172">
        <v>-7.0124000000000004</v>
      </c>
      <c r="O1397" s="172">
        <v>2.5053000000000001</v>
      </c>
      <c r="P1397" s="172">
        <v>5.0633999999999997</v>
      </c>
      <c r="Q1397" s="172">
        <v>7.4686000000000003</v>
      </c>
      <c r="R1397" s="172">
        <v>0.55720000000000003</v>
      </c>
    </row>
    <row r="1398" spans="1:18" x14ac:dyDescent="0.3">
      <c r="A1398" s="168" t="s">
        <v>1476</v>
      </c>
      <c r="B1398" s="168" t="s">
        <v>1499</v>
      </c>
      <c r="C1398" s="168">
        <v>118565</v>
      </c>
      <c r="D1398" s="171">
        <v>44032</v>
      </c>
      <c r="E1398" s="172">
        <v>3996.0346</v>
      </c>
      <c r="F1398" s="172">
        <v>-54.220599999999997</v>
      </c>
      <c r="G1398" s="172">
        <v>-54.220599999999997</v>
      </c>
      <c r="H1398" s="172">
        <v>-13.8294</v>
      </c>
      <c r="I1398" s="172">
        <v>-5.3853</v>
      </c>
      <c r="J1398" s="172">
        <v>-4.8894000000000002</v>
      </c>
      <c r="K1398" s="172">
        <v>-8.4856999999999996</v>
      </c>
      <c r="L1398" s="172">
        <v>-6.6185999999999998</v>
      </c>
      <c r="M1398" s="172">
        <v>-8.8978000000000002</v>
      </c>
      <c r="N1398" s="172">
        <v>-6.3220999999999998</v>
      </c>
      <c r="O1398" s="172">
        <v>3.2707999999999999</v>
      </c>
      <c r="P1398" s="172">
        <v>5.8438999999999997</v>
      </c>
      <c r="Q1398" s="172">
        <v>7.5651000000000002</v>
      </c>
      <c r="R1398" s="172">
        <v>1.3212999999999999</v>
      </c>
    </row>
    <row r="1399" spans="1:18" x14ac:dyDescent="0.3">
      <c r="A1399" s="168" t="s">
        <v>1476</v>
      </c>
      <c r="B1399" s="168" t="s">
        <v>1500</v>
      </c>
      <c r="C1399" s="168">
        <v>113047</v>
      </c>
      <c r="D1399" s="171">
        <v>44032</v>
      </c>
      <c r="E1399" s="172">
        <v>23.806000000000001</v>
      </c>
      <c r="F1399" s="172">
        <v>8.6944999999999997</v>
      </c>
      <c r="G1399" s="172">
        <v>8.6944999999999997</v>
      </c>
      <c r="H1399" s="172">
        <v>8.82</v>
      </c>
      <c r="I1399" s="172">
        <v>23.5487</v>
      </c>
      <c r="J1399" s="172">
        <v>25.136199999999999</v>
      </c>
      <c r="K1399" s="172">
        <v>19.946899999999999</v>
      </c>
      <c r="L1399" s="172">
        <v>14.421099999999999</v>
      </c>
      <c r="M1399" s="172">
        <v>12.5703</v>
      </c>
      <c r="N1399" s="172">
        <v>11.834899999999999</v>
      </c>
      <c r="O1399" s="172">
        <v>8.8854000000000006</v>
      </c>
      <c r="P1399" s="172">
        <v>8.7789999999999999</v>
      </c>
      <c r="Q1399" s="172">
        <v>8.9887999999999995</v>
      </c>
      <c r="R1399" s="172">
        <v>10.571099999999999</v>
      </c>
    </row>
    <row r="1400" spans="1:18" x14ac:dyDescent="0.3">
      <c r="A1400" s="168" t="s">
        <v>1476</v>
      </c>
      <c r="B1400" s="168" t="s">
        <v>1501</v>
      </c>
      <c r="C1400" s="168">
        <v>119016</v>
      </c>
      <c r="D1400" s="171">
        <v>44032</v>
      </c>
      <c r="E1400" s="172">
        <v>24.087700000000002</v>
      </c>
      <c r="F1400" s="172">
        <v>9.1997</v>
      </c>
      <c r="G1400" s="172">
        <v>9.1997</v>
      </c>
      <c r="H1400" s="172">
        <v>9.3466000000000005</v>
      </c>
      <c r="I1400" s="172">
        <v>24.064399999999999</v>
      </c>
      <c r="J1400" s="172">
        <v>25.6571</v>
      </c>
      <c r="K1400" s="172">
        <v>20.256399999999999</v>
      </c>
      <c r="L1400" s="172">
        <v>14.6854</v>
      </c>
      <c r="M1400" s="172">
        <v>12.816599999999999</v>
      </c>
      <c r="N1400" s="172">
        <v>12.0662</v>
      </c>
      <c r="O1400" s="172">
        <v>9.0694999999999997</v>
      </c>
      <c r="P1400" s="172">
        <v>8.9605999999999995</v>
      </c>
      <c r="Q1400" s="172">
        <v>9.1333000000000002</v>
      </c>
      <c r="R1400" s="172">
        <v>10.7683</v>
      </c>
    </row>
    <row r="1401" spans="1:18" x14ac:dyDescent="0.3">
      <c r="A1401" s="168" t="s">
        <v>1476</v>
      </c>
      <c r="B1401" s="168" t="s">
        <v>1502</v>
      </c>
      <c r="C1401" s="168">
        <v>101599</v>
      </c>
      <c r="D1401" s="171">
        <v>44032</v>
      </c>
      <c r="E1401" s="172">
        <v>30.442399999999999</v>
      </c>
      <c r="F1401" s="172">
        <v>2.9182000000000001</v>
      </c>
      <c r="G1401" s="172">
        <v>2.9182000000000001</v>
      </c>
      <c r="H1401" s="172">
        <v>3.7023999999999999</v>
      </c>
      <c r="I1401" s="172">
        <v>13.229900000000001</v>
      </c>
      <c r="J1401" s="172">
        <v>114.05110000000001</v>
      </c>
      <c r="K1401" s="172">
        <v>5.4798</v>
      </c>
      <c r="L1401" s="172">
        <v>6.7024999999999997</v>
      </c>
      <c r="M1401" s="172">
        <v>6.4843999999999999</v>
      </c>
      <c r="N1401" s="172">
        <v>6.8080999999999996</v>
      </c>
      <c r="O1401" s="172">
        <v>3.3799000000000001</v>
      </c>
      <c r="P1401" s="172">
        <v>5.2237999999999998</v>
      </c>
      <c r="Q1401" s="172">
        <v>6.5212000000000003</v>
      </c>
      <c r="R1401" s="172">
        <v>3.0038999999999998</v>
      </c>
    </row>
    <row r="1402" spans="1:18" x14ac:dyDescent="0.3">
      <c r="A1402" s="168" t="s">
        <v>1476</v>
      </c>
      <c r="B1402" s="168" t="s">
        <v>1503</v>
      </c>
      <c r="C1402" s="168">
        <v>120062</v>
      </c>
      <c r="D1402" s="171">
        <v>44032</v>
      </c>
      <c r="E1402" s="172">
        <v>32.5974</v>
      </c>
      <c r="F1402" s="172">
        <v>3.9575999999999998</v>
      </c>
      <c r="G1402" s="172">
        <v>3.9575999999999998</v>
      </c>
      <c r="H1402" s="172">
        <v>4.7390999999999996</v>
      </c>
      <c r="I1402" s="172">
        <v>14.2742</v>
      </c>
      <c r="J1402" s="172">
        <v>115.19459999999999</v>
      </c>
      <c r="K1402" s="172">
        <v>6.5098000000000003</v>
      </c>
      <c r="L1402" s="172">
        <v>7.7192999999999996</v>
      </c>
      <c r="M1402" s="172">
        <v>7.5061</v>
      </c>
      <c r="N1402" s="172">
        <v>7.8442999999999996</v>
      </c>
      <c r="O1402" s="172">
        <v>4.3672000000000004</v>
      </c>
      <c r="P1402" s="172">
        <v>6.2237</v>
      </c>
      <c r="Q1402" s="172">
        <v>7.2228000000000003</v>
      </c>
      <c r="R1402" s="172">
        <v>3.9943</v>
      </c>
    </row>
    <row r="1403" spans="1:18" x14ac:dyDescent="0.3">
      <c r="A1403" s="168" t="s">
        <v>1476</v>
      </c>
      <c r="B1403" s="168" t="s">
        <v>1504</v>
      </c>
      <c r="C1403" s="168">
        <v>101758</v>
      </c>
      <c r="D1403" s="171">
        <v>44032</v>
      </c>
      <c r="E1403" s="172">
        <v>44.389800000000001</v>
      </c>
      <c r="F1403" s="172">
        <v>6.7736999999999998</v>
      </c>
      <c r="G1403" s="172">
        <v>6.7736999999999998</v>
      </c>
      <c r="H1403" s="172">
        <v>11.7849</v>
      </c>
      <c r="I1403" s="172">
        <v>24.029800000000002</v>
      </c>
      <c r="J1403" s="172">
        <v>24.192</v>
      </c>
      <c r="K1403" s="172">
        <v>19.626999999999999</v>
      </c>
      <c r="L1403" s="172">
        <v>14.047700000000001</v>
      </c>
      <c r="M1403" s="172">
        <v>12.289300000000001</v>
      </c>
      <c r="N1403" s="172">
        <v>11.4133</v>
      </c>
      <c r="O1403" s="172">
        <v>8.1372999999999998</v>
      </c>
      <c r="P1403" s="172">
        <v>8.7750000000000004</v>
      </c>
      <c r="Q1403" s="172">
        <v>8.2743000000000002</v>
      </c>
      <c r="R1403" s="172">
        <v>10.2567</v>
      </c>
    </row>
    <row r="1404" spans="1:18" x14ac:dyDescent="0.3">
      <c r="A1404" s="168" t="s">
        <v>1476</v>
      </c>
      <c r="B1404" s="168" t="s">
        <v>1505</v>
      </c>
      <c r="C1404" s="168">
        <v>120754</v>
      </c>
      <c r="D1404" s="171">
        <v>44032</v>
      </c>
      <c r="E1404" s="172">
        <v>46.808999999999997</v>
      </c>
      <c r="F1404" s="172">
        <v>7.5423999999999998</v>
      </c>
      <c r="G1404" s="172">
        <v>7.5423999999999998</v>
      </c>
      <c r="H1404" s="172">
        <v>12.5509</v>
      </c>
      <c r="I1404" s="172">
        <v>24.796199999999999</v>
      </c>
      <c r="J1404" s="172">
        <v>24.96</v>
      </c>
      <c r="K1404" s="172">
        <v>20.415199999999999</v>
      </c>
      <c r="L1404" s="172">
        <v>14.851000000000001</v>
      </c>
      <c r="M1404" s="172">
        <v>13.110300000000001</v>
      </c>
      <c r="N1404" s="172">
        <v>12.251200000000001</v>
      </c>
      <c r="O1404" s="172">
        <v>9.0122</v>
      </c>
      <c r="P1404" s="172">
        <v>9.6196000000000002</v>
      </c>
      <c r="Q1404" s="172">
        <v>9.5901999999999994</v>
      </c>
      <c r="R1404" s="172">
        <v>11.0924</v>
      </c>
    </row>
    <row r="1405" spans="1:18" x14ac:dyDescent="0.3">
      <c r="A1405" s="168" t="s">
        <v>1476</v>
      </c>
      <c r="B1405" s="168" t="s">
        <v>1506</v>
      </c>
      <c r="C1405" s="168">
        <v>115005</v>
      </c>
      <c r="D1405" s="171">
        <v>44032</v>
      </c>
      <c r="E1405" s="172">
        <v>19.264399999999998</v>
      </c>
      <c r="F1405" s="172">
        <v>-0.31580000000000003</v>
      </c>
      <c r="G1405" s="172">
        <v>-0.31580000000000003</v>
      </c>
      <c r="H1405" s="172">
        <v>13.1334</v>
      </c>
      <c r="I1405" s="172">
        <v>19.923500000000001</v>
      </c>
      <c r="J1405" s="172">
        <v>18.915900000000001</v>
      </c>
      <c r="K1405" s="172">
        <v>19.359400000000001</v>
      </c>
      <c r="L1405" s="172">
        <v>11.4039</v>
      </c>
      <c r="M1405" s="172">
        <v>6.3807</v>
      </c>
      <c r="N1405" s="172">
        <v>6.1653000000000002</v>
      </c>
      <c r="O1405" s="172">
        <v>4.9241999999999999</v>
      </c>
      <c r="P1405" s="172">
        <v>5.9179000000000004</v>
      </c>
      <c r="Q1405" s="172">
        <v>7.2770000000000001</v>
      </c>
      <c r="R1405" s="172">
        <v>4.7888999999999999</v>
      </c>
    </row>
    <row r="1406" spans="1:18" x14ac:dyDescent="0.3">
      <c r="A1406" s="168" t="s">
        <v>1476</v>
      </c>
      <c r="B1406" s="168" t="s">
        <v>1507</v>
      </c>
      <c r="C1406" s="168">
        <v>118349</v>
      </c>
      <c r="D1406" s="171">
        <v>44032</v>
      </c>
      <c r="E1406" s="172">
        <v>20.561900000000001</v>
      </c>
      <c r="F1406" s="172">
        <v>0.17749999999999999</v>
      </c>
      <c r="G1406" s="172">
        <v>0.17749999999999999</v>
      </c>
      <c r="H1406" s="172">
        <v>13.602399999999999</v>
      </c>
      <c r="I1406" s="172">
        <v>20.3948</v>
      </c>
      <c r="J1406" s="172">
        <v>19.447299999999998</v>
      </c>
      <c r="K1406" s="172">
        <v>20.082100000000001</v>
      </c>
      <c r="L1406" s="172">
        <v>12.1812</v>
      </c>
      <c r="M1406" s="172">
        <v>7.1680999999999999</v>
      </c>
      <c r="N1406" s="172">
        <v>6.8989000000000003</v>
      </c>
      <c r="O1406" s="172">
        <v>5.9226000000000001</v>
      </c>
      <c r="P1406" s="172">
        <v>6.931</v>
      </c>
      <c r="Q1406" s="172">
        <v>7.6920000000000002</v>
      </c>
      <c r="R1406" s="172">
        <v>5.6528</v>
      </c>
    </row>
    <row r="1407" spans="1:18" x14ac:dyDescent="0.3">
      <c r="A1407" s="168" t="s">
        <v>1476</v>
      </c>
      <c r="B1407" s="168" t="s">
        <v>1508</v>
      </c>
      <c r="C1407" s="168">
        <v>118407</v>
      </c>
      <c r="D1407" s="171">
        <v>44032</v>
      </c>
      <c r="E1407" s="172">
        <v>45.524900000000002</v>
      </c>
      <c r="F1407" s="172">
        <v>6.6581999999999999</v>
      </c>
      <c r="G1407" s="172">
        <v>6.6581999999999999</v>
      </c>
      <c r="H1407" s="172">
        <v>10.0298</v>
      </c>
      <c r="I1407" s="172">
        <v>13.1114</v>
      </c>
      <c r="J1407" s="172">
        <v>16.025400000000001</v>
      </c>
      <c r="K1407" s="172">
        <v>17.825399999999998</v>
      </c>
      <c r="L1407" s="172">
        <v>13.891999999999999</v>
      </c>
      <c r="M1407" s="172">
        <v>11.9808</v>
      </c>
      <c r="N1407" s="172">
        <v>11.7309</v>
      </c>
      <c r="O1407" s="172">
        <v>8.9276999999999997</v>
      </c>
      <c r="P1407" s="172">
        <v>8.8849999999999998</v>
      </c>
      <c r="Q1407" s="172">
        <v>9.1052999999999997</v>
      </c>
      <c r="R1407" s="172">
        <v>10.936999999999999</v>
      </c>
    </row>
    <row r="1408" spans="1:18" x14ac:dyDescent="0.3">
      <c r="A1408" s="168" t="s">
        <v>1476</v>
      </c>
      <c r="B1408" s="168" t="s">
        <v>1509</v>
      </c>
      <c r="C1408" s="168">
        <v>108768</v>
      </c>
      <c r="D1408" s="171">
        <v>44032</v>
      </c>
      <c r="E1408" s="172">
        <v>43.5456</v>
      </c>
      <c r="F1408" s="172">
        <v>6.1498999999999997</v>
      </c>
      <c r="G1408" s="172">
        <v>6.1498999999999997</v>
      </c>
      <c r="H1408" s="172">
        <v>9.5129999999999999</v>
      </c>
      <c r="I1408" s="172">
        <v>12.585599999999999</v>
      </c>
      <c r="J1408" s="172">
        <v>15.4999</v>
      </c>
      <c r="K1408" s="172">
        <v>17.282699999999998</v>
      </c>
      <c r="L1408" s="172">
        <v>13.341699999999999</v>
      </c>
      <c r="M1408" s="172">
        <v>11.4221</v>
      </c>
      <c r="N1408" s="172">
        <v>11.161</v>
      </c>
      <c r="O1408" s="172">
        <v>8.3878000000000004</v>
      </c>
      <c r="P1408" s="172">
        <v>8.3275000000000006</v>
      </c>
      <c r="Q1408" s="172">
        <v>7.7906000000000004</v>
      </c>
      <c r="R1408" s="172">
        <v>10.383699999999999</v>
      </c>
    </row>
    <row r="1409" spans="1:18" x14ac:dyDescent="0.3">
      <c r="A1409" s="168" t="s">
        <v>1476</v>
      </c>
      <c r="B1409" s="168" t="s">
        <v>1510</v>
      </c>
      <c r="C1409" s="168">
        <v>123708</v>
      </c>
      <c r="D1409" s="171">
        <v>44032</v>
      </c>
      <c r="E1409" s="172">
        <v>1660.2609</v>
      </c>
      <c r="F1409" s="172">
        <v>9.1011000000000006</v>
      </c>
      <c r="G1409" s="172">
        <v>9.1011000000000006</v>
      </c>
      <c r="H1409" s="172">
        <v>6.5593000000000004</v>
      </c>
      <c r="I1409" s="172">
        <v>15.5519</v>
      </c>
      <c r="J1409" s="172">
        <v>13.7765</v>
      </c>
      <c r="K1409" s="172">
        <v>8.6552000000000007</v>
      </c>
      <c r="L1409" s="172">
        <v>8.0914999999999999</v>
      </c>
      <c r="M1409" s="172">
        <v>6.3696999999999999</v>
      </c>
      <c r="N1409" s="172">
        <v>3.9973000000000001</v>
      </c>
      <c r="O1409" s="172">
        <v>6.2313000000000001</v>
      </c>
      <c r="P1409" s="172">
        <v>7.1923000000000004</v>
      </c>
      <c r="Q1409" s="172">
        <v>7.6763000000000003</v>
      </c>
      <c r="R1409" s="172">
        <v>6.5446999999999997</v>
      </c>
    </row>
    <row r="1410" spans="1:18" x14ac:dyDescent="0.3">
      <c r="A1410" s="168" t="s">
        <v>1476</v>
      </c>
      <c r="B1410" s="168" t="s">
        <v>1511</v>
      </c>
      <c r="C1410" s="168">
        <v>123704</v>
      </c>
      <c r="D1410" s="171">
        <v>44032</v>
      </c>
      <c r="E1410" s="172">
        <v>1797.6593</v>
      </c>
      <c r="F1410" s="172">
        <v>10.401899999999999</v>
      </c>
      <c r="G1410" s="172">
        <v>10.401899999999999</v>
      </c>
      <c r="H1410" s="172">
        <v>7.8632</v>
      </c>
      <c r="I1410" s="172">
        <v>16.861899999999999</v>
      </c>
      <c r="J1410" s="172">
        <v>15.0929</v>
      </c>
      <c r="K1410" s="172">
        <v>9.9826999999999995</v>
      </c>
      <c r="L1410" s="172">
        <v>9.4038000000000004</v>
      </c>
      <c r="M1410" s="172">
        <v>7.6029999999999998</v>
      </c>
      <c r="N1410" s="172">
        <v>5.1780999999999997</v>
      </c>
      <c r="O1410" s="172">
        <v>7.4020999999999999</v>
      </c>
      <c r="P1410" s="172">
        <v>8.4076000000000004</v>
      </c>
      <c r="Q1410" s="172">
        <v>8.9040999999999997</v>
      </c>
      <c r="R1410" s="172">
        <v>7.7491000000000003</v>
      </c>
    </row>
    <row r="1411" spans="1:18" x14ac:dyDescent="0.3">
      <c r="A1411" s="168" t="s">
        <v>1476</v>
      </c>
      <c r="B1411" s="168" t="s">
        <v>1512</v>
      </c>
      <c r="C1411" s="168">
        <v>105185</v>
      </c>
      <c r="D1411" s="171">
        <v>44032</v>
      </c>
      <c r="E1411" s="172">
        <v>2775.1358</v>
      </c>
      <c r="F1411" s="172">
        <v>2.8096000000000001</v>
      </c>
      <c r="G1411" s="172">
        <v>2.8096000000000001</v>
      </c>
      <c r="H1411" s="172">
        <v>7.0609999999999999</v>
      </c>
      <c r="I1411" s="172">
        <v>17.6038</v>
      </c>
      <c r="J1411" s="172">
        <v>20.728100000000001</v>
      </c>
      <c r="K1411" s="172">
        <v>17.9465</v>
      </c>
      <c r="L1411" s="172">
        <v>13.7753</v>
      </c>
      <c r="M1411" s="172">
        <v>11.486800000000001</v>
      </c>
      <c r="N1411" s="172">
        <v>10.8424</v>
      </c>
      <c r="O1411" s="172">
        <v>7.8254999999999999</v>
      </c>
      <c r="P1411" s="172">
        <v>7.9886999999999997</v>
      </c>
      <c r="Q1411" s="172">
        <v>7.9553000000000003</v>
      </c>
      <c r="R1411" s="172">
        <v>9.9219000000000008</v>
      </c>
    </row>
    <row r="1412" spans="1:18" x14ac:dyDescent="0.3">
      <c r="A1412" s="168" t="s">
        <v>1476</v>
      </c>
      <c r="B1412" s="168" t="s">
        <v>1513</v>
      </c>
      <c r="C1412" s="168">
        <v>120560</v>
      </c>
      <c r="D1412" s="171">
        <v>44032</v>
      </c>
      <c r="E1412" s="172">
        <v>2958.1079</v>
      </c>
      <c r="F1412" s="172">
        <v>3.6596000000000002</v>
      </c>
      <c r="G1412" s="172">
        <v>3.6596000000000002</v>
      </c>
      <c r="H1412" s="172">
        <v>7.9070999999999998</v>
      </c>
      <c r="I1412" s="172">
        <v>18.456199999999999</v>
      </c>
      <c r="J1412" s="172">
        <v>21.590699999999998</v>
      </c>
      <c r="K1412" s="172">
        <v>18.833300000000001</v>
      </c>
      <c r="L1412" s="172">
        <v>14.682</v>
      </c>
      <c r="M1412" s="172">
        <v>12.409800000000001</v>
      </c>
      <c r="N1412" s="172">
        <v>11.785600000000001</v>
      </c>
      <c r="O1412" s="172">
        <v>8.7365999999999993</v>
      </c>
      <c r="P1412" s="172">
        <v>8.8218999999999994</v>
      </c>
      <c r="Q1412" s="172">
        <v>8.8198000000000008</v>
      </c>
      <c r="R1412" s="172">
        <v>10.857799999999999</v>
      </c>
    </row>
    <row r="1413" spans="1:18" x14ac:dyDescent="0.3">
      <c r="A1413" s="168" t="s">
        <v>1476</v>
      </c>
      <c r="B1413" s="168" t="s">
        <v>1514</v>
      </c>
      <c r="C1413" s="168">
        <v>101521</v>
      </c>
      <c r="D1413" s="171">
        <v>44032</v>
      </c>
      <c r="E1413" s="172">
        <v>26.4482</v>
      </c>
      <c r="F1413" s="172">
        <v>1.7943</v>
      </c>
      <c r="G1413" s="172">
        <v>1.7943</v>
      </c>
      <c r="H1413" s="172">
        <v>3.4918999999999998</v>
      </c>
      <c r="I1413" s="172">
        <v>10.6401</v>
      </c>
      <c r="J1413" s="172">
        <v>42.9392</v>
      </c>
      <c r="K1413" s="172">
        <v>21.547699999999999</v>
      </c>
      <c r="L1413" s="172">
        <v>16.0243</v>
      </c>
      <c r="M1413" s="172">
        <v>7.3754</v>
      </c>
      <c r="N1413" s="172">
        <v>4.5373999999999999</v>
      </c>
      <c r="O1413" s="172">
        <v>3.7113999999999998</v>
      </c>
      <c r="P1413" s="172">
        <v>5.6715999999999998</v>
      </c>
      <c r="Q1413" s="172">
        <v>5.7801</v>
      </c>
      <c r="R1413" s="172">
        <v>3.2961999999999998</v>
      </c>
    </row>
    <row r="1414" spans="1:18" x14ac:dyDescent="0.3">
      <c r="A1414" s="168" t="s">
        <v>1476</v>
      </c>
      <c r="B1414" s="168" t="s">
        <v>1515</v>
      </c>
      <c r="C1414" s="168">
        <v>120471</v>
      </c>
      <c r="D1414" s="171">
        <v>44032</v>
      </c>
      <c r="E1414" s="172">
        <v>26.956299999999999</v>
      </c>
      <c r="F1414" s="172">
        <v>2.0766</v>
      </c>
      <c r="G1414" s="172">
        <v>2.0766</v>
      </c>
      <c r="H1414" s="172">
        <v>3.7360000000000002</v>
      </c>
      <c r="I1414" s="172">
        <v>10.8873</v>
      </c>
      <c r="J1414" s="172">
        <v>43.198399999999999</v>
      </c>
      <c r="K1414" s="172">
        <v>21.823699999999999</v>
      </c>
      <c r="L1414" s="172">
        <v>16.299700000000001</v>
      </c>
      <c r="M1414" s="172">
        <v>7.6501999999999999</v>
      </c>
      <c r="N1414" s="172">
        <v>4.8064999999999998</v>
      </c>
      <c r="O1414" s="172">
        <v>3.9727999999999999</v>
      </c>
      <c r="P1414" s="172">
        <v>5.9496000000000002</v>
      </c>
      <c r="Q1414" s="172">
        <v>6.7461000000000002</v>
      </c>
      <c r="R1414" s="172">
        <v>3.5575999999999999</v>
      </c>
    </row>
    <row r="1415" spans="1:18" x14ac:dyDescent="0.3">
      <c r="A1415" s="168" t="s">
        <v>1476</v>
      </c>
      <c r="B1415" s="168" t="s">
        <v>1516</v>
      </c>
      <c r="C1415" s="168">
        <v>101373</v>
      </c>
      <c r="D1415" s="171">
        <v>44032</v>
      </c>
      <c r="E1415" s="172">
        <v>39.879899999999999</v>
      </c>
      <c r="F1415" s="172">
        <v>5.1275000000000004</v>
      </c>
      <c r="G1415" s="172">
        <v>5.1275000000000004</v>
      </c>
      <c r="H1415" s="172">
        <v>6.8079000000000001</v>
      </c>
      <c r="I1415" s="172">
        <v>20.0731</v>
      </c>
      <c r="J1415" s="172">
        <v>21.253299999999999</v>
      </c>
      <c r="K1415" s="172">
        <v>17.544699999999999</v>
      </c>
      <c r="L1415" s="172">
        <v>13.533799999999999</v>
      </c>
      <c r="M1415" s="172">
        <v>11.5319</v>
      </c>
      <c r="N1415" s="172">
        <v>10.883699999999999</v>
      </c>
      <c r="O1415" s="172">
        <v>8.2022999999999993</v>
      </c>
      <c r="P1415" s="172">
        <v>8.3528000000000002</v>
      </c>
      <c r="Q1415" s="172">
        <v>7.8832000000000004</v>
      </c>
      <c r="R1415" s="172">
        <v>10.218</v>
      </c>
    </row>
    <row r="1416" spans="1:18" x14ac:dyDescent="0.3">
      <c r="A1416" s="168" t="s">
        <v>1476</v>
      </c>
      <c r="B1416" s="168" t="s">
        <v>1517</v>
      </c>
      <c r="C1416" s="168">
        <v>119739</v>
      </c>
      <c r="D1416" s="171">
        <v>44032</v>
      </c>
      <c r="E1416" s="172">
        <v>42.202800000000003</v>
      </c>
      <c r="F1416" s="172">
        <v>5.9127999999999998</v>
      </c>
      <c r="G1416" s="172">
        <v>5.9127999999999998</v>
      </c>
      <c r="H1416" s="172">
        <v>7.6344000000000003</v>
      </c>
      <c r="I1416" s="172">
        <v>20.898399999999999</v>
      </c>
      <c r="J1416" s="172">
        <v>22.0871</v>
      </c>
      <c r="K1416" s="172">
        <v>18.4011</v>
      </c>
      <c r="L1416" s="172">
        <v>14.4094</v>
      </c>
      <c r="M1416" s="172">
        <v>12.4244</v>
      </c>
      <c r="N1416" s="172">
        <v>11.795199999999999</v>
      </c>
      <c r="O1416" s="172">
        <v>9.1074999999999999</v>
      </c>
      <c r="P1416" s="172">
        <v>9.3025000000000002</v>
      </c>
      <c r="Q1416" s="172">
        <v>9.2417999999999996</v>
      </c>
      <c r="R1416" s="172">
        <v>11.129099999999999</v>
      </c>
    </row>
    <row r="1417" spans="1:18" x14ac:dyDescent="0.3">
      <c r="A1417" s="168" t="s">
        <v>1476</v>
      </c>
      <c r="B1417" s="168" t="s">
        <v>1518</v>
      </c>
      <c r="C1417" s="168">
        <v>119856</v>
      </c>
      <c r="D1417" s="171">
        <v>44032</v>
      </c>
      <c r="E1417" s="172">
        <v>21.108000000000001</v>
      </c>
      <c r="F1417" s="172">
        <v>5.3628999999999998</v>
      </c>
      <c r="G1417" s="172">
        <v>5.3628999999999998</v>
      </c>
      <c r="H1417" s="172">
        <v>4.0297000000000001</v>
      </c>
      <c r="I1417" s="172">
        <v>12.8467</v>
      </c>
      <c r="J1417" s="172">
        <v>14.226599999999999</v>
      </c>
      <c r="K1417" s="172">
        <v>16.152000000000001</v>
      </c>
      <c r="L1417" s="172">
        <v>14.127700000000001</v>
      </c>
      <c r="M1417" s="172">
        <v>11.9762</v>
      </c>
      <c r="N1417" s="172">
        <v>11.6036</v>
      </c>
      <c r="O1417" s="172">
        <v>8.8575999999999997</v>
      </c>
      <c r="P1417" s="172">
        <v>8.8255999999999997</v>
      </c>
      <c r="Q1417" s="172">
        <v>8.9989000000000008</v>
      </c>
      <c r="R1417" s="172">
        <v>10.6372</v>
      </c>
    </row>
    <row r="1418" spans="1:18" x14ac:dyDescent="0.3">
      <c r="A1418" s="168" t="s">
        <v>1476</v>
      </c>
      <c r="B1418" s="168" t="s">
        <v>1519</v>
      </c>
      <c r="C1418" s="168">
        <v>116299</v>
      </c>
      <c r="D1418" s="171">
        <v>44032</v>
      </c>
      <c r="E1418" s="172">
        <v>20.388500000000001</v>
      </c>
      <c r="F1418" s="172">
        <v>4.8354999999999997</v>
      </c>
      <c r="G1418" s="172">
        <v>4.8354999999999997</v>
      </c>
      <c r="H1418" s="172">
        <v>3.5316999999999998</v>
      </c>
      <c r="I1418" s="172">
        <v>12.3468</v>
      </c>
      <c r="J1418" s="172">
        <v>13.7234</v>
      </c>
      <c r="K1418" s="172">
        <v>15.6343</v>
      </c>
      <c r="L1418" s="172">
        <v>13.6066</v>
      </c>
      <c r="M1418" s="172">
        <v>11.448499999999999</v>
      </c>
      <c r="N1418" s="172">
        <v>11.065300000000001</v>
      </c>
      <c r="O1418" s="172">
        <v>8.3155000000000001</v>
      </c>
      <c r="P1418" s="172">
        <v>8.2837999999999994</v>
      </c>
      <c r="Q1418" s="172">
        <v>8.6679999999999993</v>
      </c>
      <c r="R1418" s="172">
        <v>10.0937</v>
      </c>
    </row>
    <row r="1419" spans="1:18" x14ac:dyDescent="0.3">
      <c r="A1419" s="168" t="s">
        <v>1476</v>
      </c>
      <c r="B1419" s="168" t="s">
        <v>1520</v>
      </c>
      <c r="C1419" s="168">
        <v>145954</v>
      </c>
      <c r="D1419" s="171">
        <v>44032</v>
      </c>
      <c r="E1419" s="172">
        <v>11.6899</v>
      </c>
      <c r="F1419" s="172">
        <v>4.1646000000000001</v>
      </c>
      <c r="G1419" s="172">
        <v>4.1646000000000001</v>
      </c>
      <c r="H1419" s="172">
        <v>3.6154999999999999</v>
      </c>
      <c r="I1419" s="172">
        <v>13.8111</v>
      </c>
      <c r="J1419" s="172">
        <v>15.263199999999999</v>
      </c>
      <c r="K1419" s="172">
        <v>16.407499999999999</v>
      </c>
      <c r="L1419" s="172">
        <v>12.8788</v>
      </c>
      <c r="M1419" s="172">
        <v>10.959199999999999</v>
      </c>
      <c r="N1419" s="172">
        <v>10.482200000000001</v>
      </c>
      <c r="O1419" s="172"/>
      <c r="P1419" s="172"/>
      <c r="Q1419" s="172">
        <v>11.240600000000001</v>
      </c>
      <c r="R1419" s="172"/>
    </row>
    <row r="1420" spans="1:18" x14ac:dyDescent="0.3">
      <c r="A1420" s="168" t="s">
        <v>1476</v>
      </c>
      <c r="B1420" s="168" t="s">
        <v>1521</v>
      </c>
      <c r="C1420" s="168">
        <v>145952</v>
      </c>
      <c r="D1420" s="171">
        <v>44032</v>
      </c>
      <c r="E1420" s="172">
        <v>11.5107</v>
      </c>
      <c r="F1420" s="172">
        <v>3.1718000000000002</v>
      </c>
      <c r="G1420" s="172">
        <v>3.1718000000000002</v>
      </c>
      <c r="H1420" s="172">
        <v>2.5379999999999998</v>
      </c>
      <c r="I1420" s="172">
        <v>12.768700000000001</v>
      </c>
      <c r="J1420" s="172">
        <v>14.1929</v>
      </c>
      <c r="K1420" s="172">
        <v>15.3058</v>
      </c>
      <c r="L1420" s="172">
        <v>11.7563</v>
      </c>
      <c r="M1420" s="172">
        <v>9.8219999999999992</v>
      </c>
      <c r="N1420" s="172">
        <v>9.3236000000000008</v>
      </c>
      <c r="O1420" s="172"/>
      <c r="P1420" s="172"/>
      <c r="Q1420" s="172">
        <v>10.074400000000001</v>
      </c>
      <c r="R1420" s="172"/>
    </row>
    <row r="1421" spans="1:18" x14ac:dyDescent="0.3">
      <c r="A1421" s="168" t="s">
        <v>1476</v>
      </c>
      <c r="B1421" s="168" t="s">
        <v>1522</v>
      </c>
      <c r="C1421" s="168">
        <v>142642</v>
      </c>
      <c r="D1421" s="171">
        <v>44032</v>
      </c>
      <c r="E1421" s="172">
        <v>12.1388</v>
      </c>
      <c r="F1421" s="172">
        <v>6.8193999999999999</v>
      </c>
      <c r="G1421" s="172">
        <v>6.8193999999999999</v>
      </c>
      <c r="H1421" s="172">
        <v>7.3558000000000003</v>
      </c>
      <c r="I1421" s="172">
        <v>15.252000000000001</v>
      </c>
      <c r="J1421" s="172">
        <v>15.886100000000001</v>
      </c>
      <c r="K1421" s="172">
        <v>13.8407</v>
      </c>
      <c r="L1421" s="172">
        <v>11.994</v>
      </c>
      <c r="M1421" s="172">
        <v>10.154400000000001</v>
      </c>
      <c r="N1421" s="172">
        <v>9.6229999999999993</v>
      </c>
      <c r="O1421" s="172"/>
      <c r="P1421" s="172"/>
      <c r="Q1421" s="172">
        <v>8.6052</v>
      </c>
      <c r="R1421" s="172">
        <v>9.468</v>
      </c>
    </row>
    <row r="1422" spans="1:18" x14ac:dyDescent="0.3">
      <c r="A1422" s="168" t="s">
        <v>1476</v>
      </c>
      <c r="B1422" s="168" t="s">
        <v>1523</v>
      </c>
      <c r="C1422" s="168">
        <v>142641</v>
      </c>
      <c r="D1422" s="171">
        <v>44032</v>
      </c>
      <c r="E1422" s="172">
        <v>12.357900000000001</v>
      </c>
      <c r="F1422" s="172">
        <v>7.5856000000000003</v>
      </c>
      <c r="G1422" s="172">
        <v>7.5856000000000003</v>
      </c>
      <c r="H1422" s="172">
        <v>8.1562000000000001</v>
      </c>
      <c r="I1422" s="172">
        <v>16.047499999999999</v>
      </c>
      <c r="J1422" s="172">
        <v>16.697299999999998</v>
      </c>
      <c r="K1422" s="172">
        <v>14.749000000000001</v>
      </c>
      <c r="L1422" s="172">
        <v>12.9099</v>
      </c>
      <c r="M1422" s="172">
        <v>11.0305</v>
      </c>
      <c r="N1422" s="172">
        <v>10.4931</v>
      </c>
      <c r="O1422" s="172"/>
      <c r="P1422" s="172"/>
      <c r="Q1422" s="172">
        <v>9.4359000000000002</v>
      </c>
      <c r="R1422" s="172">
        <v>10.304</v>
      </c>
    </row>
    <row r="1423" spans="1:18" x14ac:dyDescent="0.3">
      <c r="A1423" s="168" t="s">
        <v>1476</v>
      </c>
      <c r="B1423" s="168" t="s">
        <v>1524</v>
      </c>
      <c r="C1423" s="168">
        <v>101665</v>
      </c>
      <c r="D1423" s="171">
        <v>44032</v>
      </c>
      <c r="E1423" s="172">
        <v>39.440100000000001</v>
      </c>
      <c r="F1423" s="172">
        <v>6.5125000000000002</v>
      </c>
      <c r="G1423" s="172">
        <v>6.5125000000000002</v>
      </c>
      <c r="H1423" s="172">
        <v>8.7934000000000001</v>
      </c>
      <c r="I1423" s="172">
        <v>14.337</v>
      </c>
      <c r="J1423" s="172">
        <v>18.281099999999999</v>
      </c>
      <c r="K1423" s="172">
        <v>15.0177</v>
      </c>
      <c r="L1423" s="172">
        <v>11.9641</v>
      </c>
      <c r="M1423" s="172">
        <v>10.4899</v>
      </c>
      <c r="N1423" s="172">
        <v>10.367100000000001</v>
      </c>
      <c r="O1423" s="172">
        <v>7.5899000000000001</v>
      </c>
      <c r="P1423" s="172">
        <v>8.0930999999999997</v>
      </c>
      <c r="Q1423" s="172">
        <v>8.1085999999999991</v>
      </c>
      <c r="R1423" s="172">
        <v>9.5388999999999999</v>
      </c>
    </row>
    <row r="1424" spans="1:18" x14ac:dyDescent="0.3">
      <c r="A1424" s="168" t="s">
        <v>1476</v>
      </c>
      <c r="B1424" s="168" t="s">
        <v>1525</v>
      </c>
      <c r="C1424" s="168">
        <v>118796</v>
      </c>
      <c r="D1424" s="171">
        <v>44032</v>
      </c>
      <c r="E1424" s="172">
        <v>41.381799999999998</v>
      </c>
      <c r="F1424" s="172">
        <v>7.2957999999999998</v>
      </c>
      <c r="G1424" s="172">
        <v>7.2957999999999998</v>
      </c>
      <c r="H1424" s="172">
        <v>9.5938999999999997</v>
      </c>
      <c r="I1424" s="172">
        <v>15.1386</v>
      </c>
      <c r="J1424" s="172">
        <v>19.094799999999999</v>
      </c>
      <c r="K1424" s="172">
        <v>15.847899999999999</v>
      </c>
      <c r="L1424" s="172">
        <v>12.811999999999999</v>
      </c>
      <c r="M1424" s="172">
        <v>11.3543</v>
      </c>
      <c r="N1424" s="172">
        <v>11.2525</v>
      </c>
      <c r="O1424" s="172">
        <v>8.3490000000000002</v>
      </c>
      <c r="P1424" s="172">
        <v>8.8111999999999995</v>
      </c>
      <c r="Q1424" s="172">
        <v>9.1119000000000003</v>
      </c>
      <c r="R1424" s="172">
        <v>10.357200000000001</v>
      </c>
    </row>
    <row r="1425" spans="1:18" x14ac:dyDescent="0.3">
      <c r="A1425" s="168" t="s">
        <v>1476</v>
      </c>
      <c r="B1425" s="168" t="s">
        <v>1526</v>
      </c>
      <c r="C1425" s="168">
        <v>138256</v>
      </c>
      <c r="D1425" s="171">
        <v>44032</v>
      </c>
      <c r="E1425" s="172">
        <v>34.630000000000003</v>
      </c>
      <c r="F1425" s="172">
        <v>3.5143</v>
      </c>
      <c r="G1425" s="172">
        <v>3.5143</v>
      </c>
      <c r="H1425" s="172">
        <v>5.2752999999999997</v>
      </c>
      <c r="I1425" s="172">
        <v>11.2357</v>
      </c>
      <c r="J1425" s="172">
        <v>13.887700000000001</v>
      </c>
      <c r="K1425" s="172">
        <v>15.171099999999999</v>
      </c>
      <c r="L1425" s="172">
        <v>11.688700000000001</v>
      </c>
      <c r="M1425" s="172">
        <v>7.9851000000000001</v>
      </c>
      <c r="N1425" s="172">
        <v>13.696099999999999</v>
      </c>
      <c r="O1425" s="172">
        <v>4.1178999999999997</v>
      </c>
      <c r="P1425" s="172">
        <v>6.1542000000000003</v>
      </c>
      <c r="Q1425" s="172">
        <v>7.3601000000000001</v>
      </c>
      <c r="R1425" s="172">
        <v>3.8864000000000001</v>
      </c>
    </row>
    <row r="1426" spans="1:18" x14ac:dyDescent="0.3">
      <c r="A1426" s="168" t="s">
        <v>1476</v>
      </c>
      <c r="B1426" s="168" t="s">
        <v>1527</v>
      </c>
      <c r="C1426" s="168">
        <v>138270</v>
      </c>
      <c r="D1426" s="171">
        <v>44032</v>
      </c>
      <c r="E1426" s="172">
        <v>36.919199999999996</v>
      </c>
      <c r="F1426" s="172">
        <v>4.2526999999999999</v>
      </c>
      <c r="G1426" s="172">
        <v>4.2526999999999999</v>
      </c>
      <c r="H1426" s="172">
        <v>6.5331999999999999</v>
      </c>
      <c r="I1426" s="172">
        <v>12.987399999999999</v>
      </c>
      <c r="J1426" s="172">
        <v>15.4442</v>
      </c>
      <c r="K1426" s="172">
        <v>16.2395</v>
      </c>
      <c r="L1426" s="172">
        <v>12.6441</v>
      </c>
      <c r="M1426" s="172">
        <v>8.8867999999999991</v>
      </c>
      <c r="N1426" s="172">
        <v>14.5672</v>
      </c>
      <c r="O1426" s="172">
        <v>5.0080999999999998</v>
      </c>
      <c r="P1426" s="172">
        <v>7.0659999999999998</v>
      </c>
      <c r="Q1426" s="172">
        <v>8.0533000000000001</v>
      </c>
      <c r="R1426" s="172">
        <v>4.7621000000000002</v>
      </c>
    </row>
    <row r="1427" spans="1:18" x14ac:dyDescent="0.3">
      <c r="A1427" s="168" t="s">
        <v>1476</v>
      </c>
      <c r="B1427" s="168" t="s">
        <v>1528</v>
      </c>
      <c r="C1427" s="168">
        <v>101465</v>
      </c>
      <c r="D1427" s="171">
        <v>44032</v>
      </c>
      <c r="E1427" s="172">
        <v>33.693300000000001</v>
      </c>
      <c r="F1427" s="172">
        <v>1.7696000000000001</v>
      </c>
      <c r="G1427" s="172">
        <v>1.7696000000000001</v>
      </c>
      <c r="H1427" s="172">
        <v>3.0659999999999998</v>
      </c>
      <c r="I1427" s="172">
        <v>20.840900000000001</v>
      </c>
      <c r="J1427" s="172">
        <v>96.860799999999998</v>
      </c>
      <c r="K1427" s="172">
        <v>19.188600000000001</v>
      </c>
      <c r="L1427" s="172">
        <v>14.862500000000001</v>
      </c>
      <c r="M1427" s="172">
        <v>12.009</v>
      </c>
      <c r="N1427" s="172">
        <v>10.7408</v>
      </c>
      <c r="O1427" s="172">
        <v>4.4908999999999999</v>
      </c>
      <c r="P1427" s="172">
        <v>6.2149999999999999</v>
      </c>
      <c r="Q1427" s="172">
        <v>7.3082000000000003</v>
      </c>
      <c r="R1427" s="172">
        <v>4.6223999999999998</v>
      </c>
    </row>
    <row r="1428" spans="1:18" x14ac:dyDescent="0.3">
      <c r="A1428" s="168" t="s">
        <v>1476</v>
      </c>
      <c r="B1428" s="168" t="s">
        <v>1529</v>
      </c>
      <c r="C1428" s="168">
        <v>119462</v>
      </c>
      <c r="D1428" s="171">
        <v>44032</v>
      </c>
      <c r="E1428" s="172">
        <v>35.522799999999997</v>
      </c>
      <c r="F1428" s="172">
        <v>2.1581999999999999</v>
      </c>
      <c r="G1428" s="172">
        <v>2.1581999999999999</v>
      </c>
      <c r="H1428" s="172">
        <v>3.4664999999999999</v>
      </c>
      <c r="I1428" s="172">
        <v>21.235499999999998</v>
      </c>
      <c r="J1428" s="172">
        <v>97.281599999999997</v>
      </c>
      <c r="K1428" s="172">
        <v>19.6525</v>
      </c>
      <c r="L1428" s="172">
        <v>15.3369</v>
      </c>
      <c r="M1428" s="172">
        <v>12.454599999999999</v>
      </c>
      <c r="N1428" s="172">
        <v>11.2036</v>
      </c>
      <c r="O1428" s="172">
        <v>5.1807999999999996</v>
      </c>
      <c r="P1428" s="172">
        <v>6.9687999999999999</v>
      </c>
      <c r="Q1428" s="172">
        <v>7.7499000000000002</v>
      </c>
      <c r="R1428" s="172">
        <v>5.2046999999999999</v>
      </c>
    </row>
    <row r="1429" spans="1:18" x14ac:dyDescent="0.3">
      <c r="A1429" s="168" t="s">
        <v>1476</v>
      </c>
      <c r="B1429" s="168" t="s">
        <v>1530</v>
      </c>
      <c r="C1429" s="168">
        <v>119816</v>
      </c>
      <c r="D1429" s="171">
        <v>44032</v>
      </c>
      <c r="E1429" s="172">
        <v>25.393999999999998</v>
      </c>
      <c r="F1429" s="172">
        <v>7.3829000000000002</v>
      </c>
      <c r="G1429" s="172">
        <v>7.3829000000000002</v>
      </c>
      <c r="H1429" s="172">
        <v>7.8555999999999999</v>
      </c>
      <c r="I1429" s="172">
        <v>18.2685</v>
      </c>
      <c r="J1429" s="172">
        <v>18.7714</v>
      </c>
      <c r="K1429" s="172">
        <v>17.723299999999998</v>
      </c>
      <c r="L1429" s="172">
        <v>13.974399999999999</v>
      </c>
      <c r="M1429" s="172">
        <v>12.0313</v>
      </c>
      <c r="N1429" s="172">
        <v>11.5177</v>
      </c>
      <c r="O1429" s="172">
        <v>8.7234999999999996</v>
      </c>
      <c r="P1429" s="172">
        <v>9.0059000000000005</v>
      </c>
      <c r="Q1429" s="172">
        <v>9.0351999999999997</v>
      </c>
      <c r="R1429" s="172">
        <v>10.6409</v>
      </c>
    </row>
    <row r="1430" spans="1:18" x14ac:dyDescent="0.3">
      <c r="A1430" s="168" t="s">
        <v>1476</v>
      </c>
      <c r="B1430" s="168" t="s">
        <v>1531</v>
      </c>
      <c r="C1430" s="168">
        <v>106231</v>
      </c>
      <c r="D1430" s="171">
        <v>44032</v>
      </c>
      <c r="E1430" s="172">
        <v>24.4971</v>
      </c>
      <c r="F1430" s="172">
        <v>6.8577000000000004</v>
      </c>
      <c r="G1430" s="172">
        <v>6.8577000000000004</v>
      </c>
      <c r="H1430" s="172">
        <v>7.3537999999999997</v>
      </c>
      <c r="I1430" s="172">
        <v>17.765799999999999</v>
      </c>
      <c r="J1430" s="172">
        <v>18.264399999999998</v>
      </c>
      <c r="K1430" s="172">
        <v>17.200099999999999</v>
      </c>
      <c r="L1430" s="172">
        <v>13.436400000000001</v>
      </c>
      <c r="M1430" s="172">
        <v>11.485200000000001</v>
      </c>
      <c r="N1430" s="172">
        <v>10.960900000000001</v>
      </c>
      <c r="O1430" s="172">
        <v>8.1173000000000002</v>
      </c>
      <c r="P1430" s="172">
        <v>8.4091000000000005</v>
      </c>
      <c r="Q1430" s="172">
        <v>7.1382000000000003</v>
      </c>
      <c r="R1430" s="172">
        <v>10.0632</v>
      </c>
    </row>
    <row r="1431" spans="1:18" x14ac:dyDescent="0.3">
      <c r="A1431" s="168" t="s">
        <v>1476</v>
      </c>
      <c r="B1431" s="168" t="s">
        <v>1532</v>
      </c>
      <c r="C1431" s="168">
        <v>101563</v>
      </c>
      <c r="D1431" s="171">
        <v>44032</v>
      </c>
      <c r="E1431" s="172">
        <v>31.6387</v>
      </c>
      <c r="F1431" s="172">
        <v>4.8856999999999999</v>
      </c>
      <c r="G1431" s="172">
        <v>4.8856999999999999</v>
      </c>
      <c r="H1431" s="172">
        <v>5.2626999999999997</v>
      </c>
      <c r="I1431" s="172">
        <v>19.024699999999999</v>
      </c>
      <c r="J1431" s="172">
        <v>19.832699999999999</v>
      </c>
      <c r="K1431" s="172">
        <v>17.682500000000001</v>
      </c>
      <c r="L1431" s="172">
        <v>13.4939</v>
      </c>
      <c r="M1431" s="172">
        <v>11.2768</v>
      </c>
      <c r="N1431" s="172">
        <v>4.8371000000000004</v>
      </c>
      <c r="O1431" s="172">
        <v>3.2237</v>
      </c>
      <c r="P1431" s="172">
        <v>5.1325000000000003</v>
      </c>
      <c r="Q1431" s="172">
        <v>6.6509</v>
      </c>
      <c r="R1431" s="172">
        <v>2.4885000000000002</v>
      </c>
    </row>
    <row r="1432" spans="1:18" x14ac:dyDescent="0.3">
      <c r="A1432" s="168" t="s">
        <v>1476</v>
      </c>
      <c r="B1432" s="168" t="s">
        <v>1533</v>
      </c>
      <c r="C1432" s="168">
        <v>119664</v>
      </c>
      <c r="D1432" s="171">
        <v>44032</v>
      </c>
      <c r="E1432" s="172">
        <v>33.6554</v>
      </c>
      <c r="F1432" s="172">
        <v>5.6421000000000001</v>
      </c>
      <c r="G1432" s="172">
        <v>5.6421000000000001</v>
      </c>
      <c r="H1432" s="172">
        <v>5.9871999999999996</v>
      </c>
      <c r="I1432" s="172">
        <v>19.763000000000002</v>
      </c>
      <c r="J1432" s="172">
        <v>20.574400000000001</v>
      </c>
      <c r="K1432" s="172">
        <v>18.415800000000001</v>
      </c>
      <c r="L1432" s="172">
        <v>14.193099999999999</v>
      </c>
      <c r="M1432" s="172">
        <v>11.9901</v>
      </c>
      <c r="N1432" s="172">
        <v>5.5274999999999999</v>
      </c>
      <c r="O1432" s="172">
        <v>4.0412999999999997</v>
      </c>
      <c r="P1432" s="172">
        <v>6.0591999999999997</v>
      </c>
      <c r="Q1432" s="172">
        <v>7.4166999999999996</v>
      </c>
      <c r="R1432" s="172">
        <v>3.1951000000000001</v>
      </c>
    </row>
    <row r="1433" spans="1:18" x14ac:dyDescent="0.3">
      <c r="A1433" s="168" t="s">
        <v>1476</v>
      </c>
      <c r="B1433" s="168" t="s">
        <v>1534</v>
      </c>
      <c r="C1433" s="168">
        <v>101548</v>
      </c>
      <c r="D1433" s="171">
        <v>44032</v>
      </c>
      <c r="E1433" s="172">
        <v>37.183399999999999</v>
      </c>
      <c r="F1433" s="172">
        <v>4.7135999999999996</v>
      </c>
      <c r="G1433" s="172">
        <v>4.7135999999999996</v>
      </c>
      <c r="H1433" s="172">
        <v>7.4851000000000001</v>
      </c>
      <c r="I1433" s="172">
        <v>19.197800000000001</v>
      </c>
      <c r="J1433" s="172">
        <v>21.165099999999999</v>
      </c>
      <c r="K1433" s="172">
        <v>18.6724</v>
      </c>
      <c r="L1433" s="172">
        <v>14.091799999999999</v>
      </c>
      <c r="M1433" s="172">
        <v>11.789099999999999</v>
      </c>
      <c r="N1433" s="172">
        <v>10.6936</v>
      </c>
      <c r="O1433" s="172">
        <v>5.8724999999999996</v>
      </c>
      <c r="P1433" s="172">
        <v>6.8985000000000003</v>
      </c>
      <c r="Q1433" s="172">
        <v>7.5854999999999997</v>
      </c>
      <c r="R1433" s="172">
        <v>6.7512999999999996</v>
      </c>
    </row>
    <row r="1434" spans="1:18" x14ac:dyDescent="0.3">
      <c r="A1434" s="168" t="s">
        <v>1476</v>
      </c>
      <c r="B1434" s="168" t="s">
        <v>1535</v>
      </c>
      <c r="C1434" s="168">
        <v>119949</v>
      </c>
      <c r="D1434" s="171">
        <v>44032</v>
      </c>
      <c r="E1434" s="172">
        <v>39.421300000000002</v>
      </c>
      <c r="F1434" s="172">
        <v>5.5270000000000001</v>
      </c>
      <c r="G1434" s="172">
        <v>5.5270000000000001</v>
      </c>
      <c r="H1434" s="172">
        <v>8.3597000000000001</v>
      </c>
      <c r="I1434" s="172">
        <v>20.100200000000001</v>
      </c>
      <c r="J1434" s="172">
        <v>22.093800000000002</v>
      </c>
      <c r="K1434" s="172">
        <v>19.642499999999998</v>
      </c>
      <c r="L1434" s="172">
        <v>15.0905</v>
      </c>
      <c r="M1434" s="172">
        <v>12.8027</v>
      </c>
      <c r="N1434" s="172">
        <v>11.727399999999999</v>
      </c>
      <c r="O1434" s="172">
        <v>6.8085000000000004</v>
      </c>
      <c r="P1434" s="172">
        <v>7.8227000000000002</v>
      </c>
      <c r="Q1434" s="172">
        <v>8.5868000000000002</v>
      </c>
      <c r="R1434" s="172">
        <v>7.7118000000000002</v>
      </c>
    </row>
    <row r="1435" spans="1:18" x14ac:dyDescent="0.3">
      <c r="A1435" s="168" t="s">
        <v>1476</v>
      </c>
      <c r="B1435" s="168" t="s">
        <v>1536</v>
      </c>
      <c r="C1435" s="168">
        <v>120718</v>
      </c>
      <c r="D1435" s="171">
        <v>44032</v>
      </c>
      <c r="E1435" s="172">
        <v>23.638200000000001</v>
      </c>
      <c r="F1435" s="172">
        <v>7.4678000000000004</v>
      </c>
      <c r="G1435" s="172">
        <v>7.4678000000000004</v>
      </c>
      <c r="H1435" s="172">
        <v>8.9047999999999998</v>
      </c>
      <c r="I1435" s="172">
        <v>18.930499999999999</v>
      </c>
      <c r="J1435" s="172">
        <v>20.091799999999999</v>
      </c>
      <c r="K1435" s="172">
        <v>19.303699999999999</v>
      </c>
      <c r="L1435" s="172">
        <v>15.013999999999999</v>
      </c>
      <c r="M1435" s="172">
        <v>12.6957</v>
      </c>
      <c r="N1435" s="172">
        <v>12.0944</v>
      </c>
      <c r="O1435" s="172">
        <v>4.2175000000000002</v>
      </c>
      <c r="P1435" s="172">
        <v>6.4196</v>
      </c>
      <c r="Q1435" s="172">
        <v>7.5533999999999999</v>
      </c>
      <c r="R1435" s="172">
        <v>3.7351000000000001</v>
      </c>
    </row>
    <row r="1436" spans="1:18" x14ac:dyDescent="0.3">
      <c r="A1436" s="168" t="s">
        <v>1476</v>
      </c>
      <c r="B1436" s="168" t="s">
        <v>1537</v>
      </c>
      <c r="C1436" s="168">
        <v>106624</v>
      </c>
      <c r="D1436" s="171">
        <v>44032</v>
      </c>
      <c r="E1436" s="172">
        <v>22.839200000000002</v>
      </c>
      <c r="F1436" s="172">
        <v>6.9291999999999998</v>
      </c>
      <c r="G1436" s="172">
        <v>6.9291999999999998</v>
      </c>
      <c r="H1436" s="172">
        <v>8.3693000000000008</v>
      </c>
      <c r="I1436" s="172">
        <v>18.404800000000002</v>
      </c>
      <c r="J1436" s="172">
        <v>19.644300000000001</v>
      </c>
      <c r="K1436" s="172">
        <v>18.890999999999998</v>
      </c>
      <c r="L1436" s="172">
        <v>14.5983</v>
      </c>
      <c r="M1436" s="172">
        <v>12.271800000000001</v>
      </c>
      <c r="N1436" s="172">
        <v>11.659700000000001</v>
      </c>
      <c r="O1436" s="172">
        <v>3.7431000000000001</v>
      </c>
      <c r="P1436" s="172">
        <v>5.9112999999999998</v>
      </c>
      <c r="Q1436" s="172">
        <v>6.6401000000000003</v>
      </c>
      <c r="R1436" s="172">
        <v>3.2831000000000001</v>
      </c>
    </row>
    <row r="1437" spans="1:18" x14ac:dyDescent="0.3">
      <c r="A1437" s="173" t="s">
        <v>27</v>
      </c>
      <c r="B1437" s="168"/>
      <c r="C1437" s="168"/>
      <c r="D1437" s="168"/>
      <c r="E1437" s="168"/>
      <c r="F1437" s="174">
        <v>3.9615363636363643</v>
      </c>
      <c r="G1437" s="174">
        <v>3.9615363636363643</v>
      </c>
      <c r="H1437" s="174">
        <v>7.0729327272727263</v>
      </c>
      <c r="I1437" s="174">
        <v>16.437655555555558</v>
      </c>
      <c r="J1437" s="174">
        <v>25.094801851851852</v>
      </c>
      <c r="K1437" s="174">
        <v>14.311342592592595</v>
      </c>
      <c r="L1437" s="174">
        <v>11.617185185185186</v>
      </c>
      <c r="M1437" s="174">
        <v>9.5305555555555568</v>
      </c>
      <c r="N1437" s="174">
        <v>8.7560074074074041</v>
      </c>
      <c r="O1437" s="174">
        <v>6.4279779999999995</v>
      </c>
      <c r="P1437" s="174">
        <v>7.4700799999999985</v>
      </c>
      <c r="Q1437" s="174">
        <v>7.8808909090909101</v>
      </c>
      <c r="R1437" s="174">
        <v>7.260724999999999</v>
      </c>
    </row>
    <row r="1438" spans="1:18" x14ac:dyDescent="0.3">
      <c r="A1438" s="173" t="s">
        <v>409</v>
      </c>
      <c r="B1438" s="168"/>
      <c r="C1438" s="168"/>
      <c r="D1438" s="168"/>
      <c r="E1438" s="168"/>
      <c r="F1438" s="174">
        <v>5.3628999999999998</v>
      </c>
      <c r="G1438" s="174">
        <v>5.3628999999999998</v>
      </c>
      <c r="H1438" s="174">
        <v>7.569</v>
      </c>
      <c r="I1438" s="174">
        <v>17.339849999999998</v>
      </c>
      <c r="J1438" s="174">
        <v>19.00675</v>
      </c>
      <c r="K1438" s="174">
        <v>17.613599999999998</v>
      </c>
      <c r="L1438" s="174">
        <v>13.47705</v>
      </c>
      <c r="M1438" s="174">
        <v>11.3614</v>
      </c>
      <c r="N1438" s="174">
        <v>10.736550000000001</v>
      </c>
      <c r="O1438" s="174">
        <v>7.6619999999999999</v>
      </c>
      <c r="P1438" s="174">
        <v>8.06785</v>
      </c>
      <c r="Q1438" s="174">
        <v>7.9553000000000003</v>
      </c>
      <c r="R1438" s="174">
        <v>9.4350500000000004</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44032</v>
      </c>
      <c r="E1441" s="172">
        <v>25.6736</v>
      </c>
      <c r="F1441" s="172">
        <v>1.0651999999999999</v>
      </c>
      <c r="G1441" s="172">
        <v>1.0651999999999999</v>
      </c>
      <c r="H1441" s="172">
        <v>0.81879999999999997</v>
      </c>
      <c r="I1441" s="172">
        <v>1.6535</v>
      </c>
      <c r="J1441" s="172">
        <v>4.5805999999999996</v>
      </c>
      <c r="K1441" s="172">
        <v>11.830500000000001</v>
      </c>
      <c r="L1441" s="172">
        <v>-21.9101</v>
      </c>
      <c r="M1441" s="172">
        <v>-14.9047</v>
      </c>
      <c r="N1441" s="172">
        <v>-19.0212</v>
      </c>
      <c r="O1441" s="172">
        <v>-12.498100000000001</v>
      </c>
      <c r="P1441" s="172">
        <v>0.30819999999999997</v>
      </c>
      <c r="Q1441" s="172">
        <v>7.3372999999999999</v>
      </c>
      <c r="R1441" s="172">
        <v>-16.238099999999999</v>
      </c>
    </row>
    <row r="1442" spans="1:18" x14ac:dyDescent="0.3">
      <c r="A1442" s="168" t="s">
        <v>1539</v>
      </c>
      <c r="B1442" s="168" t="s">
        <v>1541</v>
      </c>
      <c r="C1442" s="168">
        <v>119556</v>
      </c>
      <c r="D1442" s="171">
        <v>44032</v>
      </c>
      <c r="E1442" s="172">
        <v>27.678599999999999</v>
      </c>
      <c r="F1442" s="172">
        <v>1.0777000000000001</v>
      </c>
      <c r="G1442" s="172">
        <v>1.0777000000000001</v>
      </c>
      <c r="H1442" s="172">
        <v>0.84560000000000002</v>
      </c>
      <c r="I1442" s="172">
        <v>1.7041999999999999</v>
      </c>
      <c r="J1442" s="172">
        <v>4.7066999999999997</v>
      </c>
      <c r="K1442" s="172">
        <v>12.2013</v>
      </c>
      <c r="L1442" s="172">
        <v>-21.439499999999999</v>
      </c>
      <c r="M1442" s="172">
        <v>-14.1472</v>
      </c>
      <c r="N1442" s="172">
        <v>-18.065300000000001</v>
      </c>
      <c r="O1442" s="172">
        <v>-11.4307</v>
      </c>
      <c r="P1442" s="172">
        <v>1.4027000000000001</v>
      </c>
      <c r="Q1442" s="172">
        <v>10.2226</v>
      </c>
      <c r="R1442" s="172">
        <v>-15.2515</v>
      </c>
    </row>
    <row r="1443" spans="1:18" x14ac:dyDescent="0.3">
      <c r="A1443" s="168" t="s">
        <v>1539</v>
      </c>
      <c r="B1443" s="168" t="s">
        <v>1542</v>
      </c>
      <c r="C1443" s="168">
        <v>125354</v>
      </c>
      <c r="D1443" s="171">
        <v>44032</v>
      </c>
      <c r="E1443" s="172">
        <v>31.22</v>
      </c>
      <c r="F1443" s="172">
        <v>0.54749999999999999</v>
      </c>
      <c r="G1443" s="172">
        <v>0.54749999999999999</v>
      </c>
      <c r="H1443" s="172">
        <v>0.35360000000000003</v>
      </c>
      <c r="I1443" s="172">
        <v>0.57989999999999997</v>
      </c>
      <c r="J1443" s="172">
        <v>3.2749000000000001</v>
      </c>
      <c r="K1443" s="172">
        <v>7.9530000000000003</v>
      </c>
      <c r="L1443" s="172">
        <v>-12.9877</v>
      </c>
      <c r="M1443" s="172">
        <v>-5.3365999999999998</v>
      </c>
      <c r="N1443" s="172">
        <v>2.7311999999999999</v>
      </c>
      <c r="O1443" s="172">
        <v>5.3859000000000004</v>
      </c>
      <c r="P1443" s="172">
        <v>9.0658999999999992</v>
      </c>
      <c r="Q1443" s="172">
        <v>18.691500000000001</v>
      </c>
      <c r="R1443" s="172">
        <v>6.4626000000000001</v>
      </c>
    </row>
    <row r="1444" spans="1:18" x14ac:dyDescent="0.3">
      <c r="A1444" s="168" t="s">
        <v>1539</v>
      </c>
      <c r="B1444" s="168" t="s">
        <v>1543</v>
      </c>
      <c r="C1444" s="168">
        <v>125350</v>
      </c>
      <c r="D1444" s="171">
        <v>44032</v>
      </c>
      <c r="E1444" s="172">
        <v>28.86</v>
      </c>
      <c r="F1444" s="172">
        <v>0.52249999999999996</v>
      </c>
      <c r="G1444" s="172">
        <v>0.52249999999999996</v>
      </c>
      <c r="H1444" s="172">
        <v>0.31280000000000002</v>
      </c>
      <c r="I1444" s="172">
        <v>0.48749999999999999</v>
      </c>
      <c r="J1444" s="172">
        <v>3.1082999999999998</v>
      </c>
      <c r="K1444" s="172">
        <v>7.4459999999999997</v>
      </c>
      <c r="L1444" s="172">
        <v>-13.7478</v>
      </c>
      <c r="M1444" s="172">
        <v>-6.5415000000000001</v>
      </c>
      <c r="N1444" s="172">
        <v>1.0858000000000001</v>
      </c>
      <c r="O1444" s="172">
        <v>4.0454999999999997</v>
      </c>
      <c r="P1444" s="172">
        <v>7.7634999999999996</v>
      </c>
      <c r="Q1444" s="172">
        <v>17.2956</v>
      </c>
      <c r="R1444" s="172">
        <v>5.0267999999999997</v>
      </c>
    </row>
    <row r="1445" spans="1:18" x14ac:dyDescent="0.3">
      <c r="A1445" s="168" t="s">
        <v>1539</v>
      </c>
      <c r="B1445" s="168" t="s">
        <v>1544</v>
      </c>
      <c r="C1445" s="168">
        <v>145678</v>
      </c>
      <c r="D1445" s="171">
        <v>44032</v>
      </c>
      <c r="E1445" s="172">
        <v>11.43</v>
      </c>
      <c r="F1445" s="172">
        <v>1.0609999999999999</v>
      </c>
      <c r="G1445" s="172">
        <v>1.0609999999999999</v>
      </c>
      <c r="H1445" s="172">
        <v>1.24</v>
      </c>
      <c r="I1445" s="172">
        <v>2.6032000000000002</v>
      </c>
      <c r="J1445" s="172">
        <v>5.5401999999999996</v>
      </c>
      <c r="K1445" s="172">
        <v>14.1858</v>
      </c>
      <c r="L1445" s="172">
        <v>1.1504000000000001</v>
      </c>
      <c r="M1445" s="172">
        <v>11.403499999999999</v>
      </c>
      <c r="N1445" s="172">
        <v>13.8446</v>
      </c>
      <c r="O1445" s="172"/>
      <c r="P1445" s="172"/>
      <c r="Q1445" s="172">
        <v>8.7908000000000008</v>
      </c>
      <c r="R1445" s="172"/>
    </row>
    <row r="1446" spans="1:18" x14ac:dyDescent="0.3">
      <c r="A1446" s="168" t="s">
        <v>1539</v>
      </c>
      <c r="B1446" s="168" t="s">
        <v>1545</v>
      </c>
      <c r="C1446" s="168">
        <v>145677</v>
      </c>
      <c r="D1446" s="171">
        <v>44032</v>
      </c>
      <c r="E1446" s="172">
        <v>11.1</v>
      </c>
      <c r="F1446" s="172">
        <v>1.0929</v>
      </c>
      <c r="G1446" s="172">
        <v>1.0929</v>
      </c>
      <c r="H1446" s="172">
        <v>1.1851</v>
      </c>
      <c r="I1446" s="172">
        <v>2.4931000000000001</v>
      </c>
      <c r="J1446" s="172">
        <v>5.4131</v>
      </c>
      <c r="K1446" s="172">
        <v>13.7295</v>
      </c>
      <c r="L1446" s="172">
        <v>0.27100000000000002</v>
      </c>
      <c r="M1446" s="172">
        <v>9.7922999999999991</v>
      </c>
      <c r="N1446" s="172">
        <v>11.782500000000001</v>
      </c>
      <c r="O1446" s="172"/>
      <c r="P1446" s="172"/>
      <c r="Q1446" s="172">
        <v>6.8000999999999996</v>
      </c>
      <c r="R1446" s="172"/>
    </row>
    <row r="1447" spans="1:18" x14ac:dyDescent="0.3">
      <c r="A1447" s="168" t="s">
        <v>1539</v>
      </c>
      <c r="B1447" s="168" t="s">
        <v>1546</v>
      </c>
      <c r="C1447" s="168">
        <v>146130</v>
      </c>
      <c r="D1447" s="171">
        <v>44032</v>
      </c>
      <c r="E1447" s="172">
        <v>9.8699999999999992</v>
      </c>
      <c r="F1447" s="172">
        <v>0.71430000000000005</v>
      </c>
      <c r="G1447" s="172">
        <v>0.71430000000000005</v>
      </c>
      <c r="H1447" s="172">
        <v>1.127</v>
      </c>
      <c r="I1447" s="172">
        <v>1.8575999999999999</v>
      </c>
      <c r="J1447" s="172">
        <v>5</v>
      </c>
      <c r="K1447" s="172">
        <v>17.5</v>
      </c>
      <c r="L1447" s="172">
        <v>-5.8205999999999998</v>
      </c>
      <c r="M1447" s="172">
        <v>5.4486999999999997</v>
      </c>
      <c r="N1447" s="172">
        <v>3.3508</v>
      </c>
      <c r="O1447" s="172"/>
      <c r="P1447" s="172"/>
      <c r="Q1447" s="172">
        <v>-0.91249999999999998</v>
      </c>
      <c r="R1447" s="172"/>
    </row>
    <row r="1448" spans="1:18" x14ac:dyDescent="0.3">
      <c r="A1448" s="168" t="s">
        <v>1539</v>
      </c>
      <c r="B1448" s="168" t="s">
        <v>1547</v>
      </c>
      <c r="C1448" s="168">
        <v>146127</v>
      </c>
      <c r="D1448" s="171">
        <v>44032</v>
      </c>
      <c r="E1448" s="172">
        <v>9.6300000000000008</v>
      </c>
      <c r="F1448" s="172">
        <v>0.73219999999999996</v>
      </c>
      <c r="G1448" s="172">
        <v>0.73219999999999996</v>
      </c>
      <c r="H1448" s="172">
        <v>1.1555</v>
      </c>
      <c r="I1448" s="172">
        <v>1.7969999999999999</v>
      </c>
      <c r="J1448" s="172">
        <v>4.9020000000000001</v>
      </c>
      <c r="K1448" s="172">
        <v>17.010899999999999</v>
      </c>
      <c r="L1448" s="172">
        <v>-6.5049000000000001</v>
      </c>
      <c r="M1448" s="172">
        <v>4.1081000000000003</v>
      </c>
      <c r="N1448" s="172">
        <v>1.5823</v>
      </c>
      <c r="O1448" s="172"/>
      <c r="P1448" s="172"/>
      <c r="Q1448" s="172">
        <v>-2.6067</v>
      </c>
      <c r="R1448" s="172"/>
    </row>
    <row r="1449" spans="1:18" x14ac:dyDescent="0.3">
      <c r="A1449" s="168" t="s">
        <v>1539</v>
      </c>
      <c r="B1449" s="168" t="s">
        <v>1548</v>
      </c>
      <c r="C1449" s="168">
        <v>119212</v>
      </c>
      <c r="D1449" s="171">
        <v>44032</v>
      </c>
      <c r="E1449" s="172">
        <v>53.642000000000003</v>
      </c>
      <c r="F1449" s="172">
        <v>0.74560000000000004</v>
      </c>
      <c r="G1449" s="172">
        <v>0.74560000000000004</v>
      </c>
      <c r="H1449" s="172">
        <v>1.9306000000000001</v>
      </c>
      <c r="I1449" s="172">
        <v>1.4755</v>
      </c>
      <c r="J1449" s="172">
        <v>5.9302000000000001</v>
      </c>
      <c r="K1449" s="172">
        <v>18.321000000000002</v>
      </c>
      <c r="L1449" s="172">
        <v>-11.196099999999999</v>
      </c>
      <c r="M1449" s="172">
        <v>1.4985999999999999</v>
      </c>
      <c r="N1449" s="172">
        <v>-0.1173</v>
      </c>
      <c r="O1449" s="172">
        <v>-5.6546000000000003</v>
      </c>
      <c r="P1449" s="172">
        <v>4.4282000000000004</v>
      </c>
      <c r="Q1449" s="172">
        <v>15.9573</v>
      </c>
      <c r="R1449" s="172">
        <v>-3.0278999999999998</v>
      </c>
    </row>
    <row r="1450" spans="1:18" x14ac:dyDescent="0.3">
      <c r="A1450" s="168" t="s">
        <v>1539</v>
      </c>
      <c r="B1450" s="168" t="s">
        <v>1549</v>
      </c>
      <c r="C1450" s="168">
        <v>105989</v>
      </c>
      <c r="D1450" s="171">
        <v>44032</v>
      </c>
      <c r="E1450" s="172">
        <v>51.027000000000001</v>
      </c>
      <c r="F1450" s="172">
        <v>0.73640000000000005</v>
      </c>
      <c r="G1450" s="172">
        <v>0.73640000000000005</v>
      </c>
      <c r="H1450" s="172">
        <v>1.9113</v>
      </c>
      <c r="I1450" s="172">
        <v>1.4373</v>
      </c>
      <c r="J1450" s="172">
        <v>5.8453999999999997</v>
      </c>
      <c r="K1450" s="172">
        <v>18.041499999999999</v>
      </c>
      <c r="L1450" s="172">
        <v>-11.597200000000001</v>
      </c>
      <c r="M1450" s="172">
        <v>0.82</v>
      </c>
      <c r="N1450" s="172">
        <v>-1.0029999999999999</v>
      </c>
      <c r="O1450" s="172">
        <v>-6.2782999999999998</v>
      </c>
      <c r="P1450" s="172">
        <v>3.7395999999999998</v>
      </c>
      <c r="Q1450" s="172">
        <v>13.2377</v>
      </c>
      <c r="R1450" s="172">
        <v>-3.8142</v>
      </c>
    </row>
    <row r="1451" spans="1:18" x14ac:dyDescent="0.3">
      <c r="A1451" s="168" t="s">
        <v>1539</v>
      </c>
      <c r="B1451" s="168" t="s">
        <v>1550</v>
      </c>
      <c r="C1451" s="168">
        <v>146196</v>
      </c>
      <c r="D1451" s="171">
        <v>44032</v>
      </c>
      <c r="E1451" s="172">
        <v>10.835000000000001</v>
      </c>
      <c r="F1451" s="172">
        <v>0.98799999999999999</v>
      </c>
      <c r="G1451" s="172">
        <v>0.98799999999999999</v>
      </c>
      <c r="H1451" s="172">
        <v>0.67830000000000001</v>
      </c>
      <c r="I1451" s="172">
        <v>0.89390000000000003</v>
      </c>
      <c r="J1451" s="172">
        <v>4.7872000000000003</v>
      </c>
      <c r="K1451" s="172">
        <v>13.147500000000001</v>
      </c>
      <c r="L1451" s="172">
        <v>-9.8210999999999995</v>
      </c>
      <c r="M1451" s="172">
        <v>-0.46850000000000003</v>
      </c>
      <c r="N1451" s="172">
        <v>3.0139</v>
      </c>
      <c r="O1451" s="172"/>
      <c r="P1451" s="172"/>
      <c r="Q1451" s="172">
        <v>5.6894</v>
      </c>
      <c r="R1451" s="172"/>
    </row>
    <row r="1452" spans="1:18" x14ac:dyDescent="0.3">
      <c r="A1452" s="168" t="s">
        <v>1539</v>
      </c>
      <c r="B1452" s="168" t="s">
        <v>1551</v>
      </c>
      <c r="C1452" s="168">
        <v>146193</v>
      </c>
      <c r="D1452" s="171">
        <v>44032</v>
      </c>
      <c r="E1452" s="172">
        <v>10.598000000000001</v>
      </c>
      <c r="F1452" s="172">
        <v>0.98140000000000005</v>
      </c>
      <c r="G1452" s="172">
        <v>0.98140000000000005</v>
      </c>
      <c r="H1452" s="172">
        <v>0.66490000000000005</v>
      </c>
      <c r="I1452" s="172">
        <v>0.83730000000000004</v>
      </c>
      <c r="J1452" s="172">
        <v>4.6612999999999998</v>
      </c>
      <c r="K1452" s="172">
        <v>12.7087</v>
      </c>
      <c r="L1452" s="172">
        <v>-10.512499999999999</v>
      </c>
      <c r="M1452" s="172">
        <v>-1.6335999999999999</v>
      </c>
      <c r="N1452" s="172">
        <v>1.4162999999999999</v>
      </c>
      <c r="O1452" s="172"/>
      <c r="P1452" s="172"/>
      <c r="Q1452" s="172">
        <v>4.0888</v>
      </c>
      <c r="R1452" s="172"/>
    </row>
    <row r="1453" spans="1:18" x14ac:dyDescent="0.3">
      <c r="A1453" s="168" t="s">
        <v>1539</v>
      </c>
      <c r="B1453" s="168" t="s">
        <v>1552</v>
      </c>
      <c r="C1453" s="168">
        <v>103360</v>
      </c>
      <c r="D1453" s="171">
        <v>44032</v>
      </c>
      <c r="E1453" s="172">
        <v>40.917499999999997</v>
      </c>
      <c r="F1453" s="172">
        <v>0.94940000000000002</v>
      </c>
      <c r="G1453" s="172">
        <v>0.94940000000000002</v>
      </c>
      <c r="H1453" s="172">
        <v>1.2441</v>
      </c>
      <c r="I1453" s="172">
        <v>0.8327</v>
      </c>
      <c r="J1453" s="172">
        <v>3.7057000000000002</v>
      </c>
      <c r="K1453" s="172">
        <v>8.9407999999999994</v>
      </c>
      <c r="L1453" s="172">
        <v>-21.8428</v>
      </c>
      <c r="M1453" s="172">
        <v>-16.535900000000002</v>
      </c>
      <c r="N1453" s="172">
        <v>-18.462900000000001</v>
      </c>
      <c r="O1453" s="172">
        <v>-9.5547000000000004</v>
      </c>
      <c r="P1453" s="172">
        <v>0.72409999999999997</v>
      </c>
      <c r="Q1453" s="172">
        <v>10.185600000000001</v>
      </c>
      <c r="R1453" s="172">
        <v>-14.0611</v>
      </c>
    </row>
    <row r="1454" spans="1:18" x14ac:dyDescent="0.3">
      <c r="A1454" s="168" t="s">
        <v>1539</v>
      </c>
      <c r="B1454" s="168" t="s">
        <v>1553</v>
      </c>
      <c r="C1454" s="168">
        <v>118525</v>
      </c>
      <c r="D1454" s="171">
        <v>44032</v>
      </c>
      <c r="E1454" s="172">
        <v>44.412700000000001</v>
      </c>
      <c r="F1454" s="172">
        <v>0.9556</v>
      </c>
      <c r="G1454" s="172">
        <v>0.9556</v>
      </c>
      <c r="H1454" s="172">
        <v>1.2589999999999999</v>
      </c>
      <c r="I1454" s="172">
        <v>0.86439999999999995</v>
      </c>
      <c r="J1454" s="172">
        <v>3.7778999999999998</v>
      </c>
      <c r="K1454" s="172">
        <v>9.1806000000000001</v>
      </c>
      <c r="L1454" s="172">
        <v>-21.498100000000001</v>
      </c>
      <c r="M1454" s="172">
        <v>-15.9742</v>
      </c>
      <c r="N1454" s="172">
        <v>-17.724399999999999</v>
      </c>
      <c r="O1454" s="172">
        <v>-8.5699000000000005</v>
      </c>
      <c r="P1454" s="172">
        <v>1.8992</v>
      </c>
      <c r="Q1454" s="172">
        <v>13.3803</v>
      </c>
      <c r="R1454" s="172">
        <v>-13.1937</v>
      </c>
    </row>
    <row r="1455" spans="1:18" x14ac:dyDescent="0.3">
      <c r="A1455" s="168" t="s">
        <v>1539</v>
      </c>
      <c r="B1455" s="168" t="s">
        <v>1554</v>
      </c>
      <c r="C1455" s="168">
        <v>130503</v>
      </c>
      <c r="D1455" s="171">
        <v>44032</v>
      </c>
      <c r="E1455" s="172">
        <v>36.125999999999998</v>
      </c>
      <c r="F1455" s="172">
        <v>0.52869999999999995</v>
      </c>
      <c r="G1455" s="172">
        <v>0.52869999999999995</v>
      </c>
      <c r="H1455" s="172">
        <v>0.94450000000000001</v>
      </c>
      <c r="I1455" s="172">
        <v>1.6145</v>
      </c>
      <c r="J1455" s="172">
        <v>5.9848999999999997</v>
      </c>
      <c r="K1455" s="172">
        <v>15.2492</v>
      </c>
      <c r="L1455" s="172">
        <v>-17.6052</v>
      </c>
      <c r="M1455" s="172">
        <v>-13.2921</v>
      </c>
      <c r="N1455" s="172">
        <v>-16.188800000000001</v>
      </c>
      <c r="O1455" s="172">
        <v>-3.2654000000000001</v>
      </c>
      <c r="P1455" s="172">
        <v>5.8693</v>
      </c>
      <c r="Q1455" s="172">
        <v>11.469099999999999</v>
      </c>
      <c r="R1455" s="172">
        <v>-10.4579</v>
      </c>
    </row>
    <row r="1456" spans="1:18" x14ac:dyDescent="0.3">
      <c r="A1456" s="168" t="s">
        <v>1539</v>
      </c>
      <c r="B1456" s="168" t="s">
        <v>1555</v>
      </c>
      <c r="C1456" s="168">
        <v>130502</v>
      </c>
      <c r="D1456" s="171">
        <v>44032</v>
      </c>
      <c r="E1456" s="172">
        <v>33.302</v>
      </c>
      <c r="F1456" s="172">
        <v>0.51919999999999999</v>
      </c>
      <c r="G1456" s="172">
        <v>0.51919999999999999</v>
      </c>
      <c r="H1456" s="172">
        <v>0.92430000000000001</v>
      </c>
      <c r="I1456" s="172">
        <v>1.5769</v>
      </c>
      <c r="J1456" s="172">
        <v>5.8954000000000004</v>
      </c>
      <c r="K1456" s="172">
        <v>14.9534</v>
      </c>
      <c r="L1456" s="172">
        <v>-18.0198</v>
      </c>
      <c r="M1456" s="172">
        <v>-13.9594</v>
      </c>
      <c r="N1456" s="172">
        <v>-17.043600000000001</v>
      </c>
      <c r="O1456" s="172">
        <v>-4.4585999999999997</v>
      </c>
      <c r="P1456" s="172">
        <v>4.5686999999999998</v>
      </c>
      <c r="Q1456" s="172">
        <v>10.2714</v>
      </c>
      <c r="R1456" s="172">
        <v>-11.5121</v>
      </c>
    </row>
    <row r="1457" spans="1:18" x14ac:dyDescent="0.3">
      <c r="A1457" s="168" t="s">
        <v>1539</v>
      </c>
      <c r="B1457" s="168" t="s">
        <v>1556</v>
      </c>
      <c r="C1457" s="168">
        <v>103006</v>
      </c>
      <c r="D1457" s="171">
        <v>44032</v>
      </c>
      <c r="E1457" s="172">
        <v>40.423299999999998</v>
      </c>
      <c r="F1457" s="172">
        <v>0.8397</v>
      </c>
      <c r="G1457" s="172">
        <v>0.8397</v>
      </c>
      <c r="H1457" s="172">
        <v>-0.1822</v>
      </c>
      <c r="I1457" s="172">
        <v>0.30549999999999999</v>
      </c>
      <c r="J1457" s="172">
        <v>3.6417999999999999</v>
      </c>
      <c r="K1457" s="172">
        <v>17.376200000000001</v>
      </c>
      <c r="L1457" s="172">
        <v>-13.632400000000001</v>
      </c>
      <c r="M1457" s="172">
        <v>-8.5570000000000004</v>
      </c>
      <c r="N1457" s="172">
        <v>-10.401999999999999</v>
      </c>
      <c r="O1457" s="172">
        <v>-9.0311000000000003</v>
      </c>
      <c r="P1457" s="172">
        <v>-0.19170000000000001</v>
      </c>
      <c r="Q1457" s="172">
        <v>9.6378000000000004</v>
      </c>
      <c r="R1457" s="172">
        <v>-11.2036</v>
      </c>
    </row>
    <row r="1458" spans="1:18" x14ac:dyDescent="0.3">
      <c r="A1458" s="168" t="s">
        <v>1539</v>
      </c>
      <c r="B1458" s="168" t="s">
        <v>1557</v>
      </c>
      <c r="C1458" s="168">
        <v>120069</v>
      </c>
      <c r="D1458" s="171">
        <v>44032</v>
      </c>
      <c r="E1458" s="172">
        <v>43.109299999999998</v>
      </c>
      <c r="F1458" s="172">
        <v>0.8518</v>
      </c>
      <c r="G1458" s="172">
        <v>0.8518</v>
      </c>
      <c r="H1458" s="172">
        <v>-0.1547</v>
      </c>
      <c r="I1458" s="172">
        <v>0.36009999999999998</v>
      </c>
      <c r="J1458" s="172">
        <v>3.7658</v>
      </c>
      <c r="K1458" s="172">
        <v>17.7879</v>
      </c>
      <c r="L1458" s="172">
        <v>-13.010899999999999</v>
      </c>
      <c r="M1458" s="172">
        <v>-7.5768000000000004</v>
      </c>
      <c r="N1458" s="172">
        <v>-9.1379999999999999</v>
      </c>
      <c r="O1458" s="172">
        <v>-8.1053999999999995</v>
      </c>
      <c r="P1458" s="172">
        <v>0.71540000000000004</v>
      </c>
      <c r="Q1458" s="172">
        <v>10.209199999999999</v>
      </c>
      <c r="R1458" s="172">
        <v>-10.1851</v>
      </c>
    </row>
    <row r="1459" spans="1:18" x14ac:dyDescent="0.3">
      <c r="A1459" s="168" t="s">
        <v>1539</v>
      </c>
      <c r="B1459" s="168" t="s">
        <v>1558</v>
      </c>
      <c r="C1459" s="168">
        <v>106823</v>
      </c>
      <c r="D1459" s="171">
        <v>44032</v>
      </c>
      <c r="E1459" s="172">
        <v>22.28</v>
      </c>
      <c r="F1459" s="172">
        <v>1.2726999999999999</v>
      </c>
      <c r="G1459" s="172">
        <v>1.2726999999999999</v>
      </c>
      <c r="H1459" s="172">
        <v>0.54149999999999998</v>
      </c>
      <c r="I1459" s="172">
        <v>2.4839000000000002</v>
      </c>
      <c r="J1459" s="172">
        <v>6.5010000000000003</v>
      </c>
      <c r="K1459" s="172">
        <v>14.1393</v>
      </c>
      <c r="L1459" s="172">
        <v>-18.1785</v>
      </c>
      <c r="M1459" s="172">
        <v>-10.7729</v>
      </c>
      <c r="N1459" s="172">
        <v>-9.3572000000000006</v>
      </c>
      <c r="O1459" s="172">
        <v>-5.5415999999999999</v>
      </c>
      <c r="P1459" s="172">
        <v>1.0262</v>
      </c>
      <c r="Q1459" s="172">
        <v>6.4771999999999998</v>
      </c>
      <c r="R1459" s="172">
        <v>-4.2408999999999999</v>
      </c>
    </row>
    <row r="1460" spans="1:18" x14ac:dyDescent="0.3">
      <c r="A1460" s="168" t="s">
        <v>1539</v>
      </c>
      <c r="B1460" s="168" t="s">
        <v>1559</v>
      </c>
      <c r="C1460" s="168">
        <v>120591</v>
      </c>
      <c r="D1460" s="171">
        <v>44032</v>
      </c>
      <c r="E1460" s="172">
        <v>23.5</v>
      </c>
      <c r="F1460" s="172">
        <v>1.2495000000000001</v>
      </c>
      <c r="G1460" s="172">
        <v>1.2495000000000001</v>
      </c>
      <c r="H1460" s="172">
        <v>0.55630000000000002</v>
      </c>
      <c r="I1460" s="172">
        <v>2.5305</v>
      </c>
      <c r="J1460" s="172">
        <v>6.6242999999999999</v>
      </c>
      <c r="K1460" s="172">
        <v>14.6341</v>
      </c>
      <c r="L1460" s="172">
        <v>-17.543900000000001</v>
      </c>
      <c r="M1460" s="172">
        <v>-9.7888999999999999</v>
      </c>
      <c r="N1460" s="172">
        <v>-8.0953999999999997</v>
      </c>
      <c r="O1460" s="172">
        <v>-4.6006999999999998</v>
      </c>
      <c r="P1460" s="172">
        <v>1.8212999999999999</v>
      </c>
      <c r="Q1460" s="172">
        <v>8.9641000000000002</v>
      </c>
      <c r="R1460" s="172">
        <v>-3.081</v>
      </c>
    </row>
    <row r="1461" spans="1:18" x14ac:dyDescent="0.3">
      <c r="A1461" s="168" t="s">
        <v>1539</v>
      </c>
      <c r="B1461" s="168" t="s">
        <v>1560</v>
      </c>
      <c r="C1461" s="168">
        <v>141462</v>
      </c>
      <c r="D1461" s="171">
        <v>44032</v>
      </c>
      <c r="E1461" s="172">
        <v>7.87</v>
      </c>
      <c r="F1461" s="172">
        <v>0.63939999999999997</v>
      </c>
      <c r="G1461" s="172">
        <v>0.63939999999999997</v>
      </c>
      <c r="H1461" s="172">
        <v>0.89739999999999998</v>
      </c>
      <c r="I1461" s="172">
        <v>1.5484</v>
      </c>
      <c r="J1461" s="172">
        <v>5.3548</v>
      </c>
      <c r="K1461" s="172">
        <v>8.4022000000000006</v>
      </c>
      <c r="L1461" s="172">
        <v>-16.9831</v>
      </c>
      <c r="M1461" s="172">
        <v>-12.458299999999999</v>
      </c>
      <c r="N1461" s="172">
        <v>-11.1738</v>
      </c>
      <c r="O1461" s="172">
        <v>-7.7591000000000001</v>
      </c>
      <c r="P1461" s="172"/>
      <c r="Q1461" s="172">
        <v>-7.4770000000000003</v>
      </c>
      <c r="R1461" s="172">
        <v>-10.871</v>
      </c>
    </row>
    <row r="1462" spans="1:18" x14ac:dyDescent="0.3">
      <c r="A1462" s="168" t="s">
        <v>1539</v>
      </c>
      <c r="B1462" s="168" t="s">
        <v>1561</v>
      </c>
      <c r="C1462" s="168">
        <v>141475</v>
      </c>
      <c r="D1462" s="171">
        <v>44032</v>
      </c>
      <c r="E1462" s="172">
        <v>8.3699999999999992</v>
      </c>
      <c r="F1462" s="172">
        <v>0.72199999999999998</v>
      </c>
      <c r="G1462" s="172">
        <v>0.72199999999999998</v>
      </c>
      <c r="H1462" s="172">
        <v>0.96499999999999997</v>
      </c>
      <c r="I1462" s="172">
        <v>1.5777000000000001</v>
      </c>
      <c r="J1462" s="172">
        <v>5.4156000000000004</v>
      </c>
      <c r="K1462" s="172">
        <v>8.7012999999999998</v>
      </c>
      <c r="L1462" s="172">
        <v>-16.633500000000002</v>
      </c>
      <c r="M1462" s="172">
        <v>-11.8019</v>
      </c>
      <c r="N1462" s="172">
        <v>-10.193099999999999</v>
      </c>
      <c r="O1462" s="172">
        <v>-5.9099000000000004</v>
      </c>
      <c r="P1462" s="172"/>
      <c r="Q1462" s="172">
        <v>-5.6093999999999999</v>
      </c>
      <c r="R1462" s="172">
        <v>-9.4457000000000004</v>
      </c>
    </row>
    <row r="1463" spans="1:18" x14ac:dyDescent="0.3">
      <c r="A1463" s="168" t="s">
        <v>1539</v>
      </c>
      <c r="B1463" s="168" t="s">
        <v>1562</v>
      </c>
      <c r="C1463" s="168">
        <v>147946</v>
      </c>
      <c r="D1463" s="171">
        <v>44032</v>
      </c>
      <c r="E1463" s="172">
        <v>10.5</v>
      </c>
      <c r="F1463" s="172">
        <v>1.0587</v>
      </c>
      <c r="G1463" s="172">
        <v>1.0587</v>
      </c>
      <c r="H1463" s="172">
        <v>2.5390999999999999</v>
      </c>
      <c r="I1463" s="172">
        <v>2.8403999999999998</v>
      </c>
      <c r="J1463" s="172">
        <v>5.1051000000000002</v>
      </c>
      <c r="K1463" s="172">
        <v>12.782</v>
      </c>
      <c r="L1463" s="172"/>
      <c r="M1463" s="172"/>
      <c r="N1463" s="172"/>
      <c r="O1463" s="172"/>
      <c r="P1463" s="172"/>
      <c r="Q1463" s="172">
        <v>5</v>
      </c>
      <c r="R1463" s="172"/>
    </row>
    <row r="1464" spans="1:18" x14ac:dyDescent="0.3">
      <c r="A1464" s="168" t="s">
        <v>1539</v>
      </c>
      <c r="B1464" s="168" t="s">
        <v>1563</v>
      </c>
      <c r="C1464" s="168">
        <v>147944</v>
      </c>
      <c r="D1464" s="171">
        <v>44032</v>
      </c>
      <c r="E1464" s="172">
        <v>10.42</v>
      </c>
      <c r="F1464" s="172">
        <v>1.0669</v>
      </c>
      <c r="G1464" s="172">
        <v>1.0669</v>
      </c>
      <c r="H1464" s="172">
        <v>2.4582000000000002</v>
      </c>
      <c r="I1464" s="172">
        <v>2.7612999999999999</v>
      </c>
      <c r="J1464" s="172">
        <v>4.9344999999999999</v>
      </c>
      <c r="K1464" s="172">
        <v>12.2845</v>
      </c>
      <c r="L1464" s="172"/>
      <c r="M1464" s="172"/>
      <c r="N1464" s="172"/>
      <c r="O1464" s="172"/>
      <c r="P1464" s="172"/>
      <c r="Q1464" s="172">
        <v>4.2</v>
      </c>
      <c r="R1464" s="172"/>
    </row>
    <row r="1465" spans="1:18" x14ac:dyDescent="0.3">
      <c r="A1465" s="168" t="s">
        <v>1539</v>
      </c>
      <c r="B1465" s="168" t="s">
        <v>1564</v>
      </c>
      <c r="C1465" s="168">
        <v>145137</v>
      </c>
      <c r="D1465" s="171">
        <v>44032</v>
      </c>
      <c r="E1465" s="172">
        <v>10.46</v>
      </c>
      <c r="F1465" s="172">
        <v>0.67369999999999997</v>
      </c>
      <c r="G1465" s="172">
        <v>0.67369999999999997</v>
      </c>
      <c r="H1465" s="172">
        <v>1.0628</v>
      </c>
      <c r="I1465" s="172">
        <v>0.38390000000000002</v>
      </c>
      <c r="J1465" s="172">
        <v>4.0796000000000001</v>
      </c>
      <c r="K1465" s="172">
        <v>11.2766</v>
      </c>
      <c r="L1465" s="172">
        <v>-10.7509</v>
      </c>
      <c r="M1465" s="172">
        <v>0.19159999999999999</v>
      </c>
      <c r="N1465" s="172">
        <v>5.5499000000000001</v>
      </c>
      <c r="O1465" s="172"/>
      <c r="P1465" s="172"/>
      <c r="Q1465" s="172">
        <v>2.6440999999999999</v>
      </c>
      <c r="R1465" s="172"/>
    </row>
    <row r="1466" spans="1:18" x14ac:dyDescent="0.3">
      <c r="A1466" s="168" t="s">
        <v>1539</v>
      </c>
      <c r="B1466" s="168" t="s">
        <v>1565</v>
      </c>
      <c r="C1466" s="168">
        <v>145139</v>
      </c>
      <c r="D1466" s="171">
        <v>44032</v>
      </c>
      <c r="E1466" s="172">
        <v>10.17</v>
      </c>
      <c r="F1466" s="172">
        <v>0.59350000000000003</v>
      </c>
      <c r="G1466" s="172">
        <v>0.59350000000000003</v>
      </c>
      <c r="H1466" s="172">
        <v>0.99299999999999999</v>
      </c>
      <c r="I1466" s="172">
        <v>0.2959</v>
      </c>
      <c r="J1466" s="172">
        <v>3.8815</v>
      </c>
      <c r="K1466" s="172">
        <v>10.7843</v>
      </c>
      <c r="L1466" s="172">
        <v>-11.488300000000001</v>
      </c>
      <c r="M1466" s="172">
        <v>-0.97370000000000001</v>
      </c>
      <c r="N1466" s="172">
        <v>3.8815</v>
      </c>
      <c r="O1466" s="172"/>
      <c r="P1466" s="172"/>
      <c r="Q1466" s="172">
        <v>0.98299999999999998</v>
      </c>
      <c r="R1466" s="172"/>
    </row>
    <row r="1467" spans="1:18" x14ac:dyDescent="0.3">
      <c r="A1467" s="168" t="s">
        <v>1539</v>
      </c>
      <c r="B1467" s="168" t="s">
        <v>1566</v>
      </c>
      <c r="C1467" s="168">
        <v>147919</v>
      </c>
      <c r="D1467" s="171">
        <v>44032</v>
      </c>
      <c r="E1467" s="172">
        <v>8.5841999999999992</v>
      </c>
      <c r="F1467" s="172">
        <v>0.40699999999999997</v>
      </c>
      <c r="G1467" s="172">
        <v>0.40699999999999997</v>
      </c>
      <c r="H1467" s="172">
        <v>1.2479</v>
      </c>
      <c r="I1467" s="172">
        <v>1.3124</v>
      </c>
      <c r="J1467" s="172">
        <v>5.4324000000000003</v>
      </c>
      <c r="K1467" s="172">
        <v>13.946999999999999</v>
      </c>
      <c r="L1467" s="172"/>
      <c r="M1467" s="172"/>
      <c r="N1467" s="172"/>
      <c r="O1467" s="172"/>
      <c r="P1467" s="172"/>
      <c r="Q1467" s="172">
        <v>-14.157999999999999</v>
      </c>
      <c r="R1467" s="172"/>
    </row>
    <row r="1468" spans="1:18" x14ac:dyDescent="0.3">
      <c r="A1468" s="168" t="s">
        <v>1539</v>
      </c>
      <c r="B1468" s="168" t="s">
        <v>1567</v>
      </c>
      <c r="C1468" s="168">
        <v>147920</v>
      </c>
      <c r="D1468" s="171">
        <v>44032</v>
      </c>
      <c r="E1468" s="172">
        <v>8.5038999999999998</v>
      </c>
      <c r="F1468" s="172">
        <v>0.38840000000000002</v>
      </c>
      <c r="G1468" s="172">
        <v>0.38840000000000002</v>
      </c>
      <c r="H1468" s="172">
        <v>1.2032</v>
      </c>
      <c r="I1468" s="172">
        <v>1.2249000000000001</v>
      </c>
      <c r="J1468" s="172">
        <v>5.2306999999999997</v>
      </c>
      <c r="K1468" s="172">
        <v>13.311299999999999</v>
      </c>
      <c r="L1468" s="172"/>
      <c r="M1468" s="172"/>
      <c r="N1468" s="172"/>
      <c r="O1468" s="172"/>
      <c r="P1468" s="172"/>
      <c r="Q1468" s="172">
        <v>-14.961</v>
      </c>
      <c r="R1468" s="172"/>
    </row>
    <row r="1469" spans="1:18" x14ac:dyDescent="0.3">
      <c r="A1469" s="168" t="s">
        <v>1539</v>
      </c>
      <c r="B1469" s="168" t="s">
        <v>1568</v>
      </c>
      <c r="C1469" s="168">
        <v>102875</v>
      </c>
      <c r="D1469" s="171">
        <v>44032</v>
      </c>
      <c r="E1469" s="172">
        <v>66.88</v>
      </c>
      <c r="F1469" s="172">
        <v>1.3978999999999999</v>
      </c>
      <c r="G1469" s="172">
        <v>1.3978999999999999</v>
      </c>
      <c r="H1469" s="172">
        <v>1.3932</v>
      </c>
      <c r="I1469" s="172">
        <v>1.6583000000000001</v>
      </c>
      <c r="J1469" s="172">
        <v>5.4622999999999999</v>
      </c>
      <c r="K1469" s="172">
        <v>16.187799999999999</v>
      </c>
      <c r="L1469" s="172">
        <v>-14.1937</v>
      </c>
      <c r="M1469" s="172">
        <v>-4.3395999999999999</v>
      </c>
      <c r="N1469" s="172">
        <v>-0.71699999999999997</v>
      </c>
      <c r="O1469" s="172">
        <v>-3.4245000000000001</v>
      </c>
      <c r="P1469" s="172">
        <v>4.1383999999999999</v>
      </c>
      <c r="Q1469" s="172">
        <v>13.1234</v>
      </c>
      <c r="R1469" s="172">
        <v>-3.7216999999999998</v>
      </c>
    </row>
    <row r="1470" spans="1:18" x14ac:dyDescent="0.3">
      <c r="A1470" s="168" t="s">
        <v>1539</v>
      </c>
      <c r="B1470" s="168" t="s">
        <v>1569</v>
      </c>
      <c r="C1470" s="168">
        <v>120164</v>
      </c>
      <c r="D1470" s="171">
        <v>44032</v>
      </c>
      <c r="E1470" s="172">
        <v>73.506</v>
      </c>
      <c r="F1470" s="172">
        <v>1.4114</v>
      </c>
      <c r="G1470" s="172">
        <v>1.4114</v>
      </c>
      <c r="H1470" s="172">
        <v>1.4226000000000001</v>
      </c>
      <c r="I1470" s="172">
        <v>1.7144999999999999</v>
      </c>
      <c r="J1470" s="172">
        <v>5.5877999999999997</v>
      </c>
      <c r="K1470" s="172">
        <v>16.596599999999999</v>
      </c>
      <c r="L1470" s="172">
        <v>-13.5884</v>
      </c>
      <c r="M1470" s="172">
        <v>-3.335</v>
      </c>
      <c r="N1470" s="172">
        <v>0.66969999999999996</v>
      </c>
      <c r="O1470" s="172">
        <v>-2.1415999999999999</v>
      </c>
      <c r="P1470" s="172">
        <v>5.6341000000000001</v>
      </c>
      <c r="Q1470" s="172">
        <v>12.3879</v>
      </c>
      <c r="R1470" s="172">
        <v>-2.4405999999999999</v>
      </c>
    </row>
    <row r="1471" spans="1:18" x14ac:dyDescent="0.3">
      <c r="A1471" s="168" t="s">
        <v>1539</v>
      </c>
      <c r="B1471" s="168" t="s">
        <v>1570</v>
      </c>
      <c r="C1471" s="168">
        <v>129220</v>
      </c>
      <c r="D1471" s="171">
        <v>44032</v>
      </c>
      <c r="E1471" s="172">
        <v>19.937999999999999</v>
      </c>
      <c r="F1471" s="172">
        <v>0.48380000000000001</v>
      </c>
      <c r="G1471" s="172">
        <v>0.48380000000000001</v>
      </c>
      <c r="H1471" s="172">
        <v>0.43830000000000002</v>
      </c>
      <c r="I1471" s="172">
        <v>-0.3</v>
      </c>
      <c r="J1471" s="172">
        <v>3.9087000000000001</v>
      </c>
      <c r="K1471" s="172">
        <v>12.4091</v>
      </c>
      <c r="L1471" s="172">
        <v>-21.383199999999999</v>
      </c>
      <c r="M1471" s="172">
        <v>-14.6417</v>
      </c>
      <c r="N1471" s="172">
        <v>-15.627800000000001</v>
      </c>
      <c r="O1471" s="172">
        <v>-7.4988000000000001</v>
      </c>
      <c r="P1471" s="172">
        <v>5.9476000000000004</v>
      </c>
      <c r="Q1471" s="172">
        <v>11.7837</v>
      </c>
      <c r="R1471" s="172">
        <v>-12.5787</v>
      </c>
    </row>
    <row r="1472" spans="1:18" x14ac:dyDescent="0.3">
      <c r="A1472" s="168" t="s">
        <v>1539</v>
      </c>
      <c r="B1472" s="168" t="s">
        <v>1571</v>
      </c>
      <c r="C1472" s="168">
        <v>129223</v>
      </c>
      <c r="D1472" s="171">
        <v>44032</v>
      </c>
      <c r="E1472" s="172">
        <v>18.905000000000001</v>
      </c>
      <c r="F1472" s="172">
        <v>0.47299999999999998</v>
      </c>
      <c r="G1472" s="172">
        <v>0.47299999999999998</v>
      </c>
      <c r="H1472" s="172">
        <v>0.4143</v>
      </c>
      <c r="I1472" s="172">
        <v>-0.34260000000000002</v>
      </c>
      <c r="J1472" s="172">
        <v>3.8166000000000002</v>
      </c>
      <c r="K1472" s="172">
        <v>12.109400000000001</v>
      </c>
      <c r="L1472" s="172">
        <v>-21.834900000000001</v>
      </c>
      <c r="M1472" s="172">
        <v>-15.3949</v>
      </c>
      <c r="N1472" s="172">
        <v>-16.589500000000001</v>
      </c>
      <c r="O1472" s="172">
        <v>-8.4453999999999994</v>
      </c>
      <c r="P1472" s="172">
        <v>4.9980000000000002</v>
      </c>
      <c r="Q1472" s="172">
        <v>10.8278</v>
      </c>
      <c r="R1472" s="172">
        <v>-13.553800000000001</v>
      </c>
    </row>
    <row r="1473" spans="1:18" x14ac:dyDescent="0.3">
      <c r="A1473" s="168" t="s">
        <v>1539</v>
      </c>
      <c r="B1473" s="168" t="s">
        <v>1572</v>
      </c>
      <c r="C1473" s="168">
        <v>113177</v>
      </c>
      <c r="D1473" s="171">
        <v>44032</v>
      </c>
      <c r="E1473" s="172">
        <v>35.8782</v>
      </c>
      <c r="F1473" s="172">
        <v>0.74890000000000001</v>
      </c>
      <c r="G1473" s="172">
        <v>0.74890000000000001</v>
      </c>
      <c r="H1473" s="172">
        <v>1.2653000000000001</v>
      </c>
      <c r="I1473" s="172">
        <v>1.3652</v>
      </c>
      <c r="J1473" s="172">
        <v>5.5545</v>
      </c>
      <c r="K1473" s="172">
        <v>16.408999999999999</v>
      </c>
      <c r="L1473" s="172">
        <v>-13.487299999999999</v>
      </c>
      <c r="M1473" s="172">
        <v>-3.9956</v>
      </c>
      <c r="N1473" s="172">
        <v>-3.323</v>
      </c>
      <c r="O1473" s="172">
        <v>-2.9207000000000001</v>
      </c>
      <c r="P1473" s="172">
        <v>6.8517999999999999</v>
      </c>
      <c r="Q1473" s="172">
        <v>13.8497</v>
      </c>
      <c r="R1473" s="172">
        <v>-5.0095999999999998</v>
      </c>
    </row>
    <row r="1474" spans="1:18" x14ac:dyDescent="0.3">
      <c r="A1474" s="168" t="s">
        <v>1539</v>
      </c>
      <c r="B1474" s="168" t="s">
        <v>1573</v>
      </c>
      <c r="C1474" s="168">
        <v>118778</v>
      </c>
      <c r="D1474" s="171">
        <v>44032</v>
      </c>
      <c r="E1474" s="172">
        <v>38.547800000000002</v>
      </c>
      <c r="F1474" s="172">
        <v>0.75670000000000004</v>
      </c>
      <c r="G1474" s="172">
        <v>0.75670000000000004</v>
      </c>
      <c r="H1474" s="172">
        <v>1.2798</v>
      </c>
      <c r="I1474" s="172">
        <v>1.3954</v>
      </c>
      <c r="J1474" s="172">
        <v>5.6321000000000003</v>
      </c>
      <c r="K1474" s="172">
        <v>16.6874</v>
      </c>
      <c r="L1474" s="172">
        <v>-13.1112</v>
      </c>
      <c r="M1474" s="172">
        <v>-3.3797999999999999</v>
      </c>
      <c r="N1474" s="172">
        <v>-2.4980000000000002</v>
      </c>
      <c r="O1474" s="172">
        <v>-1.8879999999999999</v>
      </c>
      <c r="P1474" s="172">
        <v>7.9912999999999998</v>
      </c>
      <c r="Q1474" s="172">
        <v>18.068899999999999</v>
      </c>
      <c r="R1474" s="172">
        <v>-4.1029</v>
      </c>
    </row>
    <row r="1475" spans="1:18" x14ac:dyDescent="0.3">
      <c r="A1475" s="168" t="s">
        <v>1539</v>
      </c>
      <c r="B1475" s="168" t="s">
        <v>1574</v>
      </c>
      <c r="C1475" s="168">
        <v>147131</v>
      </c>
      <c r="D1475" s="171">
        <v>44032</v>
      </c>
      <c r="E1475" s="172">
        <v>10.56</v>
      </c>
      <c r="F1475" s="172">
        <v>1.2464</v>
      </c>
      <c r="G1475" s="172">
        <v>1.2464</v>
      </c>
      <c r="H1475" s="172">
        <v>2.1276999999999999</v>
      </c>
      <c r="I1475" s="172">
        <v>2.1276999999999999</v>
      </c>
      <c r="J1475" s="172">
        <v>7.0994000000000002</v>
      </c>
      <c r="K1475" s="172">
        <v>18.918900000000001</v>
      </c>
      <c r="L1475" s="172">
        <v>-4.5208000000000004</v>
      </c>
      <c r="M1475" s="172">
        <v>7.4261999999999997</v>
      </c>
      <c r="N1475" s="172">
        <v>8.0860000000000003</v>
      </c>
      <c r="O1475" s="172"/>
      <c r="P1475" s="172"/>
      <c r="Q1475" s="172">
        <v>4.6891999999999996</v>
      </c>
      <c r="R1475" s="172"/>
    </row>
    <row r="1476" spans="1:18" x14ac:dyDescent="0.3">
      <c r="A1476" s="168" t="s">
        <v>1539</v>
      </c>
      <c r="B1476" s="168" t="s">
        <v>1575</v>
      </c>
      <c r="C1476" s="168">
        <v>147129</v>
      </c>
      <c r="D1476" s="171">
        <v>44032</v>
      </c>
      <c r="E1476" s="172">
        <v>10.33</v>
      </c>
      <c r="F1476" s="172">
        <v>1.1753</v>
      </c>
      <c r="G1476" s="172">
        <v>1.1753</v>
      </c>
      <c r="H1476" s="172">
        <v>1.9742999999999999</v>
      </c>
      <c r="I1476" s="172">
        <v>1.9742999999999999</v>
      </c>
      <c r="J1476" s="172">
        <v>6.8251999999999997</v>
      </c>
      <c r="K1476" s="172">
        <v>18.3276</v>
      </c>
      <c r="L1476" s="172">
        <v>-5.4028999999999998</v>
      </c>
      <c r="M1476" s="172">
        <v>5.8402000000000003</v>
      </c>
      <c r="N1476" s="172">
        <v>6.0575000000000001</v>
      </c>
      <c r="O1476" s="172"/>
      <c r="P1476" s="172"/>
      <c r="Q1476" s="172">
        <v>2.7682000000000002</v>
      </c>
      <c r="R1476" s="172"/>
    </row>
    <row r="1477" spans="1:18" x14ac:dyDescent="0.3">
      <c r="A1477" s="168" t="s">
        <v>1539</v>
      </c>
      <c r="B1477" s="168" t="s">
        <v>1576</v>
      </c>
      <c r="C1477" s="168">
        <v>100177</v>
      </c>
      <c r="D1477" s="171">
        <v>44032</v>
      </c>
      <c r="E1477" s="172">
        <v>50.717325220586702</v>
      </c>
      <c r="F1477" s="172">
        <v>1.1499999999999999</v>
      </c>
      <c r="G1477" s="172">
        <v>1.1499999999999999</v>
      </c>
      <c r="H1477" s="172">
        <v>3.2383999999999999</v>
      </c>
      <c r="I1477" s="172">
        <v>6.4941000000000004</v>
      </c>
      <c r="J1477" s="172">
        <v>12.254099999999999</v>
      </c>
      <c r="K1477" s="172">
        <v>32.269599999999997</v>
      </c>
      <c r="L1477" s="172">
        <v>4.8874000000000004</v>
      </c>
      <c r="M1477" s="172">
        <v>14.912000000000001</v>
      </c>
      <c r="N1477" s="172">
        <v>4.9279000000000002</v>
      </c>
      <c r="O1477" s="172">
        <v>-3.4790999999999999</v>
      </c>
      <c r="P1477" s="172">
        <v>1.1544000000000001</v>
      </c>
      <c r="Q1477" s="172">
        <v>7.0678999999999998</v>
      </c>
      <c r="R1477" s="172">
        <v>-6.0690999999999997</v>
      </c>
    </row>
    <row r="1478" spans="1:18" x14ac:dyDescent="0.3">
      <c r="A1478" s="168" t="s">
        <v>1539</v>
      </c>
      <c r="B1478" s="168" t="s">
        <v>1577</v>
      </c>
      <c r="C1478" s="168">
        <v>120828</v>
      </c>
      <c r="D1478" s="171">
        <v>44032</v>
      </c>
      <c r="E1478" s="172">
        <v>45.999600000000001</v>
      </c>
      <c r="F1478" s="172">
        <v>1.1514</v>
      </c>
      <c r="G1478" s="172">
        <v>1.1514</v>
      </c>
      <c r="H1478" s="172">
        <v>3.2404000000000002</v>
      </c>
      <c r="I1478" s="172">
        <v>6.5308999999999999</v>
      </c>
      <c r="J1478" s="172">
        <v>12.475899999999999</v>
      </c>
      <c r="K1478" s="172">
        <v>32.553800000000003</v>
      </c>
      <c r="L1478" s="172">
        <v>5.1424000000000003</v>
      </c>
      <c r="M1478" s="172">
        <v>15.2202</v>
      </c>
      <c r="N1478" s="172">
        <v>5.2435</v>
      </c>
      <c r="O1478" s="172">
        <v>-3.1450999999999998</v>
      </c>
      <c r="P1478" s="172">
        <v>1.3633999999999999</v>
      </c>
      <c r="Q1478" s="172">
        <v>4.0475000000000003</v>
      </c>
      <c r="R1478" s="172">
        <v>-5.7210999999999999</v>
      </c>
    </row>
    <row r="1479" spans="1:18" x14ac:dyDescent="0.3">
      <c r="A1479" s="168" t="s">
        <v>1539</v>
      </c>
      <c r="B1479" s="168" t="s">
        <v>1578</v>
      </c>
      <c r="C1479" s="168">
        <v>125497</v>
      </c>
      <c r="D1479" s="171">
        <v>44032</v>
      </c>
      <c r="E1479" s="172">
        <v>54.904499999999999</v>
      </c>
      <c r="F1479" s="172">
        <v>0.65720000000000001</v>
      </c>
      <c r="G1479" s="172">
        <v>0.65720000000000001</v>
      </c>
      <c r="H1479" s="172">
        <v>0.66869999999999996</v>
      </c>
      <c r="I1479" s="172">
        <v>0.20619999999999999</v>
      </c>
      <c r="J1479" s="172">
        <v>4.8795000000000002</v>
      </c>
      <c r="K1479" s="172">
        <v>12.2904</v>
      </c>
      <c r="L1479" s="172">
        <v>-9.9497</v>
      </c>
      <c r="M1479" s="172">
        <v>-2.5817999999999999</v>
      </c>
      <c r="N1479" s="172">
        <v>2.8117999999999999</v>
      </c>
      <c r="O1479" s="172">
        <v>4.2667000000000002</v>
      </c>
      <c r="P1479" s="172">
        <v>10.3604</v>
      </c>
      <c r="Q1479" s="172">
        <v>21.2867</v>
      </c>
      <c r="R1479" s="172">
        <v>1.6559999999999999</v>
      </c>
    </row>
    <row r="1480" spans="1:18" x14ac:dyDescent="0.3">
      <c r="A1480" s="168" t="s">
        <v>1539</v>
      </c>
      <c r="B1480" s="168" t="s">
        <v>1579</v>
      </c>
      <c r="C1480" s="168">
        <v>125494</v>
      </c>
      <c r="D1480" s="171">
        <v>44032</v>
      </c>
      <c r="E1480" s="172">
        <v>50.427300000000002</v>
      </c>
      <c r="F1480" s="172">
        <v>0.64649999999999996</v>
      </c>
      <c r="G1480" s="172">
        <v>0.64649999999999996</v>
      </c>
      <c r="H1480" s="172">
        <v>0.64280000000000004</v>
      </c>
      <c r="I1480" s="172">
        <v>0.15490000000000001</v>
      </c>
      <c r="J1480" s="172">
        <v>4.7591999999999999</v>
      </c>
      <c r="K1480" s="172">
        <v>11.9087</v>
      </c>
      <c r="L1480" s="172">
        <v>-10.527900000000001</v>
      </c>
      <c r="M1480" s="172">
        <v>-3.5242</v>
      </c>
      <c r="N1480" s="172">
        <v>1.5045999999999999</v>
      </c>
      <c r="O1480" s="172">
        <v>3.0265</v>
      </c>
      <c r="P1480" s="172">
        <v>9.0155999999999992</v>
      </c>
      <c r="Q1480" s="172">
        <v>16.0517</v>
      </c>
      <c r="R1480" s="172">
        <v>0.39879999999999999</v>
      </c>
    </row>
    <row r="1481" spans="1:18" x14ac:dyDescent="0.3">
      <c r="A1481" s="168" t="s">
        <v>1539</v>
      </c>
      <c r="B1481" s="168" t="s">
        <v>1580</v>
      </c>
      <c r="C1481" s="168">
        <v>100795</v>
      </c>
      <c r="D1481" s="171">
        <v>44032</v>
      </c>
      <c r="E1481" s="172">
        <v>66.322000000000003</v>
      </c>
      <c r="F1481" s="172">
        <v>1.0267999999999999</v>
      </c>
      <c r="G1481" s="172">
        <v>1.0267999999999999</v>
      </c>
      <c r="H1481" s="172">
        <v>0.62619999999999998</v>
      </c>
      <c r="I1481" s="172">
        <v>0.79330000000000001</v>
      </c>
      <c r="J1481" s="172">
        <v>3.0855000000000001</v>
      </c>
      <c r="K1481" s="172">
        <v>11.6348</v>
      </c>
      <c r="L1481" s="172">
        <v>-18.623000000000001</v>
      </c>
      <c r="M1481" s="172">
        <v>-8.9070999999999998</v>
      </c>
      <c r="N1481" s="172">
        <v>-10.949199999999999</v>
      </c>
      <c r="O1481" s="172">
        <v>-12.3851</v>
      </c>
      <c r="P1481" s="172">
        <v>-1.8773</v>
      </c>
      <c r="Q1481" s="172">
        <v>13.0398</v>
      </c>
      <c r="R1481" s="172">
        <v>-11.5124</v>
      </c>
    </row>
    <row r="1482" spans="1:18" x14ac:dyDescent="0.3">
      <c r="A1482" s="168" t="s">
        <v>1539</v>
      </c>
      <c r="B1482" s="168" t="s">
        <v>1581</v>
      </c>
      <c r="C1482" s="168">
        <v>119589</v>
      </c>
      <c r="D1482" s="171">
        <v>44032</v>
      </c>
      <c r="E1482" s="172">
        <v>69.506600000000006</v>
      </c>
      <c r="F1482" s="172">
        <v>1.0349999999999999</v>
      </c>
      <c r="G1482" s="172">
        <v>1.0349999999999999</v>
      </c>
      <c r="H1482" s="172">
        <v>0.64539999999999997</v>
      </c>
      <c r="I1482" s="172">
        <v>0.82989999999999997</v>
      </c>
      <c r="J1482" s="172">
        <v>3.1714000000000002</v>
      </c>
      <c r="K1482" s="172">
        <v>11.900399999999999</v>
      </c>
      <c r="L1482" s="172">
        <v>-18.2453</v>
      </c>
      <c r="M1482" s="172">
        <v>-8.2735000000000003</v>
      </c>
      <c r="N1482" s="172">
        <v>-10.106999999999999</v>
      </c>
      <c r="O1482" s="172">
        <v>-11.6343</v>
      </c>
      <c r="P1482" s="172">
        <v>-1.2151000000000001</v>
      </c>
      <c r="Q1482" s="172">
        <v>9.7103999999999999</v>
      </c>
      <c r="R1482" s="172">
        <v>-10.7126</v>
      </c>
    </row>
    <row r="1483" spans="1:18" x14ac:dyDescent="0.3">
      <c r="A1483" s="168" t="s">
        <v>1539</v>
      </c>
      <c r="B1483" s="168" t="s">
        <v>1582</v>
      </c>
      <c r="C1483" s="168">
        <v>145206</v>
      </c>
      <c r="D1483" s="171">
        <v>44032</v>
      </c>
      <c r="E1483" s="172">
        <v>10.2903</v>
      </c>
      <c r="F1483" s="172">
        <v>1.5564</v>
      </c>
      <c r="G1483" s="172">
        <v>1.5564</v>
      </c>
      <c r="H1483" s="172">
        <v>2.8125</v>
      </c>
      <c r="I1483" s="172">
        <v>3.5449999999999999</v>
      </c>
      <c r="J1483" s="172">
        <v>5.7346000000000004</v>
      </c>
      <c r="K1483" s="172">
        <v>17.178899999999999</v>
      </c>
      <c r="L1483" s="172">
        <v>-11.0305</v>
      </c>
      <c r="M1483" s="172">
        <v>-1.0699999999999999E-2</v>
      </c>
      <c r="N1483" s="172">
        <v>1.8317000000000001</v>
      </c>
      <c r="O1483" s="172"/>
      <c r="P1483" s="172"/>
      <c r="Q1483" s="172">
        <v>1.7101</v>
      </c>
      <c r="R1483" s="172"/>
    </row>
    <row r="1484" spans="1:18" x14ac:dyDescent="0.3">
      <c r="A1484" s="168" t="s">
        <v>1539</v>
      </c>
      <c r="B1484" s="168" t="s">
        <v>1583</v>
      </c>
      <c r="C1484" s="168">
        <v>145208</v>
      </c>
      <c r="D1484" s="171">
        <v>44032</v>
      </c>
      <c r="E1484" s="172">
        <v>9.9512</v>
      </c>
      <c r="F1484" s="172">
        <v>1.5387</v>
      </c>
      <c r="G1484" s="172">
        <v>1.5387</v>
      </c>
      <c r="H1484" s="172">
        <v>2.7772000000000001</v>
      </c>
      <c r="I1484" s="172">
        <v>3.4794</v>
      </c>
      <c r="J1484" s="172">
        <v>5.5785</v>
      </c>
      <c r="K1484" s="172">
        <v>16.707699999999999</v>
      </c>
      <c r="L1484" s="172">
        <v>-11.8505</v>
      </c>
      <c r="M1484" s="172">
        <v>-1.3786</v>
      </c>
      <c r="N1484" s="172">
        <v>-3.9199999999999999E-2</v>
      </c>
      <c r="O1484" s="172"/>
      <c r="P1484" s="172"/>
      <c r="Q1484" s="172">
        <v>-0.28939999999999999</v>
      </c>
      <c r="R1484" s="172"/>
    </row>
    <row r="1485" spans="1:18" x14ac:dyDescent="0.3">
      <c r="A1485" s="168" t="s">
        <v>1539</v>
      </c>
      <c r="B1485" s="168" t="s">
        <v>1584</v>
      </c>
      <c r="C1485" s="168">
        <v>129649</v>
      </c>
      <c r="D1485" s="171">
        <v>44032</v>
      </c>
      <c r="E1485" s="172">
        <v>13.75</v>
      </c>
      <c r="F1485" s="172">
        <v>1.1029</v>
      </c>
      <c r="G1485" s="172">
        <v>1.1029</v>
      </c>
      <c r="H1485" s="172">
        <v>1.2518</v>
      </c>
      <c r="I1485" s="172">
        <v>1.7012</v>
      </c>
      <c r="J1485" s="172">
        <v>4.3247</v>
      </c>
      <c r="K1485" s="172">
        <v>9.6491000000000007</v>
      </c>
      <c r="L1485" s="172">
        <v>-12.642899999999999</v>
      </c>
      <c r="M1485" s="172">
        <v>-2.5514000000000001</v>
      </c>
      <c r="N1485" s="172">
        <v>4.0877999999999997</v>
      </c>
      <c r="O1485" s="172">
        <v>-3.8285</v>
      </c>
      <c r="P1485" s="172">
        <v>1.2203999999999999</v>
      </c>
      <c r="Q1485" s="172">
        <v>5.3456999999999999</v>
      </c>
      <c r="R1485" s="172">
        <v>-3.8668</v>
      </c>
    </row>
    <row r="1486" spans="1:18" x14ac:dyDescent="0.3">
      <c r="A1486" s="168" t="s">
        <v>1539</v>
      </c>
      <c r="B1486" s="168" t="s">
        <v>1585</v>
      </c>
      <c r="C1486" s="168">
        <v>129647</v>
      </c>
      <c r="D1486" s="171">
        <v>44032</v>
      </c>
      <c r="E1486" s="172">
        <v>13.1</v>
      </c>
      <c r="F1486" s="172">
        <v>1.1583000000000001</v>
      </c>
      <c r="G1486" s="172">
        <v>1.1583000000000001</v>
      </c>
      <c r="H1486" s="172">
        <v>1.3148</v>
      </c>
      <c r="I1486" s="172">
        <v>1.7081</v>
      </c>
      <c r="J1486" s="172">
        <v>4.2994000000000003</v>
      </c>
      <c r="K1486" s="172">
        <v>9.4403000000000006</v>
      </c>
      <c r="L1486" s="172">
        <v>-12.898899999999999</v>
      </c>
      <c r="M1486" s="172">
        <v>-3.0348000000000002</v>
      </c>
      <c r="N1486" s="172">
        <v>3.3938000000000001</v>
      </c>
      <c r="O1486" s="172">
        <v>-4.4739000000000004</v>
      </c>
      <c r="P1486" s="172">
        <v>0.38569999999999999</v>
      </c>
      <c r="Q1486" s="172">
        <v>4.5147000000000004</v>
      </c>
      <c r="R1486" s="172">
        <v>-4.4486999999999997</v>
      </c>
    </row>
    <row r="1487" spans="1:18" x14ac:dyDescent="0.3">
      <c r="A1487" s="173" t="s">
        <v>27</v>
      </c>
      <c r="B1487" s="168"/>
      <c r="C1487" s="168"/>
      <c r="D1487" s="168"/>
      <c r="E1487" s="168"/>
      <c r="F1487" s="174">
        <v>0.90646739130434795</v>
      </c>
      <c r="G1487" s="174">
        <v>0.90646739130434795</v>
      </c>
      <c r="H1487" s="174">
        <v>1.2229695652173915</v>
      </c>
      <c r="I1487" s="174">
        <v>1.6384608695652172</v>
      </c>
      <c r="J1487" s="174">
        <v>5.2506586956521737</v>
      </c>
      <c r="K1487" s="174">
        <v>14.369693478260869</v>
      </c>
      <c r="L1487" s="174">
        <v>-12.489638095238092</v>
      </c>
      <c r="M1487" s="174">
        <v>-3.8907261904761907</v>
      </c>
      <c r="N1487" s="174">
        <v>-3.3091333333333326</v>
      </c>
      <c r="O1487" s="174">
        <v>-5.039950000000001</v>
      </c>
      <c r="P1487" s="174">
        <v>3.5396178571428565</v>
      </c>
      <c r="Q1487" s="174">
        <v>7.0824391304347856</v>
      </c>
      <c r="R1487" s="174">
        <v>-6.8925866666666682</v>
      </c>
    </row>
    <row r="1488" spans="1:18" x14ac:dyDescent="0.3">
      <c r="A1488" s="173" t="s">
        <v>409</v>
      </c>
      <c r="B1488" s="168"/>
      <c r="C1488" s="168"/>
      <c r="D1488" s="168"/>
      <c r="E1488" s="168"/>
      <c r="F1488" s="174">
        <v>0.95250000000000001</v>
      </c>
      <c r="G1488" s="174">
        <v>0.95250000000000001</v>
      </c>
      <c r="H1488" s="174">
        <v>1.1412499999999999</v>
      </c>
      <c r="I1488" s="174">
        <v>1.5626500000000001</v>
      </c>
      <c r="J1488" s="174">
        <v>5.0525500000000001</v>
      </c>
      <c r="K1488" s="174">
        <v>13.520399999999999</v>
      </c>
      <c r="L1488" s="174">
        <v>-12.9993</v>
      </c>
      <c r="M1488" s="174">
        <v>-3.452</v>
      </c>
      <c r="N1488" s="174">
        <v>-7.825E-2</v>
      </c>
      <c r="O1488" s="174">
        <v>-5.0711499999999994</v>
      </c>
      <c r="P1488" s="174">
        <v>2.8193999999999999</v>
      </c>
      <c r="Q1488" s="174">
        <v>8.0640499999999999</v>
      </c>
      <c r="R1488" s="174">
        <v>-5.8950999999999993</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44032</v>
      </c>
      <c r="E1491" s="172">
        <v>10.67</v>
      </c>
      <c r="F1491" s="172">
        <v>1.0417000000000001</v>
      </c>
      <c r="G1491" s="172">
        <v>1.0417000000000001</v>
      </c>
      <c r="H1491" s="172">
        <v>1.4258999999999999</v>
      </c>
      <c r="I1491" s="172">
        <v>2.0076000000000001</v>
      </c>
      <c r="J1491" s="172">
        <v>6.3808999999999996</v>
      </c>
      <c r="K1491" s="172">
        <v>12.315799999999999</v>
      </c>
      <c r="L1491" s="172"/>
      <c r="M1491" s="172"/>
      <c r="N1491" s="172"/>
      <c r="O1491" s="172"/>
      <c r="P1491" s="172"/>
      <c r="Q1491" s="172">
        <v>6.7</v>
      </c>
      <c r="R1491" s="172"/>
    </row>
    <row r="1492" spans="1:18" x14ac:dyDescent="0.3">
      <c r="A1492" s="168" t="s">
        <v>378</v>
      </c>
      <c r="B1492" s="168" t="s">
        <v>379</v>
      </c>
      <c r="C1492" s="168">
        <v>147929</v>
      </c>
      <c r="D1492" s="171">
        <v>44032</v>
      </c>
      <c r="E1492" s="172">
        <v>10.6</v>
      </c>
      <c r="F1492" s="172">
        <v>1.0486</v>
      </c>
      <c r="G1492" s="172">
        <v>1.0486</v>
      </c>
      <c r="H1492" s="172">
        <v>1.4354</v>
      </c>
      <c r="I1492" s="172">
        <v>2.0211999999999999</v>
      </c>
      <c r="J1492" s="172">
        <v>6.319</v>
      </c>
      <c r="K1492" s="172">
        <v>11.932399999999999</v>
      </c>
      <c r="L1492" s="172"/>
      <c r="M1492" s="172"/>
      <c r="N1492" s="172"/>
      <c r="O1492" s="172"/>
      <c r="P1492" s="172"/>
      <c r="Q1492" s="172">
        <v>6</v>
      </c>
      <c r="R1492" s="172"/>
    </row>
    <row r="1493" spans="1:18" x14ac:dyDescent="0.3">
      <c r="A1493" s="168" t="s">
        <v>378</v>
      </c>
      <c r="B1493" s="168" t="s">
        <v>49</v>
      </c>
      <c r="C1493" s="168">
        <v>147372</v>
      </c>
      <c r="D1493" s="171">
        <v>44032</v>
      </c>
      <c r="E1493" s="172">
        <v>10.26</v>
      </c>
      <c r="F1493" s="172">
        <v>1.2833000000000001</v>
      </c>
      <c r="G1493" s="172">
        <v>1.2833000000000001</v>
      </c>
      <c r="H1493" s="172">
        <v>2.3952</v>
      </c>
      <c r="I1493" s="172">
        <v>2.2930999999999999</v>
      </c>
      <c r="J1493" s="172">
        <v>7.3221999999999996</v>
      </c>
      <c r="K1493" s="172">
        <v>18.4758</v>
      </c>
      <c r="L1493" s="172">
        <v>-6.0439999999999996</v>
      </c>
      <c r="M1493" s="172">
        <v>-0.86960000000000004</v>
      </c>
      <c r="N1493" s="172">
        <v>3.3233000000000001</v>
      </c>
      <c r="O1493" s="172"/>
      <c r="P1493" s="172"/>
      <c r="Q1493" s="172">
        <v>2.5366</v>
      </c>
      <c r="R1493" s="172"/>
    </row>
    <row r="1494" spans="1:18" x14ac:dyDescent="0.3">
      <c r="A1494" s="168" t="s">
        <v>378</v>
      </c>
      <c r="B1494" s="168" t="s">
        <v>51</v>
      </c>
      <c r="C1494" s="168">
        <v>147371</v>
      </c>
      <c r="D1494" s="171">
        <v>44032</v>
      </c>
      <c r="E1494" s="172">
        <v>10.199999999999999</v>
      </c>
      <c r="F1494" s="172">
        <v>1.1904999999999999</v>
      </c>
      <c r="G1494" s="172">
        <v>1.1904999999999999</v>
      </c>
      <c r="H1494" s="172">
        <v>2.4096000000000002</v>
      </c>
      <c r="I1494" s="172">
        <v>2.2044000000000001</v>
      </c>
      <c r="J1494" s="172">
        <v>7.2554999999999996</v>
      </c>
      <c r="K1494" s="172">
        <v>18.329499999999999</v>
      </c>
      <c r="L1494" s="172">
        <v>-6.3361000000000001</v>
      </c>
      <c r="M1494" s="172">
        <v>-1.3540000000000001</v>
      </c>
      <c r="N1494" s="172">
        <v>2.7189999999999999</v>
      </c>
      <c r="O1494" s="172"/>
      <c r="P1494" s="172"/>
      <c r="Q1494" s="172">
        <v>1.9514</v>
      </c>
      <c r="R1494" s="172"/>
    </row>
    <row r="1495" spans="1:18" x14ac:dyDescent="0.3">
      <c r="A1495" s="168" t="s">
        <v>378</v>
      </c>
      <c r="B1495" s="168" t="s">
        <v>50</v>
      </c>
      <c r="C1495" s="168">
        <v>119709</v>
      </c>
      <c r="D1495" s="171">
        <v>44032</v>
      </c>
      <c r="E1495" s="172">
        <v>108.3357</v>
      </c>
      <c r="F1495" s="172">
        <v>1.1567000000000001</v>
      </c>
      <c r="G1495" s="172">
        <v>1.1567000000000001</v>
      </c>
      <c r="H1495" s="172">
        <v>2.0514999999999999</v>
      </c>
      <c r="I1495" s="172">
        <v>2.0188000000000001</v>
      </c>
      <c r="J1495" s="172">
        <v>7.9711999999999996</v>
      </c>
      <c r="K1495" s="172">
        <v>18.505500000000001</v>
      </c>
      <c r="L1495" s="172">
        <v>-10.3566</v>
      </c>
      <c r="M1495" s="172">
        <v>-6.1981999999999999</v>
      </c>
      <c r="N1495" s="172">
        <v>-1.0586</v>
      </c>
      <c r="O1495" s="172">
        <v>4.83</v>
      </c>
      <c r="P1495" s="172">
        <v>6.6147999999999998</v>
      </c>
      <c r="Q1495" s="172">
        <v>11.3087</v>
      </c>
      <c r="R1495" s="172">
        <v>2.2681</v>
      </c>
    </row>
    <row r="1496" spans="1:18" x14ac:dyDescent="0.3">
      <c r="A1496" s="168" t="s">
        <v>378</v>
      </c>
      <c r="B1496" s="168" t="s">
        <v>52</v>
      </c>
      <c r="C1496" s="168">
        <v>104523</v>
      </c>
      <c r="D1496" s="171">
        <v>44032</v>
      </c>
      <c r="E1496" s="172">
        <v>451.27892679797299</v>
      </c>
      <c r="F1496" s="172">
        <v>1.1504000000000001</v>
      </c>
      <c r="G1496" s="172">
        <v>1.1504000000000001</v>
      </c>
      <c r="H1496" s="172">
        <v>2.0365000000000002</v>
      </c>
      <c r="I1496" s="172">
        <v>1.9904999999999999</v>
      </c>
      <c r="J1496" s="172">
        <v>7.9016000000000002</v>
      </c>
      <c r="K1496" s="172">
        <v>18.256900000000002</v>
      </c>
      <c r="L1496" s="172">
        <v>-10.719799999999999</v>
      </c>
      <c r="M1496" s="172">
        <v>-6.7801</v>
      </c>
      <c r="N1496" s="172">
        <v>-1.8647</v>
      </c>
      <c r="O1496" s="172">
        <v>3.9176000000000002</v>
      </c>
      <c r="P1496" s="172">
        <v>5.7306999999999997</v>
      </c>
      <c r="Q1496" s="172">
        <v>13.749700000000001</v>
      </c>
      <c r="R1496" s="172">
        <v>1.4297</v>
      </c>
    </row>
    <row r="1497" spans="1:18" x14ac:dyDescent="0.3">
      <c r="A1497" s="173" t="s">
        <v>27</v>
      </c>
      <c r="B1497" s="168"/>
      <c r="C1497" s="168"/>
      <c r="D1497" s="168"/>
      <c r="E1497" s="168"/>
      <c r="F1497" s="174">
        <v>1.1452</v>
      </c>
      <c r="G1497" s="174">
        <v>1.1452</v>
      </c>
      <c r="H1497" s="174">
        <v>1.9590166666666669</v>
      </c>
      <c r="I1497" s="174">
        <v>2.089266666666667</v>
      </c>
      <c r="J1497" s="174">
        <v>7.1917333333333344</v>
      </c>
      <c r="K1497" s="174">
        <v>16.30265</v>
      </c>
      <c r="L1497" s="174">
        <v>-8.3641249999999996</v>
      </c>
      <c r="M1497" s="174">
        <v>-3.8004750000000005</v>
      </c>
      <c r="N1497" s="174">
        <v>0.77974999999999994</v>
      </c>
      <c r="O1497" s="174">
        <v>4.3738000000000001</v>
      </c>
      <c r="P1497" s="174">
        <v>6.1727499999999997</v>
      </c>
      <c r="Q1497" s="174">
        <v>7.0410666666666657</v>
      </c>
      <c r="R1497" s="174">
        <v>1.8489</v>
      </c>
    </row>
    <row r="1498" spans="1:18" x14ac:dyDescent="0.3">
      <c r="A1498" s="173" t="s">
        <v>409</v>
      </c>
      <c r="B1498" s="168"/>
      <c r="C1498" s="168"/>
      <c r="D1498" s="168"/>
      <c r="E1498" s="168"/>
      <c r="F1498" s="174">
        <v>1.1535500000000001</v>
      </c>
      <c r="G1498" s="174">
        <v>1.1535500000000001</v>
      </c>
      <c r="H1498" s="174">
        <v>2.044</v>
      </c>
      <c r="I1498" s="174">
        <v>2.02</v>
      </c>
      <c r="J1498" s="174">
        <v>7.2888500000000001</v>
      </c>
      <c r="K1498" s="174">
        <v>18.293199999999999</v>
      </c>
      <c r="L1498" s="174">
        <v>-8.346350000000001</v>
      </c>
      <c r="M1498" s="174">
        <v>-3.7761</v>
      </c>
      <c r="N1498" s="174">
        <v>0.83019999999999983</v>
      </c>
      <c r="O1498" s="174">
        <v>4.3738000000000001</v>
      </c>
      <c r="P1498" s="174">
        <v>6.1727499999999997</v>
      </c>
      <c r="Q1498" s="174">
        <v>6.35</v>
      </c>
      <c r="R1498" s="174">
        <v>1.8489</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44032</v>
      </c>
      <c r="E1501" s="172">
        <v>413.2013</v>
      </c>
      <c r="F1501" s="172">
        <v>3.8761999999999999</v>
      </c>
      <c r="G1501" s="172">
        <v>3.8761999999999999</v>
      </c>
      <c r="H1501" s="172">
        <v>6.6967999999999996</v>
      </c>
      <c r="I1501" s="172">
        <v>7.9217000000000004</v>
      </c>
      <c r="J1501" s="172">
        <v>9.6669999999999998</v>
      </c>
      <c r="K1501" s="172">
        <v>11.080500000000001</v>
      </c>
      <c r="L1501" s="172">
        <v>8.5607000000000006</v>
      </c>
      <c r="M1501" s="172">
        <v>7.9744000000000002</v>
      </c>
      <c r="N1501" s="172">
        <v>8.2055000000000007</v>
      </c>
      <c r="O1501" s="172">
        <v>7.9329000000000001</v>
      </c>
      <c r="P1501" s="172">
        <v>8.3118999999999996</v>
      </c>
      <c r="Q1501" s="172">
        <v>8.7583000000000002</v>
      </c>
      <c r="R1501" s="172">
        <v>8.5675000000000008</v>
      </c>
    </row>
    <row r="1502" spans="1:18" x14ac:dyDescent="0.3">
      <c r="A1502" s="168" t="s">
        <v>1587</v>
      </c>
      <c r="B1502" s="168" t="s">
        <v>1589</v>
      </c>
      <c r="C1502" s="168">
        <v>101317</v>
      </c>
      <c r="D1502" s="171">
        <v>44032</v>
      </c>
      <c r="E1502" s="172">
        <v>409.6198</v>
      </c>
      <c r="F1502" s="172">
        <v>3.7376999999999998</v>
      </c>
      <c r="G1502" s="172">
        <v>3.7376999999999998</v>
      </c>
      <c r="H1502" s="172">
        <v>6.5563000000000002</v>
      </c>
      <c r="I1502" s="172">
        <v>7.7812000000000001</v>
      </c>
      <c r="J1502" s="172">
        <v>9.5159000000000002</v>
      </c>
      <c r="K1502" s="172">
        <v>10.9467</v>
      </c>
      <c r="L1502" s="172">
        <v>8.4239999999999995</v>
      </c>
      <c r="M1502" s="172">
        <v>7.8394000000000004</v>
      </c>
      <c r="N1502" s="172">
        <v>8.0699000000000005</v>
      </c>
      <c r="O1502" s="172">
        <v>7.8007</v>
      </c>
      <c r="P1502" s="172">
        <v>8.1751000000000005</v>
      </c>
      <c r="Q1502" s="172">
        <v>7.8219000000000003</v>
      </c>
      <c r="R1502" s="172">
        <v>8.4343000000000004</v>
      </c>
    </row>
    <row r="1503" spans="1:18" x14ac:dyDescent="0.3">
      <c r="A1503" s="168" t="s">
        <v>1587</v>
      </c>
      <c r="B1503" s="168" t="s">
        <v>1590</v>
      </c>
      <c r="C1503" s="168">
        <v>144754</v>
      </c>
      <c r="D1503" s="171">
        <v>44032</v>
      </c>
      <c r="E1503" s="172">
        <v>11.587</v>
      </c>
      <c r="F1503" s="172">
        <v>3.7812999999999999</v>
      </c>
      <c r="G1503" s="172">
        <v>3.7812999999999999</v>
      </c>
      <c r="H1503" s="172">
        <v>4.4588999999999999</v>
      </c>
      <c r="I1503" s="172">
        <v>6.1571999999999996</v>
      </c>
      <c r="J1503" s="172">
        <v>7.0637999999999996</v>
      </c>
      <c r="K1503" s="172">
        <v>7.3139000000000003</v>
      </c>
      <c r="L1503" s="172">
        <v>7.0038</v>
      </c>
      <c r="M1503" s="172">
        <v>7.0267999999999997</v>
      </c>
      <c r="N1503" s="172">
        <v>7.4770000000000003</v>
      </c>
      <c r="O1503" s="172"/>
      <c r="P1503" s="172"/>
      <c r="Q1503" s="172">
        <v>8.24</v>
      </c>
      <c r="R1503" s="172"/>
    </row>
    <row r="1504" spans="1:18" x14ac:dyDescent="0.3">
      <c r="A1504" s="168" t="s">
        <v>1587</v>
      </c>
      <c r="B1504" s="168" t="s">
        <v>1591</v>
      </c>
      <c r="C1504" s="168">
        <v>144759</v>
      </c>
      <c r="D1504" s="171">
        <v>44032</v>
      </c>
      <c r="E1504" s="172">
        <v>11.3969</v>
      </c>
      <c r="F1504" s="172">
        <v>2.7761999999999998</v>
      </c>
      <c r="G1504" s="172">
        <v>2.7761999999999998</v>
      </c>
      <c r="H1504" s="172">
        <v>3.4794999999999998</v>
      </c>
      <c r="I1504" s="172">
        <v>5.2262000000000004</v>
      </c>
      <c r="J1504" s="172">
        <v>6.1375000000000002</v>
      </c>
      <c r="K1504" s="172">
        <v>6.3856999999999999</v>
      </c>
      <c r="L1504" s="172">
        <v>6.0640999999999998</v>
      </c>
      <c r="M1504" s="172">
        <v>6.0731999999999999</v>
      </c>
      <c r="N1504" s="172">
        <v>6.5033000000000003</v>
      </c>
      <c r="O1504" s="172"/>
      <c r="P1504" s="172"/>
      <c r="Q1504" s="172">
        <v>7.2817999999999996</v>
      </c>
      <c r="R1504" s="172"/>
    </row>
    <row r="1505" spans="1:18" x14ac:dyDescent="0.3">
      <c r="A1505" s="168" t="s">
        <v>1587</v>
      </c>
      <c r="B1505" s="168" t="s">
        <v>1592</v>
      </c>
      <c r="C1505" s="168">
        <v>143464</v>
      </c>
      <c r="D1505" s="171">
        <v>44032</v>
      </c>
      <c r="E1505" s="172">
        <v>1166.1398999999999</v>
      </c>
      <c r="F1505" s="172">
        <v>2.6223999999999998</v>
      </c>
      <c r="G1505" s="172">
        <v>2.6223999999999998</v>
      </c>
      <c r="H1505" s="172">
        <v>4.0090000000000003</v>
      </c>
      <c r="I1505" s="172">
        <v>4.2385999999999999</v>
      </c>
      <c r="J1505" s="172">
        <v>4.4676999999999998</v>
      </c>
      <c r="K1505" s="172">
        <v>6.4417</v>
      </c>
      <c r="L1505" s="172">
        <v>6.1578999999999997</v>
      </c>
      <c r="M1505" s="172">
        <v>6.0575000000000001</v>
      </c>
      <c r="N1505" s="172">
        <v>6.4443999999999999</v>
      </c>
      <c r="O1505" s="172"/>
      <c r="P1505" s="172"/>
      <c r="Q1505" s="172">
        <v>7.4573</v>
      </c>
      <c r="R1505" s="172">
        <v>7.3127000000000004</v>
      </c>
    </row>
    <row r="1506" spans="1:18" x14ac:dyDescent="0.3">
      <c r="A1506" s="168" t="s">
        <v>1587</v>
      </c>
      <c r="B1506" s="168" t="s">
        <v>1593</v>
      </c>
      <c r="C1506" s="168">
        <v>143508</v>
      </c>
      <c r="D1506" s="171">
        <v>44032</v>
      </c>
      <c r="E1506" s="172">
        <v>1170.8054</v>
      </c>
      <c r="F1506" s="172">
        <v>2.8022</v>
      </c>
      <c r="G1506" s="172">
        <v>2.8022</v>
      </c>
      <c r="H1506" s="172">
        <v>4.1887999999999996</v>
      </c>
      <c r="I1506" s="172">
        <v>4.4188000000000001</v>
      </c>
      <c r="J1506" s="172">
        <v>4.6482999999999999</v>
      </c>
      <c r="K1506" s="172">
        <v>6.6246</v>
      </c>
      <c r="L1506" s="172">
        <v>6.3434999999999997</v>
      </c>
      <c r="M1506" s="172">
        <v>6.2457000000000003</v>
      </c>
      <c r="N1506" s="172">
        <v>6.6360000000000001</v>
      </c>
      <c r="O1506" s="172"/>
      <c r="P1506" s="172"/>
      <c r="Q1506" s="172">
        <v>7.6582999999999997</v>
      </c>
      <c r="R1506" s="172">
        <v>7.5159000000000002</v>
      </c>
    </row>
    <row r="1507" spans="1:18" x14ac:dyDescent="0.3">
      <c r="A1507" s="168" t="s">
        <v>1587</v>
      </c>
      <c r="B1507" s="168" t="s">
        <v>1594</v>
      </c>
      <c r="C1507" s="168">
        <v>119379</v>
      </c>
      <c r="D1507" s="171">
        <v>44032</v>
      </c>
      <c r="E1507" s="172">
        <v>2507.2404000000001</v>
      </c>
      <c r="F1507" s="172">
        <v>1.8573999999999999</v>
      </c>
      <c r="G1507" s="172">
        <v>1.8573999999999999</v>
      </c>
      <c r="H1507" s="172">
        <v>2.9750000000000001</v>
      </c>
      <c r="I1507" s="172">
        <v>3.9262999999999999</v>
      </c>
      <c r="J1507" s="172">
        <v>4.7813999999999997</v>
      </c>
      <c r="K1507" s="172">
        <v>6.6688999999999998</v>
      </c>
      <c r="L1507" s="172">
        <v>6.2889999999999997</v>
      </c>
      <c r="M1507" s="172">
        <v>6.1849999999999996</v>
      </c>
      <c r="N1507" s="172">
        <v>6.6367000000000003</v>
      </c>
      <c r="O1507" s="172">
        <v>7.4295</v>
      </c>
      <c r="P1507" s="172">
        <v>8.0657999999999994</v>
      </c>
      <c r="Q1507" s="172">
        <v>8.5524000000000004</v>
      </c>
      <c r="R1507" s="172">
        <v>7.4264999999999999</v>
      </c>
    </row>
    <row r="1508" spans="1:18" x14ac:dyDescent="0.3">
      <c r="A1508" s="168" t="s">
        <v>1587</v>
      </c>
      <c r="B1508" s="168" t="s">
        <v>1595</v>
      </c>
      <c r="C1508" s="168">
        <v>109269</v>
      </c>
      <c r="D1508" s="171">
        <v>44032</v>
      </c>
      <c r="E1508" s="172">
        <v>2464.2874000000002</v>
      </c>
      <c r="F1508" s="172">
        <v>1.6195999999999999</v>
      </c>
      <c r="G1508" s="172">
        <v>1.6195999999999999</v>
      </c>
      <c r="H1508" s="172">
        <v>2.7383999999999999</v>
      </c>
      <c r="I1508" s="172">
        <v>3.6888999999999998</v>
      </c>
      <c r="J1508" s="172">
        <v>4.5431999999999997</v>
      </c>
      <c r="K1508" s="172">
        <v>6.4276999999999997</v>
      </c>
      <c r="L1508" s="172">
        <v>6.0442999999999998</v>
      </c>
      <c r="M1508" s="172">
        <v>5.9368999999999996</v>
      </c>
      <c r="N1508" s="172">
        <v>6.3838999999999997</v>
      </c>
      <c r="O1508" s="172">
        <v>7.2150999999999996</v>
      </c>
      <c r="P1508" s="172">
        <v>7.8464</v>
      </c>
      <c r="Q1508" s="172">
        <v>7.7926000000000002</v>
      </c>
      <c r="R1508" s="172">
        <v>7.1778000000000004</v>
      </c>
    </row>
    <row r="1509" spans="1:18" x14ac:dyDescent="0.3">
      <c r="A1509" s="168" t="s">
        <v>1587</v>
      </c>
      <c r="B1509" s="168" t="s">
        <v>1596</v>
      </c>
      <c r="C1509" s="168">
        <v>118317</v>
      </c>
      <c r="D1509" s="171">
        <v>44032</v>
      </c>
      <c r="E1509" s="172">
        <v>3095.4078</v>
      </c>
      <c r="F1509" s="172">
        <v>3.6238999999999999</v>
      </c>
      <c r="G1509" s="172">
        <v>3.6238999999999999</v>
      </c>
      <c r="H1509" s="172">
        <v>4.5396999999999998</v>
      </c>
      <c r="I1509" s="172">
        <v>4.7099000000000002</v>
      </c>
      <c r="J1509" s="172">
        <v>5.7701000000000002</v>
      </c>
      <c r="K1509" s="172">
        <v>7.0781999999999998</v>
      </c>
      <c r="L1509" s="172">
        <v>6.5044000000000004</v>
      </c>
      <c r="M1509" s="172">
        <v>6.3479000000000001</v>
      </c>
      <c r="N1509" s="172">
        <v>6.6192000000000002</v>
      </c>
      <c r="O1509" s="172">
        <v>6.7548000000000004</v>
      </c>
      <c r="P1509" s="172">
        <v>7.1260000000000003</v>
      </c>
      <c r="Q1509" s="172">
        <v>7.8742999999999999</v>
      </c>
      <c r="R1509" s="172">
        <v>6.9287999999999998</v>
      </c>
    </row>
    <row r="1510" spans="1:18" x14ac:dyDescent="0.3">
      <c r="A1510" s="168" t="s">
        <v>1587</v>
      </c>
      <c r="B1510" s="168" t="s">
        <v>1597</v>
      </c>
      <c r="C1510" s="168">
        <v>109371</v>
      </c>
      <c r="D1510" s="171">
        <v>44032</v>
      </c>
      <c r="E1510" s="172">
        <v>2990.7743999999998</v>
      </c>
      <c r="F1510" s="172">
        <v>3.0550999999999999</v>
      </c>
      <c r="G1510" s="172">
        <v>3.0550999999999999</v>
      </c>
      <c r="H1510" s="172">
        <v>3.9579</v>
      </c>
      <c r="I1510" s="172">
        <v>4.1288</v>
      </c>
      <c r="J1510" s="172">
        <v>5.1828000000000003</v>
      </c>
      <c r="K1510" s="172">
        <v>6.4859999999999998</v>
      </c>
      <c r="L1510" s="172">
        <v>5.9086999999999996</v>
      </c>
      <c r="M1510" s="172">
        <v>5.7405999999999997</v>
      </c>
      <c r="N1510" s="172">
        <v>6.0016999999999996</v>
      </c>
      <c r="O1510" s="172">
        <v>6.1420000000000003</v>
      </c>
      <c r="P1510" s="172">
        <v>6.4592000000000001</v>
      </c>
      <c r="Q1510" s="172">
        <v>7.5860000000000003</v>
      </c>
      <c r="R1510" s="172">
        <v>6.3806000000000003</v>
      </c>
    </row>
    <row r="1511" spans="1:18" x14ac:dyDescent="0.3">
      <c r="A1511" s="168" t="s">
        <v>1587</v>
      </c>
      <c r="B1511" s="168" t="s">
        <v>1598</v>
      </c>
      <c r="C1511" s="168">
        <v>119205</v>
      </c>
      <c r="D1511" s="171">
        <v>44032</v>
      </c>
      <c r="E1511" s="172">
        <v>2780.5839000000001</v>
      </c>
      <c r="F1511" s="172">
        <v>2.6789000000000001</v>
      </c>
      <c r="G1511" s="172">
        <v>2.6789000000000001</v>
      </c>
      <c r="H1511" s="172">
        <v>3.2572999999999999</v>
      </c>
      <c r="I1511" s="172">
        <v>4.1845999999999997</v>
      </c>
      <c r="J1511" s="172">
        <v>4.5636000000000001</v>
      </c>
      <c r="K1511" s="172">
        <v>7.0171999999999999</v>
      </c>
      <c r="L1511" s="172">
        <v>6.5627000000000004</v>
      </c>
      <c r="M1511" s="172">
        <v>6.4798</v>
      </c>
      <c r="N1511" s="172">
        <v>6.9488000000000003</v>
      </c>
      <c r="O1511" s="172">
        <v>6.8091999999999997</v>
      </c>
      <c r="P1511" s="172">
        <v>7.2319000000000004</v>
      </c>
      <c r="Q1511" s="172">
        <v>7.9603000000000002</v>
      </c>
      <c r="R1511" s="172">
        <v>6.6904000000000003</v>
      </c>
    </row>
    <row r="1512" spans="1:18" x14ac:dyDescent="0.3">
      <c r="A1512" s="168" t="s">
        <v>1587</v>
      </c>
      <c r="B1512" s="168" t="s">
        <v>1599</v>
      </c>
      <c r="C1512" s="168">
        <v>104138</v>
      </c>
      <c r="D1512" s="171">
        <v>44032</v>
      </c>
      <c r="E1512" s="172">
        <v>2649.2826</v>
      </c>
      <c r="F1512" s="172">
        <v>1.9888999999999999</v>
      </c>
      <c r="G1512" s="172">
        <v>1.9888999999999999</v>
      </c>
      <c r="H1512" s="172">
        <v>2.5672000000000001</v>
      </c>
      <c r="I1512" s="172">
        <v>3.4940000000000002</v>
      </c>
      <c r="J1512" s="172">
        <v>3.8712</v>
      </c>
      <c r="K1512" s="172">
        <v>6.3064</v>
      </c>
      <c r="L1512" s="172">
        <v>5.875</v>
      </c>
      <c r="M1512" s="172">
        <v>5.7495000000000003</v>
      </c>
      <c r="N1512" s="172">
        <v>6.1887999999999996</v>
      </c>
      <c r="O1512" s="172">
        <v>6.0206</v>
      </c>
      <c r="P1512" s="172">
        <v>6.4741999999999997</v>
      </c>
      <c r="Q1512" s="172">
        <v>7.2172999999999998</v>
      </c>
      <c r="R1512" s="172">
        <v>5.9077999999999999</v>
      </c>
    </row>
    <row r="1513" spans="1:18" x14ac:dyDescent="0.3">
      <c r="A1513" s="168" t="s">
        <v>1587</v>
      </c>
      <c r="B1513" s="168" t="s">
        <v>1600</v>
      </c>
      <c r="C1513" s="168">
        <v>119186</v>
      </c>
      <c r="D1513" s="171">
        <v>44032</v>
      </c>
      <c r="E1513" s="172">
        <v>2266.8521000000001</v>
      </c>
      <c r="F1513" s="172">
        <v>5.0053999999999998</v>
      </c>
      <c r="G1513" s="172">
        <v>5.0053999999999998</v>
      </c>
      <c r="H1513" s="172">
        <v>4.0529000000000002</v>
      </c>
      <c r="I1513" s="172">
        <v>3.8940999999999999</v>
      </c>
      <c r="J1513" s="172">
        <v>4.5343999999999998</v>
      </c>
      <c r="K1513" s="172">
        <v>6.0426000000000002</v>
      </c>
      <c r="L1513" s="172">
        <v>5.7965999999999998</v>
      </c>
      <c r="M1513" s="172">
        <v>5.62</v>
      </c>
      <c r="N1513" s="172">
        <v>5.9725999999999999</v>
      </c>
      <c r="O1513" s="172">
        <v>6.8353000000000002</v>
      </c>
      <c r="P1513" s="172">
        <v>7.3182</v>
      </c>
      <c r="Q1513" s="172">
        <v>8.0035000000000007</v>
      </c>
      <c r="R1513" s="172">
        <v>6.7771999999999997</v>
      </c>
    </row>
    <row r="1514" spans="1:18" x14ac:dyDescent="0.3">
      <c r="A1514" s="168" t="s">
        <v>1587</v>
      </c>
      <c r="B1514" s="168" t="s">
        <v>1601</v>
      </c>
      <c r="C1514" s="168">
        <v>112408</v>
      </c>
      <c r="D1514" s="171">
        <v>44032</v>
      </c>
      <c r="E1514" s="172">
        <v>2165.0819000000001</v>
      </c>
      <c r="F1514" s="172">
        <v>4.0890000000000004</v>
      </c>
      <c r="G1514" s="172">
        <v>4.0890000000000004</v>
      </c>
      <c r="H1514" s="172">
        <v>3.1486999999999998</v>
      </c>
      <c r="I1514" s="172">
        <v>2.9986999999999999</v>
      </c>
      <c r="J1514" s="172">
        <v>3.6438000000000001</v>
      </c>
      <c r="K1514" s="172">
        <v>5.1459000000000001</v>
      </c>
      <c r="L1514" s="172">
        <v>5.1155999999999997</v>
      </c>
      <c r="M1514" s="172">
        <v>4.9432</v>
      </c>
      <c r="N1514" s="172">
        <v>5.2576000000000001</v>
      </c>
      <c r="O1514" s="172">
        <v>6.0664999999999996</v>
      </c>
      <c r="P1514" s="172">
        <v>6.5620000000000003</v>
      </c>
      <c r="Q1514" s="172">
        <v>7.6935000000000002</v>
      </c>
      <c r="R1514" s="172">
        <v>5.9626000000000001</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44032</v>
      </c>
      <c r="E1517" s="172">
        <v>28.221900000000002</v>
      </c>
      <c r="F1517" s="172">
        <v>7.7217000000000002</v>
      </c>
      <c r="G1517" s="172">
        <v>7.7217000000000002</v>
      </c>
      <c r="H1517" s="172">
        <v>10.497</v>
      </c>
      <c r="I1517" s="172">
        <v>11.431100000000001</v>
      </c>
      <c r="J1517" s="172">
        <v>10.701599999999999</v>
      </c>
      <c r="K1517" s="172">
        <v>8.9604999999999997</v>
      </c>
      <c r="L1517" s="172">
        <v>9.1171000000000006</v>
      </c>
      <c r="M1517" s="172">
        <v>3.05</v>
      </c>
      <c r="N1517" s="172">
        <v>4.5362999999999998</v>
      </c>
      <c r="O1517" s="172">
        <v>7.2618</v>
      </c>
      <c r="P1517" s="172">
        <v>8.1452000000000009</v>
      </c>
      <c r="Q1517" s="172">
        <v>8.5846999999999998</v>
      </c>
      <c r="R1517" s="172">
        <v>7.0834000000000001</v>
      </c>
    </row>
    <row r="1518" spans="1:18" x14ac:dyDescent="0.3">
      <c r="A1518" s="168" t="s">
        <v>1587</v>
      </c>
      <c r="B1518" s="168" t="s">
        <v>1605</v>
      </c>
      <c r="C1518" s="168">
        <v>118560</v>
      </c>
      <c r="D1518" s="171">
        <v>44032</v>
      </c>
      <c r="E1518" s="172">
        <v>28.381399999999999</v>
      </c>
      <c r="F1518" s="172">
        <v>7.8071000000000002</v>
      </c>
      <c r="G1518" s="172">
        <v>7.8071000000000002</v>
      </c>
      <c r="H1518" s="172">
        <v>10.5855</v>
      </c>
      <c r="I1518" s="172">
        <v>11.524100000000001</v>
      </c>
      <c r="J1518" s="172">
        <v>10.7888</v>
      </c>
      <c r="K1518" s="172">
        <v>9.0524000000000004</v>
      </c>
      <c r="L1518" s="172">
        <v>9.2164999999999999</v>
      </c>
      <c r="M1518" s="172">
        <v>3.1549</v>
      </c>
      <c r="N1518" s="172">
        <v>4.6416000000000004</v>
      </c>
      <c r="O1518" s="172">
        <v>7.3506999999999998</v>
      </c>
      <c r="P1518" s="172">
        <v>8.2340999999999998</v>
      </c>
      <c r="Q1518" s="172">
        <v>8.8501999999999992</v>
      </c>
      <c r="R1518" s="172">
        <v>7.1787999999999998</v>
      </c>
    </row>
    <row r="1519" spans="1:18" x14ac:dyDescent="0.3">
      <c r="A1519" s="168" t="s">
        <v>1587</v>
      </c>
      <c r="B1519" s="168" t="s">
        <v>1606</v>
      </c>
      <c r="C1519" s="168">
        <v>145034</v>
      </c>
      <c r="D1519" s="171">
        <v>44032</v>
      </c>
      <c r="E1519" s="172">
        <v>11.582700000000001</v>
      </c>
      <c r="F1519" s="172">
        <v>4.7286999999999999</v>
      </c>
      <c r="G1519" s="172">
        <v>4.7286999999999999</v>
      </c>
      <c r="H1519" s="172">
        <v>6.0393999999999997</v>
      </c>
      <c r="I1519" s="172">
        <v>7.3133999999999997</v>
      </c>
      <c r="J1519" s="172">
        <v>8.1372999999999998</v>
      </c>
      <c r="K1519" s="172">
        <v>9.9544999999999995</v>
      </c>
      <c r="L1519" s="172">
        <v>8.4350000000000005</v>
      </c>
      <c r="M1519" s="172">
        <v>7.6093999999999999</v>
      </c>
      <c r="N1519" s="172">
        <v>7.7706999999999997</v>
      </c>
      <c r="O1519" s="172"/>
      <c r="P1519" s="172"/>
      <c r="Q1519" s="172">
        <v>8.3985000000000003</v>
      </c>
      <c r="R1519" s="172"/>
    </row>
    <row r="1520" spans="1:18" x14ac:dyDescent="0.3">
      <c r="A1520" s="168" t="s">
        <v>1587</v>
      </c>
      <c r="B1520" s="168" t="s">
        <v>1607</v>
      </c>
      <c r="C1520" s="168">
        <v>145040</v>
      </c>
      <c r="D1520" s="171">
        <v>44032</v>
      </c>
      <c r="E1520" s="172">
        <v>11.517300000000001</v>
      </c>
      <c r="F1520" s="172">
        <v>4.4383999999999997</v>
      </c>
      <c r="G1520" s="172">
        <v>4.4383999999999997</v>
      </c>
      <c r="H1520" s="172">
        <v>5.7561</v>
      </c>
      <c r="I1520" s="172">
        <v>7.0136000000000003</v>
      </c>
      <c r="J1520" s="172">
        <v>7.8315000000000001</v>
      </c>
      <c r="K1520" s="172">
        <v>9.6469000000000005</v>
      </c>
      <c r="L1520" s="172">
        <v>8.1073000000000004</v>
      </c>
      <c r="M1520" s="172">
        <v>7.2820999999999998</v>
      </c>
      <c r="N1520" s="172">
        <v>7.4408000000000003</v>
      </c>
      <c r="O1520" s="172"/>
      <c r="P1520" s="172"/>
      <c r="Q1520" s="172">
        <v>8.0622000000000007</v>
      </c>
      <c r="R1520" s="172"/>
    </row>
    <row r="1521" spans="1:18" x14ac:dyDescent="0.3">
      <c r="A1521" s="168" t="s">
        <v>1587</v>
      </c>
      <c r="B1521" s="168" t="s">
        <v>1608</v>
      </c>
      <c r="C1521" s="168">
        <v>147908</v>
      </c>
      <c r="D1521" s="171">
        <v>44032</v>
      </c>
      <c r="E1521" s="172">
        <v>1033.0894000000001</v>
      </c>
      <c r="F1521" s="172">
        <v>3.5506000000000002</v>
      </c>
      <c r="G1521" s="172">
        <v>3.5506000000000002</v>
      </c>
      <c r="H1521" s="172">
        <v>2.9316</v>
      </c>
      <c r="I1521" s="172">
        <v>4.9805999999999999</v>
      </c>
      <c r="J1521" s="172">
        <v>5.6992000000000003</v>
      </c>
      <c r="K1521" s="172">
        <v>7.7441000000000004</v>
      </c>
      <c r="L1521" s="172"/>
      <c r="M1521" s="172"/>
      <c r="N1521" s="172"/>
      <c r="O1521" s="172"/>
      <c r="P1521" s="172"/>
      <c r="Q1521" s="172">
        <v>6.9813000000000001</v>
      </c>
      <c r="R1521" s="172"/>
    </row>
    <row r="1522" spans="1:18" x14ac:dyDescent="0.3">
      <c r="A1522" s="168" t="s">
        <v>1587</v>
      </c>
      <c r="B1522" s="168" t="s">
        <v>1609</v>
      </c>
      <c r="C1522" s="168">
        <v>147907</v>
      </c>
      <c r="D1522" s="171">
        <v>44032</v>
      </c>
      <c r="E1522" s="172">
        <v>1031.8554999999999</v>
      </c>
      <c r="F1522" s="172">
        <v>3.2930000000000001</v>
      </c>
      <c r="G1522" s="172">
        <v>3.2930000000000001</v>
      </c>
      <c r="H1522" s="172">
        <v>2.6741000000000001</v>
      </c>
      <c r="I1522" s="172">
        <v>4.7229999999999999</v>
      </c>
      <c r="J1522" s="172">
        <v>5.4446000000000003</v>
      </c>
      <c r="K1522" s="172">
        <v>7.4878999999999998</v>
      </c>
      <c r="L1522" s="172"/>
      <c r="M1522" s="172"/>
      <c r="N1522" s="172"/>
      <c r="O1522" s="172"/>
      <c r="P1522" s="172"/>
      <c r="Q1522" s="172">
        <v>6.7210000000000001</v>
      </c>
      <c r="R1522" s="172"/>
    </row>
    <row r="1523" spans="1:18" x14ac:dyDescent="0.3">
      <c r="A1523" s="168" t="s">
        <v>1587</v>
      </c>
      <c r="B1523" s="168" t="s">
        <v>1610</v>
      </c>
      <c r="C1523" s="168">
        <v>115092</v>
      </c>
      <c r="D1523" s="171">
        <v>44032</v>
      </c>
      <c r="E1523" s="172">
        <v>20.859200000000001</v>
      </c>
      <c r="F1523" s="172">
        <v>2.9754</v>
      </c>
      <c r="G1523" s="172">
        <v>2.9754</v>
      </c>
      <c r="H1523" s="172">
        <v>5.0544000000000002</v>
      </c>
      <c r="I1523" s="172">
        <v>8.5772999999999993</v>
      </c>
      <c r="J1523" s="172">
        <v>9.9558999999999997</v>
      </c>
      <c r="K1523" s="172">
        <v>8.8879999999999999</v>
      </c>
      <c r="L1523" s="172">
        <v>7.2648000000000001</v>
      </c>
      <c r="M1523" s="172">
        <v>7.4576000000000002</v>
      </c>
      <c r="N1523" s="172">
        <v>7.7298</v>
      </c>
      <c r="O1523" s="172">
        <v>7.5056000000000003</v>
      </c>
      <c r="P1523" s="172">
        <v>8.1318000000000001</v>
      </c>
      <c r="Q1523" s="172">
        <v>8.2988</v>
      </c>
      <c r="R1523" s="172">
        <v>8.0703999999999994</v>
      </c>
    </row>
    <row r="1524" spans="1:18" x14ac:dyDescent="0.3">
      <c r="A1524" s="168" t="s">
        <v>1587</v>
      </c>
      <c r="B1524" s="168" t="s">
        <v>1611</v>
      </c>
      <c r="C1524" s="168">
        <v>120676</v>
      </c>
      <c r="D1524" s="171">
        <v>44032</v>
      </c>
      <c r="E1524" s="172">
        <v>22.036799999999999</v>
      </c>
      <c r="F1524" s="172">
        <v>3.5897999999999999</v>
      </c>
      <c r="G1524" s="172">
        <v>3.5897999999999999</v>
      </c>
      <c r="H1524" s="172">
        <v>5.6849999999999996</v>
      </c>
      <c r="I1524" s="172">
        <v>9.2250999999999994</v>
      </c>
      <c r="J1524" s="172">
        <v>10.6152</v>
      </c>
      <c r="K1524" s="172">
        <v>9.5541</v>
      </c>
      <c r="L1524" s="172">
        <v>7.92</v>
      </c>
      <c r="M1524" s="172">
        <v>8.1018000000000008</v>
      </c>
      <c r="N1524" s="172">
        <v>8.3682999999999996</v>
      </c>
      <c r="O1524" s="172">
        <v>8.1349</v>
      </c>
      <c r="P1524" s="172">
        <v>9.0275999999999996</v>
      </c>
      <c r="Q1524" s="172">
        <v>9.1358999999999995</v>
      </c>
      <c r="R1524" s="172">
        <v>8.6880000000000006</v>
      </c>
    </row>
    <row r="1525" spans="1:18" x14ac:dyDescent="0.3">
      <c r="A1525" s="168" t="s">
        <v>1587</v>
      </c>
      <c r="B1525" s="168" t="s">
        <v>1612</v>
      </c>
      <c r="C1525" s="168">
        <v>113251</v>
      </c>
      <c r="D1525" s="171">
        <v>44032</v>
      </c>
      <c r="E1525" s="172">
        <v>2105.2127</v>
      </c>
      <c r="F1525" s="172">
        <v>4.7201000000000004</v>
      </c>
      <c r="G1525" s="172">
        <v>4.7201000000000004</v>
      </c>
      <c r="H1525" s="172">
        <v>9.6217000000000006</v>
      </c>
      <c r="I1525" s="172">
        <v>10.1248</v>
      </c>
      <c r="J1525" s="172">
        <v>7.3093000000000004</v>
      </c>
      <c r="K1525" s="172">
        <v>5.9493999999999998</v>
      </c>
      <c r="L1525" s="172">
        <v>5.2397</v>
      </c>
      <c r="M1525" s="172">
        <v>5.7103999999999999</v>
      </c>
      <c r="N1525" s="172">
        <v>10.6731</v>
      </c>
      <c r="O1525" s="172">
        <v>6.3971</v>
      </c>
      <c r="P1525" s="172">
        <v>6.7294</v>
      </c>
      <c r="Q1525" s="172">
        <v>7.8216000000000001</v>
      </c>
      <c r="R1525" s="172">
        <v>6.5513000000000003</v>
      </c>
    </row>
    <row r="1526" spans="1:18" x14ac:dyDescent="0.3">
      <c r="A1526" s="168" t="s">
        <v>1587</v>
      </c>
      <c r="B1526" s="168" t="s">
        <v>1613</v>
      </c>
      <c r="C1526" s="168">
        <v>118350</v>
      </c>
      <c r="D1526" s="171">
        <v>44032</v>
      </c>
      <c r="E1526" s="172">
        <v>2197.1941999999999</v>
      </c>
      <c r="F1526" s="172">
        <v>5.1203000000000003</v>
      </c>
      <c r="G1526" s="172">
        <v>5.1203000000000003</v>
      </c>
      <c r="H1526" s="172">
        <v>10.0223</v>
      </c>
      <c r="I1526" s="172">
        <v>10.526300000000001</v>
      </c>
      <c r="J1526" s="172">
        <v>7.7141000000000002</v>
      </c>
      <c r="K1526" s="172">
        <v>6.3630000000000004</v>
      </c>
      <c r="L1526" s="172">
        <v>5.6599000000000004</v>
      </c>
      <c r="M1526" s="172">
        <v>6.1355000000000004</v>
      </c>
      <c r="N1526" s="172">
        <v>11.150600000000001</v>
      </c>
      <c r="O1526" s="172">
        <v>7.0561999999999996</v>
      </c>
      <c r="P1526" s="172">
        <v>7.4733999999999998</v>
      </c>
      <c r="Q1526" s="172">
        <v>8.0251999999999999</v>
      </c>
      <c r="R1526" s="172">
        <v>7.0880000000000001</v>
      </c>
    </row>
    <row r="1527" spans="1:18" x14ac:dyDescent="0.3">
      <c r="A1527" s="168" t="s">
        <v>1587</v>
      </c>
      <c r="B1527" s="168" t="s">
        <v>1614</v>
      </c>
      <c r="C1527" s="168">
        <v>144173</v>
      </c>
      <c r="D1527" s="171">
        <v>44032</v>
      </c>
      <c r="E1527" s="172">
        <v>11.685</v>
      </c>
      <c r="F1527" s="172">
        <v>3.1244999999999998</v>
      </c>
      <c r="G1527" s="172">
        <v>3.1244999999999998</v>
      </c>
      <c r="H1527" s="172">
        <v>4.2873999999999999</v>
      </c>
      <c r="I1527" s="172">
        <v>4.6044</v>
      </c>
      <c r="J1527" s="172">
        <v>5.6089000000000002</v>
      </c>
      <c r="K1527" s="172">
        <v>7.9535</v>
      </c>
      <c r="L1527" s="172">
        <v>7.4790999999999999</v>
      </c>
      <c r="M1527" s="172">
        <v>7.0914999999999999</v>
      </c>
      <c r="N1527" s="172">
        <v>7.4204999999999997</v>
      </c>
      <c r="O1527" s="172"/>
      <c r="P1527" s="172"/>
      <c r="Q1527" s="172">
        <v>8.0626999999999995</v>
      </c>
      <c r="R1527" s="172">
        <v>8.0587</v>
      </c>
    </row>
    <row r="1528" spans="1:18" x14ac:dyDescent="0.3">
      <c r="A1528" s="168" t="s">
        <v>1587</v>
      </c>
      <c r="B1528" s="168" t="s">
        <v>1615</v>
      </c>
      <c r="C1528" s="168">
        <v>144171</v>
      </c>
      <c r="D1528" s="171">
        <v>44032</v>
      </c>
      <c r="E1528" s="172">
        <v>11.6469</v>
      </c>
      <c r="F1528" s="172">
        <v>2.9257</v>
      </c>
      <c r="G1528" s="172">
        <v>2.9257</v>
      </c>
      <c r="H1528" s="172">
        <v>4.1669</v>
      </c>
      <c r="I1528" s="172">
        <v>4.4398</v>
      </c>
      <c r="J1528" s="172">
        <v>5.4538000000000002</v>
      </c>
      <c r="K1528" s="172">
        <v>7.7973999999999997</v>
      </c>
      <c r="L1528" s="172">
        <v>7.3266999999999998</v>
      </c>
      <c r="M1528" s="172">
        <v>6.9371</v>
      </c>
      <c r="N1528" s="172">
        <v>7.2614000000000001</v>
      </c>
      <c r="O1528" s="172"/>
      <c r="P1528" s="172"/>
      <c r="Q1528" s="172">
        <v>7.8871000000000002</v>
      </c>
      <c r="R1528" s="172">
        <v>7.8832000000000004</v>
      </c>
    </row>
    <row r="1529" spans="1:18" x14ac:dyDescent="0.3">
      <c r="A1529" s="168" t="s">
        <v>1587</v>
      </c>
      <c r="B1529" s="168" t="s">
        <v>1616</v>
      </c>
      <c r="C1529" s="168">
        <v>116424</v>
      </c>
      <c r="D1529" s="171">
        <v>44032</v>
      </c>
      <c r="E1529" s="172">
        <v>1980.9964</v>
      </c>
      <c r="F1529" s="172">
        <v>2.7010999999999998</v>
      </c>
      <c r="G1529" s="172">
        <v>2.7010999999999998</v>
      </c>
      <c r="H1529" s="172">
        <v>0.49070000000000003</v>
      </c>
      <c r="I1529" s="172">
        <v>3.6147</v>
      </c>
      <c r="J1529" s="172">
        <v>3.3092999999999999</v>
      </c>
      <c r="K1529" s="172">
        <v>6.5369000000000002</v>
      </c>
      <c r="L1529" s="172">
        <v>6.9908000000000001</v>
      </c>
      <c r="M1529" s="172">
        <v>6.5124000000000004</v>
      </c>
      <c r="N1529" s="172">
        <v>6.6517999999999997</v>
      </c>
      <c r="O1529" s="172">
        <v>7.0674000000000001</v>
      </c>
      <c r="P1529" s="172">
        <v>7.5742000000000003</v>
      </c>
      <c r="Q1529" s="172">
        <v>8.3313000000000006</v>
      </c>
      <c r="R1529" s="172">
        <v>7.2832999999999997</v>
      </c>
    </row>
    <row r="1530" spans="1:18" x14ac:dyDescent="0.3">
      <c r="A1530" s="168" t="s">
        <v>1587</v>
      </c>
      <c r="B1530" s="168" t="s">
        <v>1617</v>
      </c>
      <c r="C1530" s="168">
        <v>119143</v>
      </c>
      <c r="D1530" s="171">
        <v>44032</v>
      </c>
      <c r="E1530" s="172">
        <v>2051.6619999999998</v>
      </c>
      <c r="F1530" s="172">
        <v>3.2511999999999999</v>
      </c>
      <c r="G1530" s="172">
        <v>3.2511999999999999</v>
      </c>
      <c r="H1530" s="172">
        <v>1.0407</v>
      </c>
      <c r="I1530" s="172">
        <v>4.1657000000000002</v>
      </c>
      <c r="J1530" s="172">
        <v>3.8525999999999998</v>
      </c>
      <c r="K1530" s="172">
        <v>7.0945</v>
      </c>
      <c r="L1530" s="172">
        <v>7.5385999999999997</v>
      </c>
      <c r="M1530" s="172">
        <v>7.0243000000000002</v>
      </c>
      <c r="N1530" s="172">
        <v>7.1487999999999996</v>
      </c>
      <c r="O1530" s="172">
        <v>7.5246000000000004</v>
      </c>
      <c r="P1530" s="172">
        <v>8.0901999999999994</v>
      </c>
      <c r="Q1530" s="172">
        <v>8.5968999999999998</v>
      </c>
      <c r="R1530" s="172">
        <v>7.7464000000000004</v>
      </c>
    </row>
    <row r="1531" spans="1:18" x14ac:dyDescent="0.3">
      <c r="A1531" s="168" t="s">
        <v>1587</v>
      </c>
      <c r="B1531" s="168" t="s">
        <v>1618</v>
      </c>
      <c r="C1531" s="168">
        <v>114359</v>
      </c>
      <c r="D1531" s="171">
        <v>44032</v>
      </c>
      <c r="E1531" s="172">
        <v>2084.8968</v>
      </c>
      <c r="F1531" s="172">
        <v>2.3972000000000002</v>
      </c>
      <c r="G1531" s="172">
        <v>2.3972000000000002</v>
      </c>
      <c r="H1531" s="172">
        <v>3.5971000000000002</v>
      </c>
      <c r="I1531" s="172">
        <v>4.2556000000000003</v>
      </c>
      <c r="J1531" s="172">
        <v>5.4036999999999997</v>
      </c>
      <c r="K1531" s="172">
        <v>7.5580999999999996</v>
      </c>
      <c r="L1531" s="172">
        <v>6.6060999999999996</v>
      </c>
      <c r="M1531" s="172">
        <v>6.2709999999999999</v>
      </c>
      <c r="N1531" s="172">
        <v>6.6371000000000002</v>
      </c>
      <c r="O1531" s="172">
        <v>7.0716000000000001</v>
      </c>
      <c r="P1531" s="172">
        <v>7.7874999999999996</v>
      </c>
      <c r="Q1531" s="172">
        <v>7.9870000000000001</v>
      </c>
      <c r="R1531" s="172">
        <v>7.3513000000000002</v>
      </c>
    </row>
    <row r="1532" spans="1:18" x14ac:dyDescent="0.3">
      <c r="A1532" s="168" t="s">
        <v>1587</v>
      </c>
      <c r="B1532" s="168" t="s">
        <v>1619</v>
      </c>
      <c r="C1532" s="168">
        <v>120541</v>
      </c>
      <c r="D1532" s="171">
        <v>44032</v>
      </c>
      <c r="E1532" s="172">
        <v>2165.5686999999998</v>
      </c>
      <c r="F1532" s="172">
        <v>3.0447000000000002</v>
      </c>
      <c r="G1532" s="172">
        <v>3.0447000000000002</v>
      </c>
      <c r="H1532" s="172">
        <v>4.2460000000000004</v>
      </c>
      <c r="I1532" s="172">
        <v>4.9055999999999997</v>
      </c>
      <c r="J1532" s="172">
        <v>6.0561999999999996</v>
      </c>
      <c r="K1532" s="172">
        <v>8.2199000000000009</v>
      </c>
      <c r="L1532" s="172">
        <v>7.2698999999999998</v>
      </c>
      <c r="M1532" s="172">
        <v>6.8933</v>
      </c>
      <c r="N1532" s="172">
        <v>7.2460000000000004</v>
      </c>
      <c r="O1532" s="172">
        <v>7.6254999999999997</v>
      </c>
      <c r="P1532" s="172">
        <v>8.2530999999999999</v>
      </c>
      <c r="Q1532" s="172">
        <v>8.3817000000000004</v>
      </c>
      <c r="R1532" s="172">
        <v>7.9259000000000004</v>
      </c>
    </row>
    <row r="1533" spans="1:18" x14ac:dyDescent="0.3">
      <c r="A1533" s="168" t="s">
        <v>1587</v>
      </c>
      <c r="B1533" s="168" t="s">
        <v>1620</v>
      </c>
      <c r="C1533" s="168">
        <v>104271</v>
      </c>
      <c r="D1533" s="171">
        <v>44032</v>
      </c>
      <c r="E1533" s="172">
        <v>26.617100000000001</v>
      </c>
      <c r="F1533" s="172">
        <v>3.4748999999999999</v>
      </c>
      <c r="G1533" s="172">
        <v>3.4748999999999999</v>
      </c>
      <c r="H1533" s="172">
        <v>5.3338999999999999</v>
      </c>
      <c r="I1533" s="172">
        <v>4.9264000000000001</v>
      </c>
      <c r="J1533" s="172">
        <v>49.612099999999998</v>
      </c>
      <c r="K1533" s="172">
        <v>20.406099999999999</v>
      </c>
      <c r="L1533" s="172">
        <v>12.6006</v>
      </c>
      <c r="M1533" s="172">
        <v>6.5544000000000002</v>
      </c>
      <c r="N1533" s="172">
        <v>6.0145999999999997</v>
      </c>
      <c r="O1533" s="172">
        <v>4.4709000000000003</v>
      </c>
      <c r="P1533" s="172">
        <v>5.9537000000000004</v>
      </c>
      <c r="Q1533" s="172">
        <v>7.3395999999999999</v>
      </c>
      <c r="R1533" s="172">
        <v>3.7191000000000001</v>
      </c>
    </row>
    <row r="1534" spans="1:18" x14ac:dyDescent="0.3">
      <c r="A1534" s="168" t="s">
        <v>1587</v>
      </c>
      <c r="B1534" s="168" t="s">
        <v>1621</v>
      </c>
      <c r="C1534" s="168">
        <v>120458</v>
      </c>
      <c r="D1534" s="171">
        <v>44032</v>
      </c>
      <c r="E1534" s="172">
        <v>27.462900000000001</v>
      </c>
      <c r="F1534" s="172">
        <v>3.9885000000000002</v>
      </c>
      <c r="G1534" s="172">
        <v>3.9885000000000002</v>
      </c>
      <c r="H1534" s="172">
        <v>5.8353999999999999</v>
      </c>
      <c r="I1534" s="172">
        <v>5.4225000000000003</v>
      </c>
      <c r="J1534" s="172">
        <v>50.129300000000001</v>
      </c>
      <c r="K1534" s="172">
        <v>20.931799999999999</v>
      </c>
      <c r="L1534" s="172">
        <v>13.132300000000001</v>
      </c>
      <c r="M1534" s="172">
        <v>7.0823999999999998</v>
      </c>
      <c r="N1534" s="172">
        <v>6.5475000000000003</v>
      </c>
      <c r="O1534" s="172">
        <v>4.9938000000000002</v>
      </c>
      <c r="P1534" s="172">
        <v>6.4927999999999999</v>
      </c>
      <c r="Q1534" s="172">
        <v>7.4573</v>
      </c>
      <c r="R1534" s="172">
        <v>4.2380000000000004</v>
      </c>
    </row>
    <row r="1535" spans="1:18" x14ac:dyDescent="0.3">
      <c r="A1535" s="168" t="s">
        <v>1587</v>
      </c>
      <c r="B1535" s="168" t="s">
        <v>1622</v>
      </c>
      <c r="C1535" s="168">
        <v>102591</v>
      </c>
      <c r="D1535" s="171">
        <v>44032</v>
      </c>
      <c r="E1535" s="172">
        <v>32.912599999999998</v>
      </c>
      <c r="F1535" s="172">
        <v>2.1074999999999999</v>
      </c>
      <c r="G1535" s="172">
        <v>2.1074999999999999</v>
      </c>
      <c r="H1535" s="172">
        <v>4.0907</v>
      </c>
      <c r="I1535" s="172">
        <v>5.4135999999999997</v>
      </c>
      <c r="J1535" s="172">
        <v>7.0429000000000004</v>
      </c>
      <c r="K1535" s="172">
        <v>8.7963000000000005</v>
      </c>
      <c r="L1535" s="172">
        <v>7.4097</v>
      </c>
      <c r="M1535" s="172">
        <v>6.9851000000000001</v>
      </c>
      <c r="N1535" s="172">
        <v>7.2157999999999998</v>
      </c>
      <c r="O1535" s="172">
        <v>7.3085000000000004</v>
      </c>
      <c r="P1535" s="172">
        <v>7.5575999999999999</v>
      </c>
      <c r="Q1535" s="172">
        <v>7.7572000000000001</v>
      </c>
      <c r="R1535" s="172">
        <v>7.7031999999999998</v>
      </c>
    </row>
    <row r="1536" spans="1:18" x14ac:dyDescent="0.3">
      <c r="A1536" s="168" t="s">
        <v>1587</v>
      </c>
      <c r="B1536" s="168" t="s">
        <v>1623</v>
      </c>
      <c r="C1536" s="168">
        <v>119750</v>
      </c>
      <c r="D1536" s="171">
        <v>44032</v>
      </c>
      <c r="E1536" s="172">
        <v>33.738199999999999</v>
      </c>
      <c r="F1536" s="172">
        <v>2.5609000000000002</v>
      </c>
      <c r="G1536" s="172">
        <v>2.5609000000000002</v>
      </c>
      <c r="H1536" s="172">
        <v>4.5167999999999999</v>
      </c>
      <c r="I1536" s="172">
        <v>5.8552</v>
      </c>
      <c r="J1536" s="172">
        <v>7.4842000000000004</v>
      </c>
      <c r="K1536" s="172">
        <v>9.2522000000000002</v>
      </c>
      <c r="L1536" s="172">
        <v>7.8760000000000003</v>
      </c>
      <c r="M1536" s="172">
        <v>7.4515000000000002</v>
      </c>
      <c r="N1536" s="172">
        <v>7.6878000000000002</v>
      </c>
      <c r="O1536" s="172">
        <v>7.7229999999999999</v>
      </c>
      <c r="P1536" s="172">
        <v>7.9581</v>
      </c>
      <c r="Q1536" s="172">
        <v>8.4482999999999997</v>
      </c>
      <c r="R1536" s="172">
        <v>8.1402999999999999</v>
      </c>
    </row>
    <row r="1537" spans="1:18" x14ac:dyDescent="0.3">
      <c r="A1537" s="168" t="s">
        <v>1587</v>
      </c>
      <c r="B1537" s="168" t="s">
        <v>1624</v>
      </c>
      <c r="C1537" s="168">
        <v>112423</v>
      </c>
      <c r="D1537" s="171">
        <v>44032</v>
      </c>
      <c r="E1537" s="172">
        <v>33.4495</v>
      </c>
      <c r="F1537" s="172">
        <v>2.6922000000000001</v>
      </c>
      <c r="G1537" s="172">
        <v>2.6922000000000001</v>
      </c>
      <c r="H1537" s="172">
        <v>3.0259</v>
      </c>
      <c r="I1537" s="172">
        <v>4.2861000000000002</v>
      </c>
      <c r="J1537" s="172">
        <v>4.8387000000000002</v>
      </c>
      <c r="K1537" s="172">
        <v>7.6844999999999999</v>
      </c>
      <c r="L1537" s="172">
        <v>7.3097000000000003</v>
      </c>
      <c r="M1537" s="172">
        <v>6.7478999999999996</v>
      </c>
      <c r="N1537" s="172">
        <v>6.9696999999999996</v>
      </c>
      <c r="O1537" s="172">
        <v>7.1886000000000001</v>
      </c>
      <c r="P1537" s="172">
        <v>7.5515999999999996</v>
      </c>
      <c r="Q1537" s="172">
        <v>3.8654000000000002</v>
      </c>
      <c r="R1537" s="172">
        <v>7.5384000000000002</v>
      </c>
    </row>
    <row r="1538" spans="1:18" x14ac:dyDescent="0.3">
      <c r="A1538" s="168" t="s">
        <v>1587</v>
      </c>
      <c r="B1538" s="168" t="s">
        <v>1625</v>
      </c>
      <c r="C1538" s="168">
        <v>119849</v>
      </c>
      <c r="D1538" s="171">
        <v>44032</v>
      </c>
      <c r="E1538" s="172">
        <v>34.249099999999999</v>
      </c>
      <c r="F1538" s="172">
        <v>2.9847999999999999</v>
      </c>
      <c r="G1538" s="172">
        <v>2.9847999999999999</v>
      </c>
      <c r="H1538" s="172">
        <v>3.3210999999999999</v>
      </c>
      <c r="I1538" s="172">
        <v>4.5830000000000002</v>
      </c>
      <c r="J1538" s="172">
        <v>5.1378000000000004</v>
      </c>
      <c r="K1538" s="172">
        <v>7.9908999999999999</v>
      </c>
      <c r="L1538" s="172">
        <v>7.6397000000000004</v>
      </c>
      <c r="M1538" s="172">
        <v>7.0778999999999996</v>
      </c>
      <c r="N1538" s="172">
        <v>7.3021000000000003</v>
      </c>
      <c r="O1538" s="172">
        <v>7.5376000000000003</v>
      </c>
      <c r="P1538" s="172">
        <v>7.9123999999999999</v>
      </c>
      <c r="Q1538" s="172">
        <v>8.4350000000000005</v>
      </c>
      <c r="R1538" s="172">
        <v>7.8742000000000001</v>
      </c>
    </row>
    <row r="1539" spans="1:18" x14ac:dyDescent="0.3">
      <c r="A1539" s="168" t="s">
        <v>1587</v>
      </c>
      <c r="B1539" s="168" t="s">
        <v>1626</v>
      </c>
      <c r="C1539" s="168">
        <v>147772</v>
      </c>
      <c r="D1539" s="171">
        <v>44032</v>
      </c>
      <c r="E1539" s="172">
        <v>1034.3286000000001</v>
      </c>
      <c r="F1539" s="172">
        <v>3.4592999999999998</v>
      </c>
      <c r="G1539" s="172">
        <v>3.4592999999999998</v>
      </c>
      <c r="H1539" s="172">
        <v>3.9902000000000002</v>
      </c>
      <c r="I1539" s="172">
        <v>4.5457999999999998</v>
      </c>
      <c r="J1539" s="172">
        <v>5.3136999999999999</v>
      </c>
      <c r="K1539" s="172">
        <v>5.9427000000000003</v>
      </c>
      <c r="L1539" s="172">
        <v>5.1333000000000002</v>
      </c>
      <c r="M1539" s="172"/>
      <c r="N1539" s="172"/>
      <c r="O1539" s="172"/>
      <c r="P1539" s="172"/>
      <c r="Q1539" s="172">
        <v>5.3093000000000004</v>
      </c>
      <c r="R1539" s="172"/>
    </row>
    <row r="1540" spans="1:18" x14ac:dyDescent="0.3">
      <c r="A1540" s="168" t="s">
        <v>1587</v>
      </c>
      <c r="B1540" s="168" t="s">
        <v>1627</v>
      </c>
      <c r="C1540" s="168">
        <v>147770</v>
      </c>
      <c r="D1540" s="171">
        <v>44032</v>
      </c>
      <c r="E1540" s="172">
        <v>1032.3697</v>
      </c>
      <c r="F1540" s="172">
        <v>3.2583000000000002</v>
      </c>
      <c r="G1540" s="172">
        <v>3.2583000000000002</v>
      </c>
      <c r="H1540" s="172">
        <v>3.7892999999999999</v>
      </c>
      <c r="I1540" s="172">
        <v>4.3442999999999996</v>
      </c>
      <c r="J1540" s="172">
        <v>5.0824999999999996</v>
      </c>
      <c r="K1540" s="172">
        <v>5.6609999999999996</v>
      </c>
      <c r="L1540" s="172">
        <v>4.8364000000000003</v>
      </c>
      <c r="M1540" s="172"/>
      <c r="N1540" s="172"/>
      <c r="O1540" s="172"/>
      <c r="P1540" s="172"/>
      <c r="Q1540" s="172">
        <v>5.0063000000000004</v>
      </c>
      <c r="R1540" s="172"/>
    </row>
    <row r="1541" spans="1:18" x14ac:dyDescent="0.3">
      <c r="A1541" s="168" t="s">
        <v>1587</v>
      </c>
      <c r="B1541" s="168" t="s">
        <v>1628</v>
      </c>
      <c r="C1541" s="168">
        <v>147731</v>
      </c>
      <c r="D1541" s="171">
        <v>44032</v>
      </c>
      <c r="E1541" s="172">
        <v>1058.1383000000001</v>
      </c>
      <c r="F1541" s="172">
        <v>4.2443</v>
      </c>
      <c r="G1541" s="172">
        <v>4.2443</v>
      </c>
      <c r="H1541" s="172">
        <v>6.6654999999999998</v>
      </c>
      <c r="I1541" s="172">
        <v>6.1215999999999999</v>
      </c>
      <c r="J1541" s="172">
        <v>7.1489000000000003</v>
      </c>
      <c r="K1541" s="172">
        <v>8.2384000000000004</v>
      </c>
      <c r="L1541" s="172">
        <v>7.9856999999999996</v>
      </c>
      <c r="M1541" s="172">
        <v>7.6368</v>
      </c>
      <c r="N1541" s="172"/>
      <c r="O1541" s="172"/>
      <c r="P1541" s="172"/>
      <c r="Q1541" s="172">
        <v>7.6608000000000001</v>
      </c>
      <c r="R1541" s="172"/>
    </row>
    <row r="1542" spans="1:18" x14ac:dyDescent="0.3">
      <c r="A1542" s="168" t="s">
        <v>1587</v>
      </c>
      <c r="B1542" s="168" t="s">
        <v>1629</v>
      </c>
      <c r="C1542" s="168">
        <v>147734</v>
      </c>
      <c r="D1542" s="171">
        <v>44032</v>
      </c>
      <c r="E1542" s="172">
        <v>1054.7417</v>
      </c>
      <c r="F1542" s="172">
        <v>3.8424</v>
      </c>
      <c r="G1542" s="172">
        <v>3.8424</v>
      </c>
      <c r="H1542" s="172">
        <v>6.2527999999999997</v>
      </c>
      <c r="I1542" s="172">
        <v>5.7046000000000001</v>
      </c>
      <c r="J1542" s="172">
        <v>6.7294999999999998</v>
      </c>
      <c r="K1542" s="172">
        <v>7.8117000000000001</v>
      </c>
      <c r="L1542" s="172">
        <v>7.5525000000000002</v>
      </c>
      <c r="M1542" s="172">
        <v>7.1909000000000001</v>
      </c>
      <c r="N1542" s="172"/>
      <c r="O1542" s="172"/>
      <c r="P1542" s="172"/>
      <c r="Q1542" s="172">
        <v>7.2133000000000003</v>
      </c>
      <c r="R1542" s="172"/>
    </row>
    <row r="1543" spans="1:18" x14ac:dyDescent="0.3">
      <c r="A1543" s="168" t="s">
        <v>1587</v>
      </c>
      <c r="B1543" s="168" t="s">
        <v>1630</v>
      </c>
      <c r="C1543" s="168">
        <v>124234</v>
      </c>
      <c r="D1543" s="171">
        <v>44032</v>
      </c>
      <c r="E1543" s="172">
        <v>13.6416</v>
      </c>
      <c r="F1543" s="172">
        <v>3.2115999999999998</v>
      </c>
      <c r="G1543" s="172">
        <v>3.2115999999999998</v>
      </c>
      <c r="H1543" s="172">
        <v>2.8683000000000001</v>
      </c>
      <c r="I1543" s="172">
        <v>2.8698999999999999</v>
      </c>
      <c r="J1543" s="172">
        <v>3.0634000000000001</v>
      </c>
      <c r="K1543" s="172">
        <v>3.7212999999999998</v>
      </c>
      <c r="L1543" s="172">
        <v>5.1185</v>
      </c>
      <c r="M1543" s="172">
        <v>5.0858999999999996</v>
      </c>
      <c r="N1543" s="172">
        <v>5.3794000000000004</v>
      </c>
      <c r="O1543" s="172">
        <v>1.0688</v>
      </c>
      <c r="P1543" s="172">
        <v>3.2725</v>
      </c>
      <c r="Q1543" s="172">
        <v>4.6212</v>
      </c>
      <c r="R1543" s="172">
        <v>-1.4499</v>
      </c>
    </row>
    <row r="1544" spans="1:18" x14ac:dyDescent="0.3">
      <c r="A1544" s="168" t="s">
        <v>1587</v>
      </c>
      <c r="B1544" s="168" t="s">
        <v>1631</v>
      </c>
      <c r="C1544" s="168">
        <v>124233</v>
      </c>
      <c r="D1544" s="171">
        <v>44032</v>
      </c>
      <c r="E1544" s="172">
        <v>13.2653</v>
      </c>
      <c r="F1544" s="172">
        <v>3.2109999999999999</v>
      </c>
      <c r="G1544" s="172">
        <v>3.2109999999999999</v>
      </c>
      <c r="H1544" s="172">
        <v>2.871</v>
      </c>
      <c r="I1544" s="172">
        <v>2.8725999999999998</v>
      </c>
      <c r="J1544" s="172">
        <v>3.0701999999999998</v>
      </c>
      <c r="K1544" s="172">
        <v>3.7231000000000001</v>
      </c>
      <c r="L1544" s="172">
        <v>5.1195000000000004</v>
      </c>
      <c r="M1544" s="172">
        <v>5.0862999999999996</v>
      </c>
      <c r="N1544" s="172">
        <v>5.3803000000000001</v>
      </c>
      <c r="O1544" s="172">
        <v>0.88090000000000002</v>
      </c>
      <c r="P1544" s="172">
        <v>2.968</v>
      </c>
      <c r="Q1544" s="172">
        <v>4.1962999999999999</v>
      </c>
      <c r="R1544" s="172">
        <v>-1.4964999999999999</v>
      </c>
    </row>
    <row r="1545" spans="1:18" x14ac:dyDescent="0.3">
      <c r="A1545" s="168" t="s">
        <v>1587</v>
      </c>
      <c r="B1545" s="168" t="s">
        <v>1632</v>
      </c>
      <c r="C1545" s="168">
        <v>143493</v>
      </c>
      <c r="D1545" s="171">
        <v>44032</v>
      </c>
      <c r="E1545" s="172">
        <v>2917.0495000000001</v>
      </c>
      <c r="F1545" s="172">
        <v>1.4945999999999999</v>
      </c>
      <c r="G1545" s="172">
        <v>1.4945999999999999</v>
      </c>
      <c r="H1545" s="172">
        <v>-81.375</v>
      </c>
      <c r="I1545" s="172">
        <v>-29.230699999999999</v>
      </c>
      <c r="J1545" s="172">
        <v>-7.3973000000000004</v>
      </c>
      <c r="K1545" s="172">
        <v>0.79410000000000003</v>
      </c>
      <c r="L1545" s="172">
        <v>2.1795</v>
      </c>
      <c r="M1545" s="172">
        <v>4.1071999999999997</v>
      </c>
      <c r="N1545" s="172">
        <v>0.34229999999999999</v>
      </c>
      <c r="O1545" s="172">
        <v>4.0681000000000003</v>
      </c>
      <c r="P1545" s="172">
        <v>5.0728999999999997</v>
      </c>
      <c r="Q1545" s="172">
        <v>5.9138999999999999</v>
      </c>
      <c r="R1545" s="172">
        <v>2.9426000000000001</v>
      </c>
    </row>
    <row r="1546" spans="1:18" x14ac:dyDescent="0.3">
      <c r="A1546" s="168" t="s">
        <v>1587</v>
      </c>
      <c r="B1546" s="168" t="s">
        <v>1633</v>
      </c>
      <c r="C1546" s="168">
        <v>143494</v>
      </c>
      <c r="D1546" s="171">
        <v>44032</v>
      </c>
      <c r="E1546" s="172">
        <v>3094.9283999999998</v>
      </c>
      <c r="F1546" s="172">
        <v>2.2517999999999998</v>
      </c>
      <c r="G1546" s="172">
        <v>2.2517999999999998</v>
      </c>
      <c r="H1546" s="172">
        <v>-80.622900000000001</v>
      </c>
      <c r="I1546" s="172">
        <v>-28.471900000000002</v>
      </c>
      <c r="J1546" s="172">
        <v>-6.6332000000000004</v>
      </c>
      <c r="K1546" s="172">
        <v>1.5664</v>
      </c>
      <c r="L1546" s="172">
        <v>2.9626999999999999</v>
      </c>
      <c r="M1546" s="172">
        <v>4.9084000000000003</v>
      </c>
      <c r="N1546" s="172">
        <v>1.1237999999999999</v>
      </c>
      <c r="O1546" s="172">
        <v>4.9336000000000002</v>
      </c>
      <c r="P1546" s="172">
        <v>5.9943</v>
      </c>
      <c r="Q1546" s="172">
        <v>7.0157999999999996</v>
      </c>
      <c r="R1546" s="172">
        <v>3.7484000000000002</v>
      </c>
    </row>
    <row r="1547" spans="1:18" x14ac:dyDescent="0.3">
      <c r="A1547" s="168" t="s">
        <v>1587</v>
      </c>
      <c r="B1547" s="168" t="s">
        <v>1634</v>
      </c>
      <c r="C1547" s="168">
        <v>147674</v>
      </c>
      <c r="D1547" s="171">
        <v>44032</v>
      </c>
      <c r="E1547" s="172">
        <v>32.707000000000001</v>
      </c>
      <c r="F1547" s="172">
        <v>0</v>
      </c>
      <c r="G1547" s="172">
        <v>0</v>
      </c>
      <c r="H1547" s="172">
        <v>0</v>
      </c>
      <c r="I1547" s="172">
        <v>0</v>
      </c>
      <c r="J1547" s="172">
        <v>0</v>
      </c>
      <c r="K1547" s="172">
        <v>0</v>
      </c>
      <c r="L1547" s="172">
        <v>0</v>
      </c>
      <c r="M1547" s="172">
        <v>-32.0886</v>
      </c>
      <c r="N1547" s="172"/>
      <c r="O1547" s="172"/>
      <c r="P1547" s="172"/>
      <c r="Q1547" s="172">
        <v>-29.6203</v>
      </c>
      <c r="R1547" s="172"/>
    </row>
    <row r="1548" spans="1:18" x14ac:dyDescent="0.3">
      <c r="A1548" s="168" t="s">
        <v>1587</v>
      </c>
      <c r="B1548" s="168" t="s">
        <v>1635</v>
      </c>
      <c r="C1548" s="168">
        <v>147675</v>
      </c>
      <c r="D1548" s="171">
        <v>44032</v>
      </c>
      <c r="E1548" s="172">
        <v>34.4818</v>
      </c>
      <c r="F1548" s="172">
        <v>0</v>
      </c>
      <c r="G1548" s="172">
        <v>0</v>
      </c>
      <c r="H1548" s="172">
        <v>0</v>
      </c>
      <c r="I1548" s="172">
        <v>0</v>
      </c>
      <c r="J1548" s="172">
        <v>0</v>
      </c>
      <c r="K1548" s="172">
        <v>0</v>
      </c>
      <c r="L1548" s="172">
        <v>0</v>
      </c>
      <c r="M1548" s="172">
        <v>-32.0886</v>
      </c>
      <c r="N1548" s="172"/>
      <c r="O1548" s="172"/>
      <c r="P1548" s="172"/>
      <c r="Q1548" s="172">
        <v>-29.6203</v>
      </c>
      <c r="R1548" s="172"/>
    </row>
    <row r="1549" spans="1:18" x14ac:dyDescent="0.3">
      <c r="A1549" s="168" t="s">
        <v>1587</v>
      </c>
      <c r="B1549" s="168" t="s">
        <v>1636</v>
      </c>
      <c r="C1549" s="168">
        <v>138343</v>
      </c>
      <c r="D1549" s="171">
        <v>44032</v>
      </c>
      <c r="E1549" s="172">
        <v>26.392299999999999</v>
      </c>
      <c r="F1549" s="172">
        <v>2.2593000000000001</v>
      </c>
      <c r="G1549" s="172">
        <v>2.2593000000000001</v>
      </c>
      <c r="H1549" s="172">
        <v>3.6970999999999998</v>
      </c>
      <c r="I1549" s="172">
        <v>4.3636999999999997</v>
      </c>
      <c r="J1549" s="172">
        <v>5.4455</v>
      </c>
      <c r="K1549" s="172">
        <v>7.7249999999999996</v>
      </c>
      <c r="L1549" s="172">
        <v>7.0608000000000004</v>
      </c>
      <c r="M1549" s="172">
        <v>6.7690000000000001</v>
      </c>
      <c r="N1549" s="172">
        <v>10.8118</v>
      </c>
      <c r="O1549" s="172">
        <v>9.4140999999999995</v>
      </c>
      <c r="P1549" s="172">
        <v>8.8856999999999999</v>
      </c>
      <c r="Q1549" s="172">
        <v>8.3856000000000002</v>
      </c>
      <c r="R1549" s="172">
        <v>10.738099999999999</v>
      </c>
    </row>
    <row r="1550" spans="1:18" x14ac:dyDescent="0.3">
      <c r="A1550" s="168" t="s">
        <v>1587</v>
      </c>
      <c r="B1550" s="168" t="s">
        <v>1637</v>
      </c>
      <c r="C1550" s="168">
        <v>138358</v>
      </c>
      <c r="D1550" s="171">
        <v>44032</v>
      </c>
      <c r="E1550" s="172">
        <v>26.813400000000001</v>
      </c>
      <c r="F1550" s="172">
        <v>2.6777000000000002</v>
      </c>
      <c r="G1550" s="172">
        <v>2.6777000000000002</v>
      </c>
      <c r="H1550" s="172">
        <v>4.1454000000000004</v>
      </c>
      <c r="I1550" s="172">
        <v>4.8121999999999998</v>
      </c>
      <c r="J1550" s="172">
        <v>5.9137000000000004</v>
      </c>
      <c r="K1550" s="172">
        <v>8.2204999999999995</v>
      </c>
      <c r="L1550" s="172">
        <v>7.5732999999999997</v>
      </c>
      <c r="M1550" s="172">
        <v>7.2710999999999997</v>
      </c>
      <c r="N1550" s="172">
        <v>10.8192</v>
      </c>
      <c r="O1550" s="172">
        <v>9.6305999999999994</v>
      </c>
      <c r="P1550" s="172">
        <v>9.1163000000000007</v>
      </c>
      <c r="Q1550" s="172">
        <v>9.3763000000000005</v>
      </c>
      <c r="R1550" s="172">
        <v>10.9276</v>
      </c>
    </row>
    <row r="1551" spans="1:18" x14ac:dyDescent="0.3">
      <c r="A1551" s="168" t="s">
        <v>1587</v>
      </c>
      <c r="B1551" s="168" t="s">
        <v>1638</v>
      </c>
      <c r="C1551" s="168">
        <v>107328</v>
      </c>
      <c r="D1551" s="171">
        <v>44032</v>
      </c>
      <c r="E1551" s="172">
        <v>2136.0367999999999</v>
      </c>
      <c r="F1551" s="172">
        <v>2.3778999999999999</v>
      </c>
      <c r="G1551" s="172">
        <v>2.3778999999999999</v>
      </c>
      <c r="H1551" s="172">
        <v>3.2052</v>
      </c>
      <c r="I1551" s="172">
        <v>3.7989000000000002</v>
      </c>
      <c r="J1551" s="172">
        <v>4.0609999999999999</v>
      </c>
      <c r="K1551" s="172">
        <v>5.1352000000000002</v>
      </c>
      <c r="L1551" s="172">
        <v>4.9861000000000004</v>
      </c>
      <c r="M1551" s="172">
        <v>4.9471999999999996</v>
      </c>
      <c r="N1551" s="172">
        <v>5.2849000000000004</v>
      </c>
      <c r="O1551" s="172">
        <v>4.3038999999999996</v>
      </c>
      <c r="P1551" s="172">
        <v>5.6589</v>
      </c>
      <c r="Q1551" s="172">
        <v>6.2239000000000004</v>
      </c>
      <c r="R1551" s="172">
        <v>3.2806000000000002</v>
      </c>
    </row>
    <row r="1552" spans="1:18" x14ac:dyDescent="0.3">
      <c r="A1552" s="168" t="s">
        <v>1587</v>
      </c>
      <c r="B1552" s="168" t="s">
        <v>1639</v>
      </c>
      <c r="C1552" s="168">
        <v>119474</v>
      </c>
      <c r="D1552" s="171">
        <v>44032</v>
      </c>
      <c r="E1552" s="172">
        <v>2205.9739</v>
      </c>
      <c r="F1552" s="172">
        <v>3.2185000000000001</v>
      </c>
      <c r="G1552" s="172">
        <v>3.2185000000000001</v>
      </c>
      <c r="H1552" s="172">
        <v>4.0462999999999996</v>
      </c>
      <c r="I1552" s="172">
        <v>4.6402999999999999</v>
      </c>
      <c r="J1552" s="172">
        <v>4.9042000000000003</v>
      </c>
      <c r="K1552" s="172">
        <v>5.9934000000000003</v>
      </c>
      <c r="L1552" s="172">
        <v>5.8631000000000002</v>
      </c>
      <c r="M1552" s="172">
        <v>5.8135000000000003</v>
      </c>
      <c r="N1552" s="172">
        <v>6.15</v>
      </c>
      <c r="O1552" s="172">
        <v>5.1783000000000001</v>
      </c>
      <c r="P1552" s="172">
        <v>6.2908999999999997</v>
      </c>
      <c r="Q1552" s="172">
        <v>7.4057000000000004</v>
      </c>
      <c r="R1552" s="172">
        <v>4.1475</v>
      </c>
    </row>
    <row r="1553" spans="1:18" x14ac:dyDescent="0.3">
      <c r="A1553" s="168" t="s">
        <v>1587</v>
      </c>
      <c r="B1553" s="168" t="s">
        <v>1640</v>
      </c>
      <c r="C1553" s="168">
        <v>119828</v>
      </c>
      <c r="D1553" s="171">
        <v>44032</v>
      </c>
      <c r="E1553" s="172">
        <v>4594.7502999999997</v>
      </c>
      <c r="F1553" s="172">
        <v>3.6015000000000001</v>
      </c>
      <c r="G1553" s="172">
        <v>3.6015000000000001</v>
      </c>
      <c r="H1553" s="172">
        <v>5.4364999999999997</v>
      </c>
      <c r="I1553" s="172">
        <v>6.5290999999999997</v>
      </c>
      <c r="J1553" s="172">
        <v>6.8686999999999996</v>
      </c>
      <c r="K1553" s="172">
        <v>8.5951000000000004</v>
      </c>
      <c r="L1553" s="172">
        <v>7.5747</v>
      </c>
      <c r="M1553" s="172">
        <v>7.2297000000000002</v>
      </c>
      <c r="N1553" s="172">
        <v>7.5148000000000001</v>
      </c>
      <c r="O1553" s="172">
        <v>7.7713000000000001</v>
      </c>
      <c r="P1553" s="172">
        <v>7.6722000000000001</v>
      </c>
      <c r="Q1553" s="172">
        <v>8.1675000000000004</v>
      </c>
      <c r="R1553" s="172">
        <v>8.0546000000000006</v>
      </c>
    </row>
    <row r="1554" spans="1:18" x14ac:dyDescent="0.3">
      <c r="A1554" s="168" t="s">
        <v>1587</v>
      </c>
      <c r="B1554" s="168" t="s">
        <v>1641</v>
      </c>
      <c r="C1554" s="168">
        <v>100641</v>
      </c>
      <c r="D1554" s="171">
        <v>44032</v>
      </c>
      <c r="E1554" s="172">
        <v>4560.2676000000001</v>
      </c>
      <c r="F1554" s="172">
        <v>3.4357000000000002</v>
      </c>
      <c r="G1554" s="172">
        <v>3.4357000000000002</v>
      </c>
      <c r="H1554" s="172">
        <v>5.2732000000000001</v>
      </c>
      <c r="I1554" s="172">
        <v>6.3654999999999999</v>
      </c>
      <c r="J1554" s="172">
        <v>6.7012999999999998</v>
      </c>
      <c r="K1554" s="172">
        <v>8.4301999999999992</v>
      </c>
      <c r="L1554" s="172">
        <v>7.4048999999999996</v>
      </c>
      <c r="M1554" s="172">
        <v>7.0571000000000002</v>
      </c>
      <c r="N1554" s="172">
        <v>7.3399000000000001</v>
      </c>
      <c r="O1554" s="172">
        <v>7.6260000000000003</v>
      </c>
      <c r="P1554" s="172">
        <v>7.5484999999999998</v>
      </c>
      <c r="Q1554" s="172">
        <v>7.4248000000000003</v>
      </c>
      <c r="R1554" s="172">
        <v>7.8945999999999996</v>
      </c>
    </row>
    <row r="1555" spans="1:18" x14ac:dyDescent="0.3">
      <c r="A1555" s="168" t="s">
        <v>1587</v>
      </c>
      <c r="B1555" s="168" t="s">
        <v>1642</v>
      </c>
      <c r="C1555" s="168">
        <v>147440</v>
      </c>
      <c r="D1555" s="171">
        <v>44032</v>
      </c>
      <c r="E1555" s="172">
        <v>10.779400000000001</v>
      </c>
      <c r="F1555" s="172">
        <v>3.9517000000000002</v>
      </c>
      <c r="G1555" s="172">
        <v>3.9517000000000002</v>
      </c>
      <c r="H1555" s="172">
        <v>4.7447999999999997</v>
      </c>
      <c r="I1555" s="172">
        <v>6.1334999999999997</v>
      </c>
      <c r="J1555" s="172">
        <v>6.9550000000000001</v>
      </c>
      <c r="K1555" s="172">
        <v>7.1736000000000004</v>
      </c>
      <c r="L1555" s="172">
        <v>6.8216999999999999</v>
      </c>
      <c r="M1555" s="172">
        <v>6.5946999999999996</v>
      </c>
      <c r="N1555" s="172">
        <v>6.9734999999999996</v>
      </c>
      <c r="O1555" s="172"/>
      <c r="P1555" s="172"/>
      <c r="Q1555" s="172">
        <v>7.2382</v>
      </c>
      <c r="R1555" s="172"/>
    </row>
    <row r="1556" spans="1:18" x14ac:dyDescent="0.3">
      <c r="A1556" s="168" t="s">
        <v>1587</v>
      </c>
      <c r="B1556" s="168" t="s">
        <v>1643</v>
      </c>
      <c r="C1556" s="168">
        <v>147425</v>
      </c>
      <c r="D1556" s="171">
        <v>44032</v>
      </c>
      <c r="E1556" s="172">
        <v>10.6556</v>
      </c>
      <c r="F1556" s="172">
        <v>2.7410000000000001</v>
      </c>
      <c r="G1556" s="172">
        <v>2.7410000000000001</v>
      </c>
      <c r="H1556" s="172">
        <v>3.5257000000000001</v>
      </c>
      <c r="I1556" s="172">
        <v>4.9272</v>
      </c>
      <c r="J1556" s="172">
        <v>5.7405999999999997</v>
      </c>
      <c r="K1556" s="172">
        <v>6.0913000000000004</v>
      </c>
      <c r="L1556" s="172">
        <v>5.8536999999999999</v>
      </c>
      <c r="M1556" s="172">
        <v>5.5167000000000002</v>
      </c>
      <c r="N1556" s="172">
        <v>5.8190999999999997</v>
      </c>
      <c r="O1556" s="172"/>
      <c r="P1556" s="172"/>
      <c r="Q1556" s="172">
        <v>6.0910000000000002</v>
      </c>
      <c r="R1556" s="172"/>
    </row>
    <row r="1557" spans="1:18" x14ac:dyDescent="0.3">
      <c r="A1557" s="168" t="s">
        <v>1587</v>
      </c>
      <c r="B1557" s="168" t="s">
        <v>1644</v>
      </c>
      <c r="C1557" s="168">
        <v>146075</v>
      </c>
      <c r="D1557" s="171">
        <v>44032</v>
      </c>
      <c r="E1557" s="172">
        <v>11.128399999999999</v>
      </c>
      <c r="F1557" s="172">
        <v>3.1714000000000002</v>
      </c>
      <c r="G1557" s="172">
        <v>3.1714000000000002</v>
      </c>
      <c r="H1557" s="172">
        <v>3.4695999999999998</v>
      </c>
      <c r="I1557" s="172">
        <v>4.5999999999999996</v>
      </c>
      <c r="J1557" s="172">
        <v>5.5702999999999996</v>
      </c>
      <c r="K1557" s="172">
        <v>6.9409999999999998</v>
      </c>
      <c r="L1557" s="172">
        <v>6.851</v>
      </c>
      <c r="M1557" s="172">
        <v>6.6199000000000003</v>
      </c>
      <c r="N1557" s="172">
        <v>6.9882</v>
      </c>
      <c r="O1557" s="172"/>
      <c r="P1557" s="172"/>
      <c r="Q1557" s="172">
        <v>7.423</v>
      </c>
      <c r="R1557" s="172"/>
    </row>
    <row r="1558" spans="1:18" x14ac:dyDescent="0.3">
      <c r="A1558" s="168" t="s">
        <v>1587</v>
      </c>
      <c r="B1558" s="168" t="s">
        <v>1645</v>
      </c>
      <c r="C1558" s="168">
        <v>146070</v>
      </c>
      <c r="D1558" s="171">
        <v>44032</v>
      </c>
      <c r="E1558" s="172">
        <v>11.019600000000001</v>
      </c>
      <c r="F1558" s="172">
        <v>2.319</v>
      </c>
      <c r="G1558" s="172">
        <v>2.319</v>
      </c>
      <c r="H1558" s="172">
        <v>2.7932999999999999</v>
      </c>
      <c r="I1558" s="172">
        <v>4.0519999999999996</v>
      </c>
      <c r="J1558" s="172">
        <v>4.9679000000000002</v>
      </c>
      <c r="K1558" s="172">
        <v>6.2809999999999997</v>
      </c>
      <c r="L1558" s="172">
        <v>6.1060999999999996</v>
      </c>
      <c r="M1558" s="172">
        <v>5.8512000000000004</v>
      </c>
      <c r="N1558" s="172">
        <v>6.2127999999999997</v>
      </c>
      <c r="O1558" s="172"/>
      <c r="P1558" s="172"/>
      <c r="Q1558" s="172">
        <v>6.7183999999999999</v>
      </c>
      <c r="R1558" s="172"/>
    </row>
    <row r="1559" spans="1:18" x14ac:dyDescent="0.3">
      <c r="A1559" s="168" t="s">
        <v>1587</v>
      </c>
      <c r="B1559" s="168" t="s">
        <v>1646</v>
      </c>
      <c r="C1559" s="168">
        <v>120746</v>
      </c>
      <c r="D1559" s="171">
        <v>44032</v>
      </c>
      <c r="E1559" s="172">
        <v>3310.6066999999998</v>
      </c>
      <c r="F1559" s="172">
        <v>4.2439999999999998</v>
      </c>
      <c r="G1559" s="172">
        <v>4.2439999999999998</v>
      </c>
      <c r="H1559" s="172">
        <v>5.3661000000000003</v>
      </c>
      <c r="I1559" s="172">
        <v>5.2794999999999996</v>
      </c>
      <c r="J1559" s="172">
        <v>6.6731999999999996</v>
      </c>
      <c r="K1559" s="172">
        <v>7.4008000000000003</v>
      </c>
      <c r="L1559" s="172">
        <v>6.3708</v>
      </c>
      <c r="M1559" s="172">
        <v>6.5875000000000004</v>
      </c>
      <c r="N1559" s="172">
        <v>7.0171999999999999</v>
      </c>
      <c r="O1559" s="172">
        <v>5.9924999999999997</v>
      </c>
      <c r="P1559" s="172">
        <v>7.1285999999999996</v>
      </c>
      <c r="Q1559" s="172">
        <v>8.0274000000000001</v>
      </c>
      <c r="R1559" s="172">
        <v>5.5021000000000004</v>
      </c>
    </row>
    <row r="1560" spans="1:18" x14ac:dyDescent="0.3">
      <c r="A1560" s="168" t="s">
        <v>1587</v>
      </c>
      <c r="B1560" s="168" t="s">
        <v>1647</v>
      </c>
      <c r="C1560" s="168">
        <v>102532</v>
      </c>
      <c r="D1560" s="171">
        <v>44032</v>
      </c>
      <c r="E1560" s="172">
        <v>3171.2001</v>
      </c>
      <c r="F1560" s="172">
        <v>3.7536999999999998</v>
      </c>
      <c r="G1560" s="172">
        <v>3.7536999999999998</v>
      </c>
      <c r="H1560" s="172">
        <v>4.8754999999999997</v>
      </c>
      <c r="I1560" s="172">
        <v>4.7885</v>
      </c>
      <c r="J1560" s="172">
        <v>6.1418999999999997</v>
      </c>
      <c r="K1560" s="172">
        <v>6.8417000000000003</v>
      </c>
      <c r="L1560" s="172">
        <v>5.7896000000000001</v>
      </c>
      <c r="M1560" s="172">
        <v>5.9874999999999998</v>
      </c>
      <c r="N1560" s="172">
        <v>6.4038000000000004</v>
      </c>
      <c r="O1560" s="172">
        <v>5.3653000000000004</v>
      </c>
      <c r="P1560" s="172">
        <v>6.5141</v>
      </c>
      <c r="Q1560" s="172">
        <v>7.0659000000000001</v>
      </c>
      <c r="R1560" s="172">
        <v>4.9170999999999996</v>
      </c>
    </row>
    <row r="1561" spans="1:18" x14ac:dyDescent="0.3">
      <c r="A1561" s="168" t="s">
        <v>1587</v>
      </c>
      <c r="B1561" s="168" t="s">
        <v>1648</v>
      </c>
      <c r="C1561" s="168">
        <v>147311</v>
      </c>
      <c r="D1561" s="171">
        <v>44032</v>
      </c>
      <c r="E1561" s="172">
        <v>1059.4077</v>
      </c>
      <c r="F1561" s="172">
        <v>2.2191999999999998</v>
      </c>
      <c r="G1561" s="172">
        <v>2.2191999999999998</v>
      </c>
      <c r="H1561" s="172">
        <v>2.2286000000000001</v>
      </c>
      <c r="I1561" s="172">
        <v>2.2534999999999998</v>
      </c>
      <c r="J1561" s="172">
        <v>2.1254</v>
      </c>
      <c r="K1561" s="172">
        <v>2.3820999999999999</v>
      </c>
      <c r="L1561" s="172">
        <v>3.6695000000000002</v>
      </c>
      <c r="M1561" s="172">
        <v>4.2355999999999998</v>
      </c>
      <c r="N1561" s="172">
        <v>4.9295999999999998</v>
      </c>
      <c r="O1561" s="172"/>
      <c r="P1561" s="172"/>
      <c r="Q1561" s="172">
        <v>5.2718999999999996</v>
      </c>
      <c r="R1561" s="172"/>
    </row>
    <row r="1562" spans="1:18" x14ac:dyDescent="0.3">
      <c r="A1562" s="168" t="s">
        <v>1587</v>
      </c>
      <c r="B1562" s="168" t="s">
        <v>1649</v>
      </c>
      <c r="C1562" s="168">
        <v>147307</v>
      </c>
      <c r="D1562" s="171">
        <v>44032</v>
      </c>
      <c r="E1562" s="172">
        <v>1052.9090000000001</v>
      </c>
      <c r="F1562" s="172">
        <v>1.7197</v>
      </c>
      <c r="G1562" s="172">
        <v>1.7197</v>
      </c>
      <c r="H1562" s="172">
        <v>1.7283999999999999</v>
      </c>
      <c r="I1562" s="172">
        <v>1.7529999999999999</v>
      </c>
      <c r="J1562" s="172">
        <v>1.6247</v>
      </c>
      <c r="K1562" s="172">
        <v>1.8792</v>
      </c>
      <c r="L1562" s="172">
        <v>3.1614</v>
      </c>
      <c r="M1562" s="172">
        <v>3.6989000000000001</v>
      </c>
      <c r="N1562" s="172">
        <v>4.3640999999999996</v>
      </c>
      <c r="O1562" s="172"/>
      <c r="P1562" s="172"/>
      <c r="Q1562" s="172">
        <v>4.6967999999999996</v>
      </c>
      <c r="R1562" s="172"/>
    </row>
    <row r="1563" spans="1:18" x14ac:dyDescent="0.3">
      <c r="A1563" s="173" t="s">
        <v>27</v>
      </c>
      <c r="B1563" s="168"/>
      <c r="C1563" s="168"/>
      <c r="D1563" s="168"/>
      <c r="E1563" s="168"/>
      <c r="F1563" s="174">
        <v>3.1189693548387099</v>
      </c>
      <c r="G1563" s="174">
        <v>3.1189693548387099</v>
      </c>
      <c r="H1563" s="174">
        <v>1.4261451612903229</v>
      </c>
      <c r="I1563" s="174">
        <v>4.0288999999999984</v>
      </c>
      <c r="J1563" s="174">
        <v>6.7764799999999985</v>
      </c>
      <c r="K1563" s="174">
        <v>7.172295000000001</v>
      </c>
      <c r="L1563" s="174">
        <v>6.495941379310346</v>
      </c>
      <c r="M1563" s="174">
        <v>4.8815767857142855</v>
      </c>
      <c r="N1563" s="174">
        <v>6.7041230769230769</v>
      </c>
      <c r="O1563" s="174">
        <v>6.5120473684210536</v>
      </c>
      <c r="P1563" s="174">
        <v>7.1727973684210511</v>
      </c>
      <c r="Q1563" s="174">
        <v>5.9764370967741964</v>
      </c>
      <c r="R1563" s="174">
        <v>6.5335904761904757</v>
      </c>
    </row>
    <row r="1564" spans="1:18" x14ac:dyDescent="0.3">
      <c r="A1564" s="173" t="s">
        <v>409</v>
      </c>
      <c r="B1564" s="168"/>
      <c r="C1564" s="168"/>
      <c r="D1564" s="168"/>
      <c r="E1564" s="168"/>
      <c r="F1564" s="174">
        <v>3.1479499999999998</v>
      </c>
      <c r="G1564" s="174">
        <v>3.1479499999999998</v>
      </c>
      <c r="H1564" s="174">
        <v>3.9996</v>
      </c>
      <c r="I1564" s="174">
        <v>4.62235</v>
      </c>
      <c r="J1564" s="174">
        <v>5.5120500000000003</v>
      </c>
      <c r="K1564" s="174">
        <v>7.0863499999999995</v>
      </c>
      <c r="L1564" s="174">
        <v>6.5844000000000005</v>
      </c>
      <c r="M1564" s="174">
        <v>6.4138500000000001</v>
      </c>
      <c r="N1564" s="174">
        <v>6.64445</v>
      </c>
      <c r="O1564" s="174">
        <v>7.0694999999999997</v>
      </c>
      <c r="P1564" s="174">
        <v>7.5500499999999997</v>
      </c>
      <c r="Q1564" s="174">
        <v>7.6595499999999994</v>
      </c>
      <c r="R1564" s="174">
        <v>7.2310499999999998</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44032</v>
      </c>
      <c r="E1567" s="172">
        <v>40.409500000000001</v>
      </c>
      <c r="F1567" s="172">
        <v>0.55920000000000003</v>
      </c>
      <c r="G1567" s="172">
        <v>0.55920000000000003</v>
      </c>
      <c r="H1567" s="172">
        <v>0.92889999999999995</v>
      </c>
      <c r="I1567" s="172">
        <v>1.0094000000000001</v>
      </c>
      <c r="J1567" s="172">
        <v>4.9253999999999998</v>
      </c>
      <c r="K1567" s="172">
        <v>10.654</v>
      </c>
      <c r="L1567" s="172">
        <v>-16.4071</v>
      </c>
      <c r="M1567" s="172">
        <v>-12.6279</v>
      </c>
      <c r="N1567" s="172">
        <v>-15.3866</v>
      </c>
      <c r="O1567" s="172">
        <v>-9.5058000000000007</v>
      </c>
      <c r="P1567" s="172">
        <v>0.18340000000000001</v>
      </c>
      <c r="Q1567" s="172">
        <v>11.9991</v>
      </c>
      <c r="R1567" s="172">
        <v>-13.555400000000001</v>
      </c>
    </row>
    <row r="1568" spans="1:18" x14ac:dyDescent="0.3">
      <c r="A1568" s="168" t="s">
        <v>380</v>
      </c>
      <c r="B1568" s="168" t="s">
        <v>11</v>
      </c>
      <c r="C1568" s="168">
        <v>119659</v>
      </c>
      <c r="D1568" s="171">
        <v>44032</v>
      </c>
      <c r="E1568" s="172">
        <v>43.488799999999998</v>
      </c>
      <c r="F1568" s="172">
        <v>0.56979999999999997</v>
      </c>
      <c r="G1568" s="172">
        <v>0.56979999999999997</v>
      </c>
      <c r="H1568" s="172">
        <v>0.95269999999999999</v>
      </c>
      <c r="I1568" s="172">
        <v>1.0545</v>
      </c>
      <c r="J1568" s="172">
        <v>5.0289000000000001</v>
      </c>
      <c r="K1568" s="172">
        <v>10.9785</v>
      </c>
      <c r="L1568" s="172">
        <v>-15.9794</v>
      </c>
      <c r="M1568" s="172">
        <v>-11.9216</v>
      </c>
      <c r="N1568" s="172">
        <v>-14.449199999999999</v>
      </c>
      <c r="O1568" s="172">
        <v>-8.4257000000000009</v>
      </c>
      <c r="P1568" s="172">
        <v>1.294</v>
      </c>
      <c r="Q1568" s="172">
        <v>12.030900000000001</v>
      </c>
      <c r="R1568" s="172">
        <v>-12.569900000000001</v>
      </c>
    </row>
    <row r="1569" spans="1:18" x14ac:dyDescent="0.3">
      <c r="A1569" s="168" t="s">
        <v>380</v>
      </c>
      <c r="B1569" s="168" t="s">
        <v>31</v>
      </c>
      <c r="C1569" s="168">
        <v>101764</v>
      </c>
      <c r="D1569" s="171">
        <v>44032</v>
      </c>
      <c r="E1569" s="172">
        <v>252.71700000000001</v>
      </c>
      <c r="F1569" s="172">
        <v>0.95479999999999998</v>
      </c>
      <c r="G1569" s="172">
        <v>0.95479999999999998</v>
      </c>
      <c r="H1569" s="172">
        <v>2.4302999999999999</v>
      </c>
      <c r="I1569" s="172">
        <v>2.7393000000000001</v>
      </c>
      <c r="J1569" s="172">
        <v>7.5697999999999999</v>
      </c>
      <c r="K1569" s="172">
        <v>16.468</v>
      </c>
      <c r="L1569" s="172">
        <v>-12.170500000000001</v>
      </c>
      <c r="M1569" s="172">
        <v>-8.8885000000000005</v>
      </c>
      <c r="N1569" s="172">
        <v>-9.1723999999999997</v>
      </c>
      <c r="O1569" s="172">
        <v>-1.3557999999999999</v>
      </c>
      <c r="P1569" s="172">
        <v>4.0274000000000001</v>
      </c>
      <c r="Q1569" s="172">
        <v>12.970499999999999</v>
      </c>
      <c r="R1569" s="172">
        <v>-6.6833</v>
      </c>
    </row>
    <row r="1570" spans="1:18" x14ac:dyDescent="0.3">
      <c r="A1570" s="168" t="s">
        <v>380</v>
      </c>
      <c r="B1570" s="168" t="s">
        <v>12</v>
      </c>
      <c r="C1570" s="168">
        <v>118935</v>
      </c>
      <c r="D1570" s="171">
        <v>44032</v>
      </c>
      <c r="E1570" s="172">
        <v>269.988</v>
      </c>
      <c r="F1570" s="172">
        <v>0.96289999999999998</v>
      </c>
      <c r="G1570" s="172">
        <v>0.96289999999999998</v>
      </c>
      <c r="H1570" s="172">
        <v>2.4485999999999999</v>
      </c>
      <c r="I1570" s="172">
        <v>2.7719</v>
      </c>
      <c r="J1570" s="172">
        <v>7.6451000000000002</v>
      </c>
      <c r="K1570" s="172">
        <v>16.729399999999998</v>
      </c>
      <c r="L1570" s="172">
        <v>-11.7721</v>
      </c>
      <c r="M1570" s="172">
        <v>-8.2809000000000008</v>
      </c>
      <c r="N1570" s="172">
        <v>-8.3605999999999998</v>
      </c>
      <c r="O1570" s="172">
        <v>-0.27360000000000001</v>
      </c>
      <c r="P1570" s="172">
        <v>5.1546000000000003</v>
      </c>
      <c r="Q1570" s="172">
        <v>11.729900000000001</v>
      </c>
      <c r="R1570" s="172">
        <v>-5.6837</v>
      </c>
    </row>
    <row r="1571" spans="1:18" x14ac:dyDescent="0.3">
      <c r="A1571" s="168" t="s">
        <v>380</v>
      </c>
      <c r="B1571" s="168" t="s">
        <v>32</v>
      </c>
      <c r="C1571" s="168">
        <v>102594</v>
      </c>
      <c r="D1571" s="171">
        <v>44032</v>
      </c>
      <c r="E1571" s="172">
        <v>141.75</v>
      </c>
      <c r="F1571" s="172">
        <v>0.23330000000000001</v>
      </c>
      <c r="G1571" s="172">
        <v>0.23330000000000001</v>
      </c>
      <c r="H1571" s="172">
        <v>1.8537999999999999</v>
      </c>
      <c r="I1571" s="172">
        <v>2.1621999999999999</v>
      </c>
      <c r="J1571" s="172">
        <v>7.07</v>
      </c>
      <c r="K1571" s="172">
        <v>19.268000000000001</v>
      </c>
      <c r="L1571" s="172">
        <v>-2.5571999999999999</v>
      </c>
      <c r="M1571" s="172">
        <v>1.6931</v>
      </c>
      <c r="N1571" s="172">
        <v>-0.26740000000000003</v>
      </c>
      <c r="O1571" s="172">
        <v>1.2326999999999999</v>
      </c>
      <c r="P1571" s="172">
        <v>3.8159999999999998</v>
      </c>
      <c r="Q1571" s="172">
        <v>18.101299999999998</v>
      </c>
      <c r="R1571" s="172">
        <v>-0.60389999999999999</v>
      </c>
    </row>
    <row r="1572" spans="1:18" x14ac:dyDescent="0.3">
      <c r="A1572" s="168" t="s">
        <v>380</v>
      </c>
      <c r="B1572" s="168" t="s">
        <v>13</v>
      </c>
      <c r="C1572" s="168">
        <v>120323</v>
      </c>
      <c r="D1572" s="171">
        <v>44032</v>
      </c>
      <c r="E1572" s="172">
        <v>151.63</v>
      </c>
      <c r="F1572" s="172">
        <v>0.23799999999999999</v>
      </c>
      <c r="G1572" s="172">
        <v>0.23799999999999999</v>
      </c>
      <c r="H1572" s="172">
        <v>1.8676999999999999</v>
      </c>
      <c r="I1572" s="172">
        <v>2.1903000000000001</v>
      </c>
      <c r="J1572" s="172">
        <v>7.1212</v>
      </c>
      <c r="K1572" s="172">
        <v>19.450099999999999</v>
      </c>
      <c r="L1572" s="172">
        <v>-2.2877000000000001</v>
      </c>
      <c r="M1572" s="172">
        <v>2.1145999999999998</v>
      </c>
      <c r="N1572" s="172">
        <v>0.28439999999999999</v>
      </c>
      <c r="O1572" s="172">
        <v>2.0015999999999998</v>
      </c>
      <c r="P1572" s="172">
        <v>4.8022999999999998</v>
      </c>
      <c r="Q1572" s="172">
        <v>13.5571</v>
      </c>
      <c r="R1572" s="172">
        <v>4.2799999999999998E-2</v>
      </c>
    </row>
    <row r="1573" spans="1:18" x14ac:dyDescent="0.3">
      <c r="A1573" s="168" t="s">
        <v>380</v>
      </c>
      <c r="B1573" s="168" t="s">
        <v>14</v>
      </c>
      <c r="C1573" s="168">
        <v>144455</v>
      </c>
      <c r="D1573" s="171">
        <v>44032</v>
      </c>
      <c r="E1573" s="172">
        <v>9.77</v>
      </c>
      <c r="F1573" s="172">
        <v>0.8256</v>
      </c>
      <c r="G1573" s="172">
        <v>0.8256</v>
      </c>
      <c r="H1573" s="172">
        <v>1.6649</v>
      </c>
      <c r="I1573" s="172">
        <v>1.7707999999999999</v>
      </c>
      <c r="J1573" s="172">
        <v>5.6215999999999999</v>
      </c>
      <c r="K1573" s="172">
        <v>13.341100000000001</v>
      </c>
      <c r="L1573" s="172">
        <v>-11.02</v>
      </c>
      <c r="M1573" s="172">
        <v>-6.4176000000000002</v>
      </c>
      <c r="N1573" s="172">
        <v>-5.4211</v>
      </c>
      <c r="O1573" s="172"/>
      <c r="P1573" s="172"/>
      <c r="Q1573" s="172">
        <v>-1.206</v>
      </c>
      <c r="R1573" s="172"/>
    </row>
    <row r="1574" spans="1:18" x14ac:dyDescent="0.3">
      <c r="A1574" s="168" t="s">
        <v>380</v>
      </c>
      <c r="B1574" s="168" t="s">
        <v>33</v>
      </c>
      <c r="C1574" s="168">
        <v>144453</v>
      </c>
      <c r="D1574" s="171">
        <v>44032</v>
      </c>
      <c r="E1574" s="172">
        <v>9.5</v>
      </c>
      <c r="F1574" s="172">
        <v>0.74229999999999996</v>
      </c>
      <c r="G1574" s="172">
        <v>0.74229999999999996</v>
      </c>
      <c r="H1574" s="172">
        <v>1.6043000000000001</v>
      </c>
      <c r="I1574" s="172">
        <v>1.6043000000000001</v>
      </c>
      <c r="J1574" s="172">
        <v>5.4383999999999997</v>
      </c>
      <c r="K1574" s="172">
        <v>13.23</v>
      </c>
      <c r="L1574" s="172">
        <v>-11.215</v>
      </c>
      <c r="M1574" s="172">
        <v>-6.8627000000000002</v>
      </c>
      <c r="N1574" s="172">
        <v>-6.2191999999999998</v>
      </c>
      <c r="O1574" s="172"/>
      <c r="P1574" s="172"/>
      <c r="Q1574" s="172">
        <v>-2.6391</v>
      </c>
      <c r="R1574" s="172"/>
    </row>
    <row r="1575" spans="1:18" x14ac:dyDescent="0.3">
      <c r="A1575" s="168" t="s">
        <v>380</v>
      </c>
      <c r="B1575" s="168" t="s">
        <v>15</v>
      </c>
      <c r="C1575" s="168">
        <v>118481</v>
      </c>
      <c r="D1575" s="171">
        <v>44032</v>
      </c>
      <c r="E1575" s="172">
        <v>42.51</v>
      </c>
      <c r="F1575" s="172">
        <v>0.59160000000000001</v>
      </c>
      <c r="G1575" s="172">
        <v>0.59160000000000001</v>
      </c>
      <c r="H1575" s="172">
        <v>1.0939000000000001</v>
      </c>
      <c r="I1575" s="172">
        <v>1.4558</v>
      </c>
      <c r="J1575" s="172">
        <v>6.2484000000000002</v>
      </c>
      <c r="K1575" s="172">
        <v>16.817799999999998</v>
      </c>
      <c r="L1575" s="172">
        <v>-19.988700000000001</v>
      </c>
      <c r="M1575" s="172">
        <v>-13.244899999999999</v>
      </c>
      <c r="N1575" s="172">
        <v>-15.251200000000001</v>
      </c>
      <c r="O1575" s="172">
        <v>-6.5208000000000004</v>
      </c>
      <c r="P1575" s="172">
        <v>2.2199</v>
      </c>
      <c r="Q1575" s="172">
        <v>9.1837</v>
      </c>
      <c r="R1575" s="172">
        <v>-11.869</v>
      </c>
    </row>
    <row r="1576" spans="1:18" x14ac:dyDescent="0.3">
      <c r="A1576" s="168" t="s">
        <v>380</v>
      </c>
      <c r="B1576" s="168" t="s">
        <v>34</v>
      </c>
      <c r="C1576" s="168">
        <v>108909</v>
      </c>
      <c r="D1576" s="171">
        <v>44032</v>
      </c>
      <c r="E1576" s="172">
        <v>39.57</v>
      </c>
      <c r="F1576" s="172">
        <v>0.58460000000000001</v>
      </c>
      <c r="G1576" s="172">
        <v>0.58460000000000001</v>
      </c>
      <c r="H1576" s="172">
        <v>1.0728</v>
      </c>
      <c r="I1576" s="172">
        <v>1.4095</v>
      </c>
      <c r="J1576" s="172">
        <v>6.1426999999999996</v>
      </c>
      <c r="K1576" s="172">
        <v>16.519400000000001</v>
      </c>
      <c r="L1576" s="172">
        <v>-20.430299999999999</v>
      </c>
      <c r="M1576" s="172">
        <v>-13.940799999999999</v>
      </c>
      <c r="N1576" s="172">
        <v>-16.147500000000001</v>
      </c>
      <c r="O1576" s="172">
        <v>-7.5731000000000002</v>
      </c>
      <c r="P1576" s="172">
        <v>1.1896</v>
      </c>
      <c r="Q1576" s="172">
        <v>11.7532</v>
      </c>
      <c r="R1576" s="172">
        <v>-12.834199999999999</v>
      </c>
    </row>
    <row r="1577" spans="1:18" x14ac:dyDescent="0.3">
      <c r="A1577" s="168" t="s">
        <v>380</v>
      </c>
      <c r="B1577" s="168" t="s">
        <v>16</v>
      </c>
      <c r="C1577" s="168">
        <v>135341</v>
      </c>
      <c r="D1577" s="171">
        <v>44032</v>
      </c>
      <c r="E1577" s="172">
        <v>11.7059</v>
      </c>
      <c r="F1577" s="172">
        <v>0.9617</v>
      </c>
      <c r="G1577" s="172">
        <v>0.9617</v>
      </c>
      <c r="H1577" s="172">
        <v>1.6084000000000001</v>
      </c>
      <c r="I1577" s="172">
        <v>1.4384999999999999</v>
      </c>
      <c r="J1577" s="172">
        <v>6.2888000000000002</v>
      </c>
      <c r="K1577" s="172">
        <v>13.340299999999999</v>
      </c>
      <c r="L1577" s="172">
        <v>-9.9261999999999997</v>
      </c>
      <c r="M1577" s="172">
        <v>-4.665</v>
      </c>
      <c r="N1577" s="172">
        <v>-2.3548</v>
      </c>
      <c r="O1577" s="172">
        <v>-5.5260999999999996</v>
      </c>
      <c r="P1577" s="172"/>
      <c r="Q1577" s="172">
        <v>3.2863000000000002</v>
      </c>
      <c r="R1577" s="172">
        <v>-4.9349999999999996</v>
      </c>
    </row>
    <row r="1578" spans="1:18" x14ac:dyDescent="0.3">
      <c r="A1578" s="168" t="s">
        <v>380</v>
      </c>
      <c r="B1578" s="168" t="s">
        <v>35</v>
      </c>
      <c r="C1578" s="168">
        <v>135343</v>
      </c>
      <c r="D1578" s="171">
        <v>44032</v>
      </c>
      <c r="E1578" s="172">
        <v>10.6915</v>
      </c>
      <c r="F1578" s="172">
        <v>0.94699999999999995</v>
      </c>
      <c r="G1578" s="172">
        <v>0.94699999999999995</v>
      </c>
      <c r="H1578" s="172">
        <v>1.5732999999999999</v>
      </c>
      <c r="I1578" s="172">
        <v>1.3672</v>
      </c>
      <c r="J1578" s="172">
        <v>6.1233000000000004</v>
      </c>
      <c r="K1578" s="172">
        <v>12.826000000000001</v>
      </c>
      <c r="L1578" s="172">
        <v>-10.709199999999999</v>
      </c>
      <c r="M1578" s="172">
        <v>-5.83</v>
      </c>
      <c r="N1578" s="172">
        <v>-3.9217</v>
      </c>
      <c r="O1578" s="172">
        <v>-6.9847999999999999</v>
      </c>
      <c r="P1578" s="172"/>
      <c r="Q1578" s="172">
        <v>1.3821000000000001</v>
      </c>
      <c r="R1578" s="172">
        <v>-6.3307000000000002</v>
      </c>
    </row>
    <row r="1579" spans="1:18" x14ac:dyDescent="0.3">
      <c r="A1579" s="168" t="s">
        <v>380</v>
      </c>
      <c r="B1579" s="168" t="s">
        <v>36</v>
      </c>
      <c r="C1579" s="168">
        <v>100254</v>
      </c>
      <c r="D1579" s="171">
        <v>44032</v>
      </c>
      <c r="E1579" s="172">
        <v>243.97845973203701</v>
      </c>
      <c r="F1579" s="172">
        <v>1.7302</v>
      </c>
      <c r="G1579" s="172">
        <v>1.7302</v>
      </c>
      <c r="H1579" s="172">
        <v>3.0737000000000001</v>
      </c>
      <c r="I1579" s="172">
        <v>2.5672999999999999</v>
      </c>
      <c r="J1579" s="172">
        <v>8.7477</v>
      </c>
      <c r="K1579" s="172">
        <v>15.810600000000001</v>
      </c>
      <c r="L1579" s="172">
        <v>-12.4659</v>
      </c>
      <c r="M1579" s="172">
        <v>-8.4502000000000006</v>
      </c>
      <c r="N1579" s="172">
        <v>-0.67179999999999995</v>
      </c>
      <c r="O1579" s="172">
        <v>-6.5299999999999997E-2</v>
      </c>
      <c r="P1579" s="172">
        <v>5.9477000000000002</v>
      </c>
      <c r="Q1579" s="172">
        <v>14.7979</v>
      </c>
      <c r="R1579" s="172">
        <v>-2.3828999999999998</v>
      </c>
    </row>
    <row r="1580" spans="1:18" x14ac:dyDescent="0.3">
      <c r="A1580" s="168" t="s">
        <v>380</v>
      </c>
      <c r="B1580" s="168" t="s">
        <v>17</v>
      </c>
      <c r="C1580" s="168">
        <v>120486</v>
      </c>
      <c r="D1580" s="171">
        <v>44032</v>
      </c>
      <c r="E1580" s="172">
        <v>32.531599999999997</v>
      </c>
      <c r="F1580" s="172">
        <v>1.7353000000000001</v>
      </c>
      <c r="G1580" s="172">
        <v>1.7353000000000001</v>
      </c>
      <c r="H1580" s="172">
        <v>3.0863999999999998</v>
      </c>
      <c r="I1580" s="172">
        <v>2.5926</v>
      </c>
      <c r="J1580" s="172">
        <v>8.8074999999999992</v>
      </c>
      <c r="K1580" s="172">
        <v>15.9983</v>
      </c>
      <c r="L1580" s="172">
        <v>-12.1821</v>
      </c>
      <c r="M1580" s="172">
        <v>-7.9999000000000002</v>
      </c>
      <c r="N1580" s="172">
        <v>-2.18E-2</v>
      </c>
      <c r="O1580" s="172">
        <v>0.5857</v>
      </c>
      <c r="P1580" s="172">
        <v>7.1033999999999997</v>
      </c>
      <c r="Q1580" s="172">
        <v>11.3062</v>
      </c>
      <c r="R1580" s="172">
        <v>-1.7470000000000001</v>
      </c>
    </row>
    <row r="1581" spans="1:18" x14ac:dyDescent="0.3">
      <c r="A1581" s="168" t="s">
        <v>380</v>
      </c>
      <c r="B1581" s="168" t="s">
        <v>18</v>
      </c>
      <c r="C1581" s="168">
        <v>119404</v>
      </c>
      <c r="D1581" s="171">
        <v>44032</v>
      </c>
      <c r="E1581" s="172">
        <v>34.575000000000003</v>
      </c>
      <c r="F1581" s="172">
        <v>0.86350000000000005</v>
      </c>
      <c r="G1581" s="172">
        <v>0.86350000000000005</v>
      </c>
      <c r="H1581" s="172">
        <v>2.0423</v>
      </c>
      <c r="I1581" s="172">
        <v>2.302</v>
      </c>
      <c r="J1581" s="172">
        <v>6.5978000000000003</v>
      </c>
      <c r="K1581" s="172">
        <v>18.990300000000001</v>
      </c>
      <c r="L1581" s="172">
        <v>-12.488300000000001</v>
      </c>
      <c r="M1581" s="172">
        <v>-5.7183000000000002</v>
      </c>
      <c r="N1581" s="172">
        <v>-6.0155000000000003</v>
      </c>
      <c r="O1581" s="172">
        <v>-1.9017999999999999</v>
      </c>
      <c r="P1581" s="172">
        <v>6.0338000000000003</v>
      </c>
      <c r="Q1581" s="172">
        <v>14.6892</v>
      </c>
      <c r="R1581" s="172">
        <v>-2.8391000000000002</v>
      </c>
    </row>
    <row r="1582" spans="1:18" x14ac:dyDescent="0.3">
      <c r="A1582" s="168" t="s">
        <v>380</v>
      </c>
      <c r="B1582" s="168" t="s">
        <v>37</v>
      </c>
      <c r="C1582" s="168">
        <v>118102</v>
      </c>
      <c r="D1582" s="171">
        <v>44032</v>
      </c>
      <c r="E1582" s="172">
        <v>32.494999999999997</v>
      </c>
      <c r="F1582" s="172">
        <v>0.85350000000000004</v>
      </c>
      <c r="G1582" s="172">
        <v>0.85350000000000004</v>
      </c>
      <c r="H1582" s="172">
        <v>2.0219</v>
      </c>
      <c r="I1582" s="172">
        <v>2.2627000000000002</v>
      </c>
      <c r="J1582" s="172">
        <v>6.5095999999999998</v>
      </c>
      <c r="K1582" s="172">
        <v>18.698899999999998</v>
      </c>
      <c r="L1582" s="172">
        <v>-12.924099999999999</v>
      </c>
      <c r="M1582" s="172">
        <v>-6.4192</v>
      </c>
      <c r="N1582" s="172">
        <v>-6.9443999999999999</v>
      </c>
      <c r="O1582" s="172">
        <v>-2.8113000000000001</v>
      </c>
      <c r="P1582" s="172">
        <v>5.0949</v>
      </c>
      <c r="Q1582" s="172">
        <v>11.8339</v>
      </c>
      <c r="R1582" s="172">
        <v>-3.7759</v>
      </c>
    </row>
    <row r="1583" spans="1:18" x14ac:dyDescent="0.3">
      <c r="A1583" s="168" t="s">
        <v>380</v>
      </c>
      <c r="B1583" s="168" t="s">
        <v>38</v>
      </c>
      <c r="C1583" s="168">
        <v>103085</v>
      </c>
      <c r="D1583" s="171">
        <v>44032</v>
      </c>
      <c r="E1583" s="172">
        <v>67.613600000000005</v>
      </c>
      <c r="F1583" s="172">
        <v>1.1338999999999999</v>
      </c>
      <c r="G1583" s="172">
        <v>1.1338999999999999</v>
      </c>
      <c r="H1583" s="172">
        <v>2.2221000000000002</v>
      </c>
      <c r="I1583" s="172">
        <v>2.3780999999999999</v>
      </c>
      <c r="J1583" s="172">
        <v>6.0368000000000004</v>
      </c>
      <c r="K1583" s="172">
        <v>15.727399999999999</v>
      </c>
      <c r="L1583" s="172">
        <v>-11.477</v>
      </c>
      <c r="M1583" s="172">
        <v>-7.2243000000000004</v>
      </c>
      <c r="N1583" s="172">
        <v>-6.1269999999999998</v>
      </c>
      <c r="O1583" s="172">
        <v>0.2162</v>
      </c>
      <c r="P1583" s="172">
        <v>3.8344999999999998</v>
      </c>
      <c r="Q1583" s="172">
        <v>13.468299999999999</v>
      </c>
      <c r="R1583" s="172">
        <v>-2.0893999999999999</v>
      </c>
    </row>
    <row r="1584" spans="1:18" x14ac:dyDescent="0.3">
      <c r="A1584" s="168" t="s">
        <v>380</v>
      </c>
      <c r="B1584" s="168" t="s">
        <v>19</v>
      </c>
      <c r="C1584" s="168">
        <v>118784</v>
      </c>
      <c r="D1584" s="171">
        <v>44032</v>
      </c>
      <c r="E1584" s="172">
        <v>71.511200000000002</v>
      </c>
      <c r="F1584" s="172">
        <v>1.1396999999999999</v>
      </c>
      <c r="G1584" s="172">
        <v>1.1396999999999999</v>
      </c>
      <c r="H1584" s="172">
        <v>2.2332999999999998</v>
      </c>
      <c r="I1584" s="172">
        <v>2.4013</v>
      </c>
      <c r="J1584" s="172">
        <v>6.0895000000000001</v>
      </c>
      <c r="K1584" s="172">
        <v>15.9056</v>
      </c>
      <c r="L1584" s="172">
        <v>-11.156499999999999</v>
      </c>
      <c r="M1584" s="172">
        <v>-6.7470999999999997</v>
      </c>
      <c r="N1584" s="172">
        <v>-5.5026999999999999</v>
      </c>
      <c r="O1584" s="172">
        <v>0.92210000000000003</v>
      </c>
      <c r="P1584" s="172">
        <v>4.6081000000000003</v>
      </c>
      <c r="Q1584" s="172">
        <v>10.203900000000001</v>
      </c>
      <c r="R1584" s="172">
        <v>-1.4538</v>
      </c>
    </row>
    <row r="1585" spans="1:18" x14ac:dyDescent="0.3">
      <c r="A1585" s="168" t="s">
        <v>380</v>
      </c>
      <c r="B1585" s="168" t="s">
        <v>20</v>
      </c>
      <c r="C1585" s="168">
        <v>103490</v>
      </c>
      <c r="D1585" s="171">
        <v>44032</v>
      </c>
      <c r="E1585" s="172">
        <v>46.98</v>
      </c>
      <c r="F1585" s="172">
        <v>1.0105</v>
      </c>
      <c r="G1585" s="172">
        <v>1.0105</v>
      </c>
      <c r="H1585" s="172">
        <v>3.1846999999999999</v>
      </c>
      <c r="I1585" s="172">
        <v>2.6212</v>
      </c>
      <c r="J1585" s="172">
        <v>6.8456000000000001</v>
      </c>
      <c r="K1585" s="172">
        <v>15.43</v>
      </c>
      <c r="L1585" s="172">
        <v>-13</v>
      </c>
      <c r="M1585" s="172">
        <v>-9.7579999999999991</v>
      </c>
      <c r="N1585" s="172">
        <v>-12.870900000000001</v>
      </c>
      <c r="O1585" s="172">
        <v>-2.64</v>
      </c>
      <c r="P1585" s="172">
        <v>3.6093000000000002</v>
      </c>
      <c r="Q1585" s="172">
        <v>11.3721</v>
      </c>
      <c r="R1585" s="172">
        <v>-5.5575000000000001</v>
      </c>
    </row>
    <row r="1586" spans="1:18" x14ac:dyDescent="0.3">
      <c r="A1586" s="168" t="s">
        <v>380</v>
      </c>
      <c r="B1586" s="168" t="s">
        <v>39</v>
      </c>
      <c r="C1586" s="168">
        <v>141068</v>
      </c>
      <c r="D1586" s="171">
        <v>44032</v>
      </c>
      <c r="E1586" s="172">
        <v>46.5</v>
      </c>
      <c r="F1586" s="172">
        <v>0.99909999999999999</v>
      </c>
      <c r="G1586" s="172">
        <v>0.99909999999999999</v>
      </c>
      <c r="H1586" s="172">
        <v>3.1728000000000001</v>
      </c>
      <c r="I1586" s="172">
        <v>2.6036999999999999</v>
      </c>
      <c r="J1586" s="172">
        <v>6.7737999999999996</v>
      </c>
      <c r="K1586" s="172">
        <v>15.2988</v>
      </c>
      <c r="L1586" s="172">
        <v>-13.213900000000001</v>
      </c>
      <c r="M1586" s="172">
        <v>-10.110200000000001</v>
      </c>
      <c r="N1586" s="172">
        <v>-13.3271</v>
      </c>
      <c r="O1586" s="172">
        <v>-2.9597000000000002</v>
      </c>
      <c r="P1586" s="172">
        <v>3.3079000000000001</v>
      </c>
      <c r="Q1586" s="172">
        <v>11.0787</v>
      </c>
      <c r="R1586" s="172">
        <v>-5.9335000000000004</v>
      </c>
    </row>
    <row r="1587" spans="1:18" x14ac:dyDescent="0.3">
      <c r="A1587" s="168" t="s">
        <v>380</v>
      </c>
      <c r="B1587" s="168" t="s">
        <v>40</v>
      </c>
      <c r="C1587" s="168">
        <v>101672</v>
      </c>
      <c r="D1587" s="171">
        <v>44032</v>
      </c>
      <c r="E1587" s="172">
        <v>128.01089999999999</v>
      </c>
      <c r="F1587" s="172">
        <v>1.1533</v>
      </c>
      <c r="G1587" s="172">
        <v>1.1533</v>
      </c>
      <c r="H1587" s="172">
        <v>2.6791999999999998</v>
      </c>
      <c r="I1587" s="172">
        <v>2.6389999999999998</v>
      </c>
      <c r="J1587" s="172">
        <v>6.2718999999999996</v>
      </c>
      <c r="K1587" s="172">
        <v>18.445</v>
      </c>
      <c r="L1587" s="172">
        <v>-8.5054999999999996</v>
      </c>
      <c r="M1587" s="172">
        <v>-4.5808</v>
      </c>
      <c r="N1587" s="172">
        <v>-1.4530000000000001</v>
      </c>
      <c r="O1587" s="172">
        <v>0.15529999999999999</v>
      </c>
      <c r="P1587" s="172">
        <v>7.1116000000000001</v>
      </c>
      <c r="Q1587" s="172">
        <v>17.194700000000001</v>
      </c>
      <c r="R1587" s="172">
        <v>-3.8481000000000001</v>
      </c>
    </row>
    <row r="1588" spans="1:18" x14ac:dyDescent="0.3">
      <c r="A1588" s="168" t="s">
        <v>380</v>
      </c>
      <c r="B1588" s="168" t="s">
        <v>21</v>
      </c>
      <c r="C1588" s="168">
        <v>119231</v>
      </c>
      <c r="D1588" s="171">
        <v>44032</v>
      </c>
      <c r="E1588" s="172">
        <v>136.9239</v>
      </c>
      <c r="F1588" s="172">
        <v>1.1637</v>
      </c>
      <c r="G1588" s="172">
        <v>1.1637</v>
      </c>
      <c r="H1588" s="172">
        <v>2.7042000000000002</v>
      </c>
      <c r="I1588" s="172">
        <v>2.6873</v>
      </c>
      <c r="J1588" s="172">
        <v>6.3823999999999996</v>
      </c>
      <c r="K1588" s="172">
        <v>18.811299999999999</v>
      </c>
      <c r="L1588" s="172">
        <v>-7.8475000000000001</v>
      </c>
      <c r="M1588" s="172">
        <v>-3.5230999999999999</v>
      </c>
      <c r="N1588" s="172">
        <v>1.0999999999999999E-2</v>
      </c>
      <c r="O1588" s="172">
        <v>1.4536</v>
      </c>
      <c r="P1588" s="172">
        <v>8.2514000000000003</v>
      </c>
      <c r="Q1588" s="172">
        <v>14.048</v>
      </c>
      <c r="R1588" s="172">
        <v>-2.4535999999999998</v>
      </c>
    </row>
    <row r="1589" spans="1:18" x14ac:dyDescent="0.3">
      <c r="A1589" s="168" t="s">
        <v>380</v>
      </c>
      <c r="B1589" s="168" t="s">
        <v>22</v>
      </c>
      <c r="C1589" s="168">
        <v>143835</v>
      </c>
      <c r="D1589" s="171">
        <v>44032</v>
      </c>
      <c r="E1589" s="172">
        <v>9.7377000000000002</v>
      </c>
      <c r="F1589" s="172">
        <v>0.75429999999999997</v>
      </c>
      <c r="G1589" s="172">
        <v>0.75429999999999997</v>
      </c>
      <c r="H1589" s="172">
        <v>1.2002999999999999</v>
      </c>
      <c r="I1589" s="172">
        <v>1.2014</v>
      </c>
      <c r="J1589" s="172">
        <v>5.2291999999999996</v>
      </c>
      <c r="K1589" s="172">
        <v>13.534000000000001</v>
      </c>
      <c r="L1589" s="172">
        <v>-10.4678</v>
      </c>
      <c r="M1589" s="172">
        <v>-5.8685999999999998</v>
      </c>
      <c r="N1589" s="172">
        <v>0.70950000000000002</v>
      </c>
      <c r="O1589" s="172"/>
      <c r="P1589" s="172"/>
      <c r="Q1589" s="172">
        <v>-1.306</v>
      </c>
      <c r="R1589" s="172">
        <v>-1.7322</v>
      </c>
    </row>
    <row r="1590" spans="1:18" x14ac:dyDescent="0.3">
      <c r="A1590" s="168" t="s">
        <v>380</v>
      </c>
      <c r="B1590" s="168" t="s">
        <v>41</v>
      </c>
      <c r="C1590" s="168">
        <v>143837</v>
      </c>
      <c r="D1590" s="171">
        <v>44032</v>
      </c>
      <c r="E1590" s="172">
        <v>9.4338999999999995</v>
      </c>
      <c r="F1590" s="172">
        <v>0.74429999999999996</v>
      </c>
      <c r="G1590" s="172">
        <v>0.74429999999999996</v>
      </c>
      <c r="H1590" s="172">
        <v>1.1776</v>
      </c>
      <c r="I1590" s="172">
        <v>1.157</v>
      </c>
      <c r="J1590" s="172">
        <v>5.1307</v>
      </c>
      <c r="K1590" s="172">
        <v>13.222200000000001</v>
      </c>
      <c r="L1590" s="172">
        <v>-10.996700000000001</v>
      </c>
      <c r="M1590" s="172">
        <v>-6.6920999999999999</v>
      </c>
      <c r="N1590" s="172">
        <v>-0.4642</v>
      </c>
      <c r="O1590" s="172"/>
      <c r="P1590" s="172"/>
      <c r="Q1590" s="172">
        <v>-2.8411</v>
      </c>
      <c r="R1590" s="172">
        <v>-3.2545000000000002</v>
      </c>
    </row>
    <row r="1591" spans="1:18" x14ac:dyDescent="0.3">
      <c r="A1591" s="168" t="s">
        <v>380</v>
      </c>
      <c r="B1591" s="168" t="s">
        <v>23</v>
      </c>
      <c r="C1591" s="168">
        <v>144213</v>
      </c>
      <c r="D1591" s="171">
        <v>44032</v>
      </c>
      <c r="E1591" s="172">
        <v>9.5420999999999996</v>
      </c>
      <c r="F1591" s="172">
        <v>0.77200000000000002</v>
      </c>
      <c r="G1591" s="172">
        <v>0.77200000000000002</v>
      </c>
      <c r="H1591" s="172">
        <v>1.1618999999999999</v>
      </c>
      <c r="I1591" s="172">
        <v>1.0559000000000001</v>
      </c>
      <c r="J1591" s="172">
        <v>5.2770000000000001</v>
      </c>
      <c r="K1591" s="172">
        <v>13.274100000000001</v>
      </c>
      <c r="L1591" s="172">
        <v>-9.6828000000000003</v>
      </c>
      <c r="M1591" s="172">
        <v>-5.0991</v>
      </c>
      <c r="N1591" s="172">
        <v>0.61050000000000004</v>
      </c>
      <c r="O1591" s="172"/>
      <c r="P1591" s="172"/>
      <c r="Q1591" s="172">
        <v>-2.3578000000000001</v>
      </c>
      <c r="R1591" s="172"/>
    </row>
    <row r="1592" spans="1:18" x14ac:dyDescent="0.3">
      <c r="A1592" s="168" t="s">
        <v>380</v>
      </c>
      <c r="B1592" s="168" t="s">
        <v>42</v>
      </c>
      <c r="C1592" s="168">
        <v>144212</v>
      </c>
      <c r="D1592" s="171">
        <v>44032</v>
      </c>
      <c r="E1592" s="172">
        <v>9.2325999999999997</v>
      </c>
      <c r="F1592" s="172">
        <v>0.76290000000000002</v>
      </c>
      <c r="G1592" s="172">
        <v>0.76290000000000002</v>
      </c>
      <c r="H1592" s="172">
        <v>1.1404000000000001</v>
      </c>
      <c r="I1592" s="172">
        <v>1.0130999999999999</v>
      </c>
      <c r="J1592" s="172">
        <v>5.1788999999999996</v>
      </c>
      <c r="K1592" s="172">
        <v>12.9633</v>
      </c>
      <c r="L1592" s="172">
        <v>-10.214</v>
      </c>
      <c r="M1592" s="172">
        <v>-5.9260999999999999</v>
      </c>
      <c r="N1592" s="172">
        <v>-0.59330000000000005</v>
      </c>
      <c r="O1592" s="172"/>
      <c r="P1592" s="172"/>
      <c r="Q1592" s="172">
        <v>-3.9830999999999999</v>
      </c>
      <c r="R1592" s="172"/>
    </row>
    <row r="1593" spans="1:18" x14ac:dyDescent="0.3">
      <c r="A1593" s="168" t="s">
        <v>380</v>
      </c>
      <c r="B1593" s="168" t="s">
        <v>43</v>
      </c>
      <c r="C1593" s="168">
        <v>100496</v>
      </c>
      <c r="D1593" s="171">
        <v>44032</v>
      </c>
      <c r="E1593" s="172">
        <v>204.81950000000001</v>
      </c>
      <c r="F1593" s="172">
        <v>1.1479999999999999</v>
      </c>
      <c r="G1593" s="172">
        <v>1.1479999999999999</v>
      </c>
      <c r="H1593" s="172">
        <v>2.0384000000000002</v>
      </c>
      <c r="I1593" s="172">
        <v>1.4057999999999999</v>
      </c>
      <c r="J1593" s="172">
        <v>6.4855</v>
      </c>
      <c r="K1593" s="172">
        <v>15.476800000000001</v>
      </c>
      <c r="L1593" s="172">
        <v>-17.5322</v>
      </c>
      <c r="M1593" s="172">
        <v>-12.6821</v>
      </c>
      <c r="N1593" s="172">
        <v>-14.0702</v>
      </c>
      <c r="O1593" s="172">
        <v>-6.7892999999999999</v>
      </c>
      <c r="P1593" s="172">
        <v>1.1493</v>
      </c>
      <c r="Q1593" s="172">
        <v>14.5748</v>
      </c>
      <c r="R1593" s="172">
        <v>-10.501200000000001</v>
      </c>
    </row>
    <row r="1594" spans="1:18" x14ac:dyDescent="0.3">
      <c r="A1594" s="168" t="s">
        <v>380</v>
      </c>
      <c r="B1594" s="168" t="s">
        <v>24</v>
      </c>
      <c r="C1594" s="168">
        <v>118494</v>
      </c>
      <c r="D1594" s="171">
        <v>44032</v>
      </c>
      <c r="E1594" s="172">
        <v>216.47389999999999</v>
      </c>
      <c r="F1594" s="172">
        <v>1.1561999999999999</v>
      </c>
      <c r="G1594" s="172">
        <v>1.1561999999999999</v>
      </c>
      <c r="H1594" s="172">
        <v>2.0579000000000001</v>
      </c>
      <c r="I1594" s="172">
        <v>1.4451000000000001</v>
      </c>
      <c r="J1594" s="172">
        <v>6.5776000000000003</v>
      </c>
      <c r="K1594" s="172">
        <v>15.773199999999999</v>
      </c>
      <c r="L1594" s="172">
        <v>-17.110099999999999</v>
      </c>
      <c r="M1594" s="172">
        <v>-12.0124</v>
      </c>
      <c r="N1594" s="172">
        <v>-13.238099999999999</v>
      </c>
      <c r="O1594" s="172">
        <v>-6.0031999999999996</v>
      </c>
      <c r="P1594" s="172">
        <v>1.9512</v>
      </c>
      <c r="Q1594" s="172">
        <v>7.4359999999999999</v>
      </c>
      <c r="R1594" s="172">
        <v>-9.7220999999999993</v>
      </c>
    </row>
    <row r="1595" spans="1:18" x14ac:dyDescent="0.3">
      <c r="A1595" s="168" t="s">
        <v>380</v>
      </c>
      <c r="B1595" s="168" t="s">
        <v>25</v>
      </c>
      <c r="C1595" s="168">
        <v>145473</v>
      </c>
      <c r="D1595" s="171">
        <v>44032</v>
      </c>
      <c r="E1595" s="172">
        <v>10.35</v>
      </c>
      <c r="F1595" s="172">
        <v>0.77900000000000003</v>
      </c>
      <c r="G1595" s="172">
        <v>0.77900000000000003</v>
      </c>
      <c r="H1595" s="172">
        <v>2.4752000000000001</v>
      </c>
      <c r="I1595" s="172">
        <v>2.4752000000000001</v>
      </c>
      <c r="J1595" s="172">
        <v>6.8110999999999997</v>
      </c>
      <c r="K1595" s="172">
        <v>18.285699999999999</v>
      </c>
      <c r="L1595" s="172">
        <v>-6.8407</v>
      </c>
      <c r="M1595" s="172">
        <v>-0.57640000000000002</v>
      </c>
      <c r="N1595" s="172">
        <v>0.97560000000000002</v>
      </c>
      <c r="O1595" s="172"/>
      <c r="P1595" s="172"/>
      <c r="Q1595" s="172">
        <v>2.14</v>
      </c>
      <c r="R1595" s="172"/>
    </row>
    <row r="1596" spans="1:18" x14ac:dyDescent="0.3">
      <c r="A1596" s="168" t="s">
        <v>380</v>
      </c>
      <c r="B1596" s="168" t="s">
        <v>44</v>
      </c>
      <c r="C1596" s="168">
        <v>145471</v>
      </c>
      <c r="D1596" s="171">
        <v>44032</v>
      </c>
      <c r="E1596" s="172">
        <v>10.199999999999999</v>
      </c>
      <c r="F1596" s="172">
        <v>0.69099999999999995</v>
      </c>
      <c r="G1596" s="172">
        <v>0.69099999999999995</v>
      </c>
      <c r="H1596" s="172">
        <v>2.4096000000000002</v>
      </c>
      <c r="I1596" s="172">
        <v>2.4096000000000002</v>
      </c>
      <c r="J1596" s="172">
        <v>6.6946000000000003</v>
      </c>
      <c r="K1596" s="172">
        <v>18.055599999999998</v>
      </c>
      <c r="L1596" s="172">
        <v>-7.1883999999999997</v>
      </c>
      <c r="M1596" s="172">
        <v>-1.1628000000000001</v>
      </c>
      <c r="N1596" s="172">
        <v>0.19650000000000001</v>
      </c>
      <c r="O1596" s="172"/>
      <c r="P1596" s="172"/>
      <c r="Q1596" s="172">
        <v>1.2262999999999999</v>
      </c>
      <c r="R1596" s="172"/>
    </row>
    <row r="1597" spans="1:18" x14ac:dyDescent="0.3">
      <c r="A1597" s="168" t="s">
        <v>380</v>
      </c>
      <c r="B1597" s="168" t="s">
        <v>26</v>
      </c>
      <c r="C1597" s="168">
        <v>120751</v>
      </c>
      <c r="D1597" s="171">
        <v>44032</v>
      </c>
      <c r="E1597" s="172">
        <v>63.437100000000001</v>
      </c>
      <c r="F1597" s="172">
        <v>1.0161</v>
      </c>
      <c r="G1597" s="172">
        <v>1.0161</v>
      </c>
      <c r="H1597" s="172">
        <v>2.7290000000000001</v>
      </c>
      <c r="I1597" s="172">
        <v>2.7940999999999998</v>
      </c>
      <c r="J1597" s="172">
        <v>6.7744999999999997</v>
      </c>
      <c r="K1597" s="172">
        <v>16.009899999999998</v>
      </c>
      <c r="L1597" s="172">
        <v>-9.0334000000000003</v>
      </c>
      <c r="M1597" s="172">
        <v>-0.61550000000000005</v>
      </c>
      <c r="N1597" s="172">
        <v>1.9853000000000001</v>
      </c>
      <c r="O1597" s="172">
        <v>3.9582999999999999</v>
      </c>
      <c r="P1597" s="172">
        <v>4.7625000000000002</v>
      </c>
      <c r="Q1597" s="172">
        <v>9.3251000000000008</v>
      </c>
      <c r="R1597" s="172">
        <v>0.71260000000000001</v>
      </c>
    </row>
    <row r="1598" spans="1:18" x14ac:dyDescent="0.3">
      <c r="A1598" s="168" t="s">
        <v>380</v>
      </c>
      <c r="B1598" s="168" t="s">
        <v>45</v>
      </c>
      <c r="C1598" s="168">
        <v>103098</v>
      </c>
      <c r="D1598" s="171">
        <v>44032</v>
      </c>
      <c r="E1598" s="172">
        <v>60.043399999999998</v>
      </c>
      <c r="F1598" s="172">
        <v>1.0099</v>
      </c>
      <c r="G1598" s="172">
        <v>1.0099</v>
      </c>
      <c r="H1598" s="172">
        <v>2.7149999999999999</v>
      </c>
      <c r="I1598" s="172">
        <v>2.7665000000000002</v>
      </c>
      <c r="J1598" s="172">
        <v>6.7152000000000003</v>
      </c>
      <c r="K1598" s="172">
        <v>15.8283</v>
      </c>
      <c r="L1598" s="172">
        <v>-9.3275000000000006</v>
      </c>
      <c r="M1598" s="172">
        <v>-1.0881000000000001</v>
      </c>
      <c r="N1598" s="172">
        <v>1.3478000000000001</v>
      </c>
      <c r="O1598" s="172">
        <v>3.2240000000000002</v>
      </c>
      <c r="P1598" s="172">
        <v>4.0171999999999999</v>
      </c>
      <c r="Q1598" s="172">
        <v>12.683400000000001</v>
      </c>
      <c r="R1598" s="172">
        <v>4.2200000000000001E-2</v>
      </c>
    </row>
    <row r="1599" spans="1:18" x14ac:dyDescent="0.3">
      <c r="A1599" s="173" t="s">
        <v>27</v>
      </c>
      <c r="B1599" s="168"/>
      <c r="C1599" s="168"/>
      <c r="D1599" s="168"/>
      <c r="E1599" s="168"/>
      <c r="F1599" s="174">
        <v>0.89959999999999973</v>
      </c>
      <c r="G1599" s="174">
        <v>0.89959999999999973</v>
      </c>
      <c r="H1599" s="174">
        <v>2.0195468750000001</v>
      </c>
      <c r="I1599" s="174">
        <v>1.9922687500000003</v>
      </c>
      <c r="J1599" s="174">
        <v>6.4112656249999995</v>
      </c>
      <c r="K1599" s="174">
        <v>15.661309374999998</v>
      </c>
      <c r="L1599" s="174">
        <v>-11.50368125</v>
      </c>
      <c r="M1599" s="174">
        <v>-6.5977031249999998</v>
      </c>
      <c r="N1599" s="174">
        <v>-5.379096875000001</v>
      </c>
      <c r="O1599" s="174">
        <v>-2.3161166666666664</v>
      </c>
      <c r="P1599" s="174">
        <v>4.0668181818181814</v>
      </c>
      <c r="Q1599" s="174">
        <v>8.4074843749999992</v>
      </c>
      <c r="R1599" s="174">
        <v>-5.0599346153846145</v>
      </c>
    </row>
    <row r="1600" spans="1:18" x14ac:dyDescent="0.3">
      <c r="A1600" s="173" t="s">
        <v>409</v>
      </c>
      <c r="B1600" s="168"/>
      <c r="C1600" s="168"/>
      <c r="D1600" s="168"/>
      <c r="E1600" s="168"/>
      <c r="F1600" s="174">
        <v>0.90525</v>
      </c>
      <c r="G1600" s="174">
        <v>0.90525</v>
      </c>
      <c r="H1600" s="174">
        <v>2.0403500000000001</v>
      </c>
      <c r="I1600" s="174">
        <v>2.2265000000000001</v>
      </c>
      <c r="J1600" s="174">
        <v>6.4339499999999994</v>
      </c>
      <c r="K1600" s="174">
        <v>15.81945</v>
      </c>
      <c r="L1600" s="174">
        <v>-11.185749999999999</v>
      </c>
      <c r="M1600" s="174">
        <v>-6.55565</v>
      </c>
      <c r="N1600" s="174">
        <v>-4.6714000000000002</v>
      </c>
      <c r="O1600" s="174">
        <v>-1.6288</v>
      </c>
      <c r="P1600" s="174">
        <v>4.0222999999999995</v>
      </c>
      <c r="Q1600" s="174">
        <v>11.33915</v>
      </c>
      <c r="R1600" s="174">
        <v>-3.8120000000000003</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44032</v>
      </c>
      <c r="C8" s="65">
        <f>VLOOKUP($A8,'Return Data'!$B$7:$R$1700,4,0)</f>
        <v>22.6038</v>
      </c>
      <c r="D8" s="65">
        <f>VLOOKUP($A8,'Return Data'!$B$7:$R$1700,10,0)</f>
        <v>11.3888</v>
      </c>
      <c r="E8" s="66">
        <f t="shared" ref="E8:E16" si="0">RANK(D8,D$8:D$16,0)</f>
        <v>7</v>
      </c>
      <c r="F8" s="65">
        <f>VLOOKUP($A8,'Return Data'!$B$7:$R$1700,11,0)</f>
        <v>-3.3613</v>
      </c>
      <c r="G8" s="66">
        <f t="shared" ref="G8:G14" si="1">RANK(F8,F$8:F$16,0)</f>
        <v>6</v>
      </c>
      <c r="H8" s="65">
        <f>VLOOKUP($A8,'Return Data'!$B$7:$R$1700,12,0)</f>
        <v>0.51049999999999995</v>
      </c>
      <c r="I8" s="66">
        <f t="shared" ref="I8:I14" si="2">RANK(H8,H$8:H$16,0)</f>
        <v>5</v>
      </c>
      <c r="J8" s="65">
        <f>VLOOKUP($A8,'Return Data'!$B$7:$R$1700,13,0)</f>
        <v>7.4596</v>
      </c>
      <c r="K8" s="66">
        <f t="shared" ref="K8:K14" si="3">RANK(J8,J$8:J$16,0)</f>
        <v>2</v>
      </c>
      <c r="L8" s="65">
        <f>VLOOKUP($A8,'Return Data'!$B$7:$R$1700,17,0)</f>
        <v>5.6962999999999999</v>
      </c>
      <c r="M8" s="66">
        <f t="shared" ref="M8:M14" si="4">RANK(L8,L$8:L$16,0)</f>
        <v>4</v>
      </c>
      <c r="N8" s="65">
        <f>VLOOKUP($A8,'Return Data'!$B$7:$R$1700,14,0)</f>
        <v>7.3216000000000001</v>
      </c>
      <c r="O8" s="66">
        <f t="shared" ref="O8:O14" si="5">RANK(N8,N$8:N$16,0)</f>
        <v>2</v>
      </c>
      <c r="P8" s="65">
        <f>VLOOKUP($A8,'Return Data'!$B$7:$R$1700,15,0)</f>
        <v>7.4764999999999997</v>
      </c>
      <c r="Q8" s="66">
        <f t="shared" ref="Q8:Q14" si="6">RANK(P8,P$8:P$16,0)</f>
        <v>4</v>
      </c>
      <c r="R8" s="65">
        <f>VLOOKUP($A8,'Return Data'!$B$7:$R$1700,16,0)</f>
        <v>7.9454000000000002</v>
      </c>
      <c r="S8" s="67">
        <f t="shared" ref="S8:S16" si="7">RANK(R8,R$8:R$16,0)</f>
        <v>5</v>
      </c>
    </row>
    <row r="9" spans="1:20" x14ac:dyDescent="0.3">
      <c r="A9" s="63" t="s">
        <v>1286</v>
      </c>
      <c r="B9" s="64">
        <f>VLOOKUP($A9,'Return Data'!$B$7:$R$1700,3,0)</f>
        <v>44032</v>
      </c>
      <c r="C9" s="65">
        <f>VLOOKUP($A9,'Return Data'!$B$7:$R$1700,4,0)</f>
        <v>19.920200000000001</v>
      </c>
      <c r="D9" s="65">
        <f>VLOOKUP($A9,'Return Data'!$B$7:$R$1700,10,0)</f>
        <v>13.1707</v>
      </c>
      <c r="E9" s="66">
        <f t="shared" si="0"/>
        <v>4</v>
      </c>
      <c r="F9" s="65">
        <f>VLOOKUP($A9,'Return Data'!$B$7:$R$1700,11,0)</f>
        <v>-5.3842999999999996</v>
      </c>
      <c r="G9" s="66">
        <f t="shared" si="1"/>
        <v>7</v>
      </c>
      <c r="H9" s="65">
        <f>VLOOKUP($A9,'Return Data'!$B$7:$R$1700,12,0)</f>
        <v>-0.13189999999999999</v>
      </c>
      <c r="I9" s="66">
        <f t="shared" si="2"/>
        <v>6</v>
      </c>
      <c r="J9" s="65">
        <f>VLOOKUP($A9,'Return Data'!$B$7:$R$1700,13,0)</f>
        <v>3.4750999999999999</v>
      </c>
      <c r="K9" s="66">
        <f t="shared" si="3"/>
        <v>7</v>
      </c>
      <c r="L9" s="65">
        <f>VLOOKUP($A9,'Return Data'!$B$7:$R$1700,17,0)</f>
        <v>4.4789000000000003</v>
      </c>
      <c r="M9" s="66">
        <f t="shared" si="4"/>
        <v>6</v>
      </c>
      <c r="N9" s="65">
        <f>VLOOKUP($A9,'Return Data'!$B$7:$R$1700,14,0)</f>
        <v>4.3552</v>
      </c>
      <c r="O9" s="66">
        <f t="shared" si="5"/>
        <v>5</v>
      </c>
      <c r="P9" s="65">
        <f>VLOOKUP($A9,'Return Data'!$B$7:$R$1700,15,0)</f>
        <v>6.2072000000000003</v>
      </c>
      <c r="Q9" s="66">
        <f t="shared" si="6"/>
        <v>7</v>
      </c>
      <c r="R9" s="65">
        <f>VLOOKUP($A9,'Return Data'!$B$7:$R$1700,16,0)</f>
        <v>6.9360999999999997</v>
      </c>
      <c r="S9" s="67">
        <f t="shared" si="7"/>
        <v>6</v>
      </c>
    </row>
    <row r="10" spans="1:20" x14ac:dyDescent="0.3">
      <c r="A10" s="63" t="s">
        <v>1288</v>
      </c>
      <c r="B10" s="64">
        <f>VLOOKUP($A10,'Return Data'!$B$7:$R$1700,3,0)</f>
        <v>44032</v>
      </c>
      <c r="C10" s="65">
        <f>VLOOKUP($A10,'Return Data'!$B$7:$R$1700,4,0)</f>
        <v>35.600999999999999</v>
      </c>
      <c r="D10" s="65">
        <f>VLOOKUP($A10,'Return Data'!$B$7:$R$1700,10,0)</f>
        <v>15.0572</v>
      </c>
      <c r="E10" s="66">
        <f t="shared" si="0"/>
        <v>2</v>
      </c>
      <c r="F10" s="65">
        <f>VLOOKUP($A10,'Return Data'!$B$7:$R$1700,11,0)</f>
        <v>-0.30520000000000003</v>
      </c>
      <c r="G10" s="66">
        <f t="shared" si="1"/>
        <v>4</v>
      </c>
      <c r="H10" s="65">
        <f>VLOOKUP($A10,'Return Data'!$B$7:$R$1700,12,0)</f>
        <v>5.2629999999999999</v>
      </c>
      <c r="I10" s="66">
        <f t="shared" si="2"/>
        <v>3</v>
      </c>
      <c r="J10" s="65">
        <f>VLOOKUP($A10,'Return Data'!$B$7:$R$1700,13,0)</f>
        <v>7.2512999999999996</v>
      </c>
      <c r="K10" s="66">
        <f t="shared" si="3"/>
        <v>3</v>
      </c>
      <c r="L10" s="65">
        <f>VLOOKUP($A10,'Return Data'!$B$7:$R$1700,17,0)</f>
        <v>5.2736000000000001</v>
      </c>
      <c r="M10" s="66">
        <f t="shared" si="4"/>
        <v>5</v>
      </c>
      <c r="N10" s="65">
        <f>VLOOKUP($A10,'Return Data'!$B$7:$R$1700,14,0)</f>
        <v>5.0415000000000001</v>
      </c>
      <c r="O10" s="66">
        <f t="shared" si="5"/>
        <v>4</v>
      </c>
      <c r="P10" s="65">
        <f>VLOOKUP($A10,'Return Data'!$B$7:$R$1700,15,0)</f>
        <v>6.9457000000000004</v>
      </c>
      <c r="Q10" s="66">
        <f t="shared" si="6"/>
        <v>5</v>
      </c>
      <c r="R10" s="65">
        <f>VLOOKUP($A10,'Return Data'!$B$7:$R$1700,16,0)</f>
        <v>8.5561000000000007</v>
      </c>
      <c r="S10" s="67">
        <f t="shared" si="7"/>
        <v>4</v>
      </c>
    </row>
    <row r="11" spans="1:20" x14ac:dyDescent="0.3">
      <c r="A11" s="63" t="s">
        <v>1290</v>
      </c>
      <c r="B11" s="64">
        <f>VLOOKUP($A11,'Return Data'!$B$7:$R$1700,3,0)</f>
        <v>44032</v>
      </c>
      <c r="C11" s="65">
        <f>VLOOKUP($A11,'Return Data'!$B$7:$R$1700,4,0)</f>
        <v>275.03449999999998</v>
      </c>
      <c r="D11" s="65">
        <f>VLOOKUP($A11,'Return Data'!$B$7:$R$1700,10,0)</f>
        <v>10.2179</v>
      </c>
      <c r="E11" s="66">
        <f t="shared" si="0"/>
        <v>8</v>
      </c>
      <c r="F11" s="65">
        <f>VLOOKUP($A11,'Return Data'!$B$7:$R$1700,11,0)</f>
        <v>-7.8613999999999997</v>
      </c>
      <c r="G11" s="66">
        <f t="shared" si="1"/>
        <v>8</v>
      </c>
      <c r="H11" s="65">
        <f>VLOOKUP($A11,'Return Data'!$B$7:$R$1700,12,0)</f>
        <v>-2.4157000000000002</v>
      </c>
      <c r="I11" s="66">
        <f t="shared" si="2"/>
        <v>8</v>
      </c>
      <c r="J11" s="65">
        <f>VLOOKUP($A11,'Return Data'!$B$7:$R$1700,13,0)</f>
        <v>-2.5244</v>
      </c>
      <c r="K11" s="66">
        <f t="shared" si="3"/>
        <v>8</v>
      </c>
      <c r="L11" s="65">
        <f>VLOOKUP($A11,'Return Data'!$B$7:$R$1700,17,0)</f>
        <v>3.3620000000000001</v>
      </c>
      <c r="M11" s="66">
        <f t="shared" si="4"/>
        <v>8</v>
      </c>
      <c r="N11" s="65">
        <f>VLOOKUP($A11,'Return Data'!$B$7:$R$1700,14,0)</f>
        <v>3.1160999999999999</v>
      </c>
      <c r="O11" s="66">
        <f t="shared" si="5"/>
        <v>8</v>
      </c>
      <c r="P11" s="65">
        <f>VLOOKUP($A11,'Return Data'!$B$7:$R$1700,15,0)</f>
        <v>7.7615999999999996</v>
      </c>
      <c r="Q11" s="66">
        <f t="shared" si="6"/>
        <v>2</v>
      </c>
      <c r="R11" s="65">
        <f>VLOOKUP($A11,'Return Data'!$B$7:$R$1700,16,0)</f>
        <v>11.9711</v>
      </c>
      <c r="S11" s="67">
        <f t="shared" si="7"/>
        <v>1</v>
      </c>
    </row>
    <row r="12" spans="1:20" x14ac:dyDescent="0.3">
      <c r="A12" s="63" t="s">
        <v>1292</v>
      </c>
      <c r="B12" s="64">
        <f>VLOOKUP($A12,'Return Data'!$B$7:$R$1700,3,0)</f>
        <v>44032</v>
      </c>
      <c r="C12" s="65">
        <f>VLOOKUP($A12,'Return Data'!$B$7:$R$1700,4,0)</f>
        <v>39.1158</v>
      </c>
      <c r="D12" s="65">
        <f>VLOOKUP($A12,'Return Data'!$B$7:$R$1700,10,0)</f>
        <v>13.334099999999999</v>
      </c>
      <c r="E12" s="66">
        <f t="shared" si="0"/>
        <v>3</v>
      </c>
      <c r="F12" s="65">
        <f>VLOOKUP($A12,'Return Data'!$B$7:$R$1700,11,0)</f>
        <v>-2.5455000000000001</v>
      </c>
      <c r="G12" s="66">
        <f t="shared" si="1"/>
        <v>5</v>
      </c>
      <c r="H12" s="65">
        <f>VLOOKUP($A12,'Return Data'!$B$7:$R$1700,12,0)</f>
        <v>-0.33679999999999999</v>
      </c>
      <c r="I12" s="66">
        <f t="shared" si="2"/>
        <v>7</v>
      </c>
      <c r="J12" s="65">
        <f>VLOOKUP($A12,'Return Data'!$B$7:$R$1700,13,0)</f>
        <v>4.2001999999999997</v>
      </c>
      <c r="K12" s="66">
        <f t="shared" si="3"/>
        <v>6</v>
      </c>
      <c r="L12" s="65">
        <f>VLOOKUP($A12,'Return Data'!$B$7:$R$1700,17,0)</f>
        <v>6.2694999999999999</v>
      </c>
      <c r="M12" s="66">
        <f t="shared" si="4"/>
        <v>3</v>
      </c>
      <c r="N12" s="65">
        <f>VLOOKUP($A12,'Return Data'!$B$7:$R$1700,14,0)</f>
        <v>3.7919999999999998</v>
      </c>
      <c r="O12" s="66">
        <f t="shared" si="5"/>
        <v>7</v>
      </c>
      <c r="P12" s="65">
        <f>VLOOKUP($A12,'Return Data'!$B$7:$R$1700,15,0)</f>
        <v>6.2190000000000003</v>
      </c>
      <c r="Q12" s="66">
        <f t="shared" si="6"/>
        <v>6</v>
      </c>
      <c r="R12" s="65">
        <f>VLOOKUP($A12,'Return Data'!$B$7:$R$1700,16,0)</f>
        <v>6.4425999999999997</v>
      </c>
      <c r="S12" s="67">
        <f t="shared" si="7"/>
        <v>7</v>
      </c>
    </row>
    <row r="13" spans="1:20" x14ac:dyDescent="0.3">
      <c r="A13" s="63" t="s">
        <v>780</v>
      </c>
      <c r="B13" s="64">
        <f>VLOOKUP($A13,'Return Data'!$B$7:$R$1700,3,0)</f>
        <v>44029</v>
      </c>
      <c r="C13" s="65">
        <f>VLOOKUP($A13,'Return Data'!$B$7:$R$1700,4,0)</f>
        <v>19.921800000000001</v>
      </c>
      <c r="D13" s="65">
        <f>VLOOKUP($A13,'Return Data'!$B$7:$R$1700,10,0)</f>
        <v>25.2376</v>
      </c>
      <c r="E13" s="66">
        <f t="shared" si="0"/>
        <v>1</v>
      </c>
      <c r="F13" s="65">
        <f>VLOOKUP($A13,'Return Data'!$B$7:$R$1700,11,0)</f>
        <v>5.0401999999999996</v>
      </c>
      <c r="G13" s="66">
        <f t="shared" si="1"/>
        <v>1</v>
      </c>
      <c r="H13" s="65">
        <f>VLOOKUP($A13,'Return Data'!$B$7:$R$1700,12,0)</f>
        <v>7.3090000000000002</v>
      </c>
      <c r="I13" s="66">
        <f t="shared" si="2"/>
        <v>1</v>
      </c>
      <c r="J13" s="65">
        <f>VLOOKUP($A13,'Return Data'!$B$7:$R$1700,13,0)</f>
        <v>6.4568000000000003</v>
      </c>
      <c r="K13" s="66">
        <f t="shared" si="3"/>
        <v>4</v>
      </c>
      <c r="L13" s="65">
        <f>VLOOKUP($A13,'Return Data'!$B$7:$R$1700,17,0)</f>
        <v>6.9192</v>
      </c>
      <c r="M13" s="66">
        <f t="shared" si="4"/>
        <v>2</v>
      </c>
      <c r="N13" s="65">
        <f>VLOOKUP($A13,'Return Data'!$B$7:$R$1700,14,0)</f>
        <v>6.5213000000000001</v>
      </c>
      <c r="O13" s="66">
        <f t="shared" si="5"/>
        <v>3</v>
      </c>
      <c r="P13" s="65">
        <f>VLOOKUP($A13,'Return Data'!$B$7:$R$1700,15,0)</f>
        <v>7.6429</v>
      </c>
      <c r="Q13" s="66">
        <f t="shared" si="6"/>
        <v>3</v>
      </c>
      <c r="R13" s="65">
        <f>VLOOKUP($A13,'Return Data'!$B$7:$R$1700,16,0)</f>
        <v>8.9717000000000002</v>
      </c>
      <c r="S13" s="67">
        <f t="shared" si="7"/>
        <v>3</v>
      </c>
    </row>
    <row r="14" spans="1:20" x14ac:dyDescent="0.3">
      <c r="A14" s="63" t="s">
        <v>1293</v>
      </c>
      <c r="B14" s="64">
        <f>VLOOKUP($A14,'Return Data'!$B$7:$R$1700,3,0)</f>
        <v>44032</v>
      </c>
      <c r="C14" s="65">
        <f>VLOOKUP($A14,'Return Data'!$B$7:$R$1700,4,0)</f>
        <v>31.8581</v>
      </c>
      <c r="D14" s="65">
        <f>VLOOKUP($A14,'Return Data'!$B$7:$R$1700,10,0)</f>
        <v>6.0758999999999999</v>
      </c>
      <c r="E14" s="66">
        <f t="shared" si="0"/>
        <v>9</v>
      </c>
      <c r="F14" s="65">
        <f>VLOOKUP($A14,'Return Data'!$B$7:$R$1700,11,0)</f>
        <v>3.2965</v>
      </c>
      <c r="G14" s="66">
        <f t="shared" si="1"/>
        <v>2</v>
      </c>
      <c r="H14" s="65">
        <f>VLOOKUP($A14,'Return Data'!$B$7:$R$1700,12,0)</f>
        <v>5.9641000000000002</v>
      </c>
      <c r="I14" s="66">
        <f t="shared" si="2"/>
        <v>2</v>
      </c>
      <c r="J14" s="65">
        <f>VLOOKUP($A14,'Return Data'!$B$7:$R$1700,13,0)</f>
        <v>10.057399999999999</v>
      </c>
      <c r="K14" s="66">
        <f t="shared" si="3"/>
        <v>1</v>
      </c>
      <c r="L14" s="65">
        <f>VLOOKUP($A14,'Return Data'!$B$7:$R$1700,17,0)</f>
        <v>8.8536999999999999</v>
      </c>
      <c r="M14" s="66">
        <f t="shared" si="4"/>
        <v>1</v>
      </c>
      <c r="N14" s="65">
        <f>VLOOKUP($A14,'Return Data'!$B$7:$R$1700,14,0)</f>
        <v>7.6807999999999996</v>
      </c>
      <c r="O14" s="66">
        <f t="shared" si="5"/>
        <v>1</v>
      </c>
      <c r="P14" s="65">
        <f>VLOOKUP($A14,'Return Data'!$B$7:$R$1700,15,0)</f>
        <v>8.5602999999999998</v>
      </c>
      <c r="Q14" s="66">
        <f t="shared" si="6"/>
        <v>1</v>
      </c>
      <c r="R14" s="65">
        <f>VLOOKUP($A14,'Return Data'!$B$7:$R$1700,16,0)</f>
        <v>10.2751</v>
      </c>
      <c r="S14" s="67">
        <f t="shared" si="7"/>
        <v>2</v>
      </c>
    </row>
    <row r="15" spans="1:20" x14ac:dyDescent="0.3">
      <c r="A15" s="63" t="s">
        <v>1295</v>
      </c>
      <c r="B15" s="64">
        <f>VLOOKUP($A15,'Return Data'!$B$7:$R$1700,3,0)</f>
        <v>44032</v>
      </c>
      <c r="C15" s="65">
        <f>VLOOKUP($A15,'Return Data'!$B$7:$R$1700,4,0)</f>
        <v>10.633900000000001</v>
      </c>
      <c r="D15" s="65">
        <f>VLOOKUP($A15,'Return Data'!$B$7:$R$1700,10,0)</f>
        <v>11.838100000000001</v>
      </c>
      <c r="E15" s="66">
        <f t="shared" si="0"/>
        <v>5</v>
      </c>
      <c r="F15" s="65"/>
      <c r="G15" s="66"/>
      <c r="H15" s="65"/>
      <c r="I15" s="66"/>
      <c r="J15" s="65"/>
      <c r="K15" s="66"/>
      <c r="L15" s="65"/>
      <c r="M15" s="66"/>
      <c r="N15" s="65"/>
      <c r="O15" s="66"/>
      <c r="P15" s="65"/>
      <c r="Q15" s="66"/>
      <c r="R15" s="65">
        <f>VLOOKUP($A15,'Return Data'!$B$7:$R$1700,16,0)</f>
        <v>6.3390000000000004</v>
      </c>
      <c r="S15" s="67">
        <f t="shared" si="7"/>
        <v>8</v>
      </c>
    </row>
    <row r="16" spans="1:20" x14ac:dyDescent="0.3">
      <c r="A16" s="63" t="s">
        <v>1297</v>
      </c>
      <c r="B16" s="64">
        <f>VLOOKUP($A16,'Return Data'!$B$7:$R$1700,3,0)</f>
        <v>44032</v>
      </c>
      <c r="C16" s="65">
        <f>VLOOKUP($A16,'Return Data'!$B$7:$R$1700,4,0)</f>
        <v>37.209899999999998</v>
      </c>
      <c r="D16" s="65">
        <f>VLOOKUP($A16,'Return Data'!$B$7:$R$1700,10,0)</f>
        <v>11.773300000000001</v>
      </c>
      <c r="E16" s="66">
        <f t="shared" si="0"/>
        <v>6</v>
      </c>
      <c r="F16" s="65">
        <f>VLOOKUP($A16,'Return Data'!$B$7:$R$1700,11,0)</f>
        <v>0.1976</v>
      </c>
      <c r="G16" s="66">
        <f>RANK(F16,F$8:F$16,0)</f>
        <v>3</v>
      </c>
      <c r="H16" s="65">
        <f>VLOOKUP($A16,'Return Data'!$B$7:$R$1700,12,0)</f>
        <v>3.4741</v>
      </c>
      <c r="I16" s="66">
        <f>RANK(H16,H$8:H$16,0)</f>
        <v>4</v>
      </c>
      <c r="J16" s="65">
        <f>VLOOKUP($A16,'Return Data'!$B$7:$R$1700,13,0)</f>
        <v>5.7685000000000004</v>
      </c>
      <c r="K16" s="66">
        <f>RANK(J16,J$8:J$16,0)</f>
        <v>5</v>
      </c>
      <c r="L16" s="65">
        <f>VLOOKUP($A16,'Return Data'!$B$7:$R$1700,17,0)</f>
        <v>3.9077999999999999</v>
      </c>
      <c r="M16" s="66">
        <f>RANK(L16,L$8:L$16,0)</f>
        <v>7</v>
      </c>
      <c r="N16" s="65">
        <f>VLOOKUP($A16,'Return Data'!$B$7:$R$1700,14,0)</f>
        <v>3.9339</v>
      </c>
      <c r="O16" s="66">
        <f>RANK(N16,N$8:N$16,0)</f>
        <v>6</v>
      </c>
      <c r="P16" s="65">
        <f>VLOOKUP($A16,'Return Data'!$B$7:$R$1700,15,0)</f>
        <v>5.1340000000000003</v>
      </c>
      <c r="Q16" s="66">
        <f>RANK(P16,P$8:P$16,0)</f>
        <v>8</v>
      </c>
      <c r="R16" s="65">
        <f>VLOOKUP($A16,'Return Data'!$B$7:$R$1700,16,0)</f>
        <v>6.2016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13.121511111111111</v>
      </c>
      <c r="E18" s="74"/>
      <c r="F18" s="75">
        <f>AVERAGE(F8:F16)</f>
        <v>-1.3654250000000001</v>
      </c>
      <c r="G18" s="74"/>
      <c r="H18" s="75">
        <f>AVERAGE(H8:H16)</f>
        <v>2.4545374999999998</v>
      </c>
      <c r="I18" s="74"/>
      <c r="J18" s="75">
        <f>AVERAGE(J8:J16)</f>
        <v>5.2680625000000001</v>
      </c>
      <c r="K18" s="74"/>
      <c r="L18" s="75">
        <f>AVERAGE(L8:L16)</f>
        <v>5.5951250000000003</v>
      </c>
      <c r="M18" s="74"/>
      <c r="N18" s="75">
        <f>AVERAGE(N8:N16)</f>
        <v>5.2202999999999999</v>
      </c>
      <c r="O18" s="74"/>
      <c r="P18" s="75">
        <f>AVERAGE(P8:P16)</f>
        <v>6.9933999999999994</v>
      </c>
      <c r="Q18" s="74"/>
      <c r="R18" s="75">
        <f>AVERAGE(R8:R16)</f>
        <v>8.1820777777777778</v>
      </c>
      <c r="S18" s="76"/>
    </row>
    <row r="19" spans="1:19" x14ac:dyDescent="0.3">
      <c r="A19" s="73" t="s">
        <v>28</v>
      </c>
      <c r="B19" s="74"/>
      <c r="C19" s="74"/>
      <c r="D19" s="75">
        <f>MIN(D8:D16)</f>
        <v>6.0758999999999999</v>
      </c>
      <c r="E19" s="74"/>
      <c r="F19" s="75">
        <f>MIN(F8:F16)</f>
        <v>-7.8613999999999997</v>
      </c>
      <c r="G19" s="74"/>
      <c r="H19" s="75">
        <f>MIN(H8:H16)</f>
        <v>-2.4157000000000002</v>
      </c>
      <c r="I19" s="74"/>
      <c r="J19" s="75">
        <f>MIN(J8:J16)</f>
        <v>-2.5244</v>
      </c>
      <c r="K19" s="74"/>
      <c r="L19" s="75">
        <f>MIN(L8:L16)</f>
        <v>3.3620000000000001</v>
      </c>
      <c r="M19" s="74"/>
      <c r="N19" s="75">
        <f>MIN(N8:N16)</f>
        <v>3.1160999999999999</v>
      </c>
      <c r="O19" s="74"/>
      <c r="P19" s="75">
        <f>MIN(P8:P16)</f>
        <v>5.1340000000000003</v>
      </c>
      <c r="Q19" s="74"/>
      <c r="R19" s="75">
        <f>MIN(R8:R16)</f>
        <v>6.2016</v>
      </c>
      <c r="S19" s="76"/>
    </row>
    <row r="20" spans="1:19" ht="15" thickBot="1" x14ac:dyDescent="0.35">
      <c r="A20" s="77" t="s">
        <v>29</v>
      </c>
      <c r="B20" s="78"/>
      <c r="C20" s="78"/>
      <c r="D20" s="79">
        <f>MAX(D8:D16)</f>
        <v>25.2376</v>
      </c>
      <c r="E20" s="78"/>
      <c r="F20" s="79">
        <f>MAX(F8:F16)</f>
        <v>5.0401999999999996</v>
      </c>
      <c r="G20" s="78"/>
      <c r="H20" s="79">
        <f>MAX(H8:H16)</f>
        <v>7.3090000000000002</v>
      </c>
      <c r="I20" s="78"/>
      <c r="J20" s="79">
        <f>MAX(J8:J16)</f>
        <v>10.057399999999999</v>
      </c>
      <c r="K20" s="78"/>
      <c r="L20" s="79">
        <f>MAX(L8:L16)</f>
        <v>8.8536999999999999</v>
      </c>
      <c r="M20" s="78"/>
      <c r="N20" s="79">
        <f>MAX(N8:N16)</f>
        <v>7.6807999999999996</v>
      </c>
      <c r="O20" s="78"/>
      <c r="P20" s="79">
        <f>MAX(P8:P16)</f>
        <v>8.5602999999999998</v>
      </c>
      <c r="Q20" s="78"/>
      <c r="R20" s="79">
        <f>MAX(R8:R16)</f>
        <v>11.9711</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44032</v>
      </c>
      <c r="C8" s="65">
        <f>VLOOKUP($A8,'Return Data'!$B$7:$R$1700,4,0)</f>
        <v>20.818899999999999</v>
      </c>
      <c r="D8" s="65">
        <f>VLOOKUP($A8,'Return Data'!$B$7:$R$1700,10,0)</f>
        <v>11.0069</v>
      </c>
      <c r="E8" s="66">
        <f t="shared" ref="E8:E16" si="0">RANK(D8,D$8:D$16,0)</f>
        <v>7</v>
      </c>
      <c r="F8" s="65">
        <f>VLOOKUP($A8,'Return Data'!$B$7:$R$1700,11,0)</f>
        <v>-3.9988999999999999</v>
      </c>
      <c r="G8" s="66">
        <f t="shared" ref="G8:G14" si="1">RANK(F8,F$8:F$16,0)</f>
        <v>6</v>
      </c>
      <c r="H8" s="65">
        <f>VLOOKUP($A8,'Return Data'!$B$7:$R$1700,12,0)</f>
        <v>-0.47570000000000001</v>
      </c>
      <c r="I8" s="66">
        <f t="shared" ref="I8:I14" si="2">RANK(H8,H$8:H$16,0)</f>
        <v>6</v>
      </c>
      <c r="J8" s="65">
        <f>VLOOKUP($A8,'Return Data'!$B$7:$R$1700,13,0)</f>
        <v>6.0846</v>
      </c>
      <c r="K8" s="66">
        <f t="shared" ref="K8:K14" si="3">RANK(J8,J$8:J$16,0)</f>
        <v>4</v>
      </c>
      <c r="L8" s="65">
        <f>VLOOKUP($A8,'Return Data'!$B$7:$R$1700,17,0)</f>
        <v>4.4469000000000003</v>
      </c>
      <c r="M8" s="66">
        <f t="shared" ref="M8:M14" si="4">RANK(L8,L$8:L$16,0)</f>
        <v>5</v>
      </c>
      <c r="N8" s="65">
        <f>VLOOKUP($A8,'Return Data'!$B$7:$R$1700,14,0)</f>
        <v>6.1382000000000003</v>
      </c>
      <c r="O8" s="66">
        <f t="shared" ref="O8:O14" si="5">RANK(N8,N$8:N$16,0)</f>
        <v>3</v>
      </c>
      <c r="P8" s="65">
        <f>VLOOKUP($A8,'Return Data'!$B$7:$R$1700,15,0)</f>
        <v>6.2892999999999999</v>
      </c>
      <c r="Q8" s="66">
        <f t="shared" ref="Q8:Q14" si="6">RANK(P8,P$8:P$16,0)</f>
        <v>4</v>
      </c>
      <c r="R8" s="65">
        <f>VLOOKUP($A8,'Return Data'!$B$7:$R$1700,16,0)</f>
        <v>7.6759000000000004</v>
      </c>
      <c r="S8" s="67">
        <f t="shared" ref="S8:S16" si="7">RANK(R8,R$8:R$16,0)</f>
        <v>6</v>
      </c>
    </row>
    <row r="9" spans="1:20" x14ac:dyDescent="0.3">
      <c r="A9" s="63" t="s">
        <v>1285</v>
      </c>
      <c r="B9" s="64">
        <f>VLOOKUP($A9,'Return Data'!$B$7:$R$1700,3,0)</f>
        <v>44032</v>
      </c>
      <c r="C9" s="65">
        <f>VLOOKUP($A9,'Return Data'!$B$7:$R$1700,4,0)</f>
        <v>18.206600000000002</v>
      </c>
      <c r="D9" s="65">
        <f>VLOOKUP($A9,'Return Data'!$B$7:$R$1700,10,0)</f>
        <v>12.783200000000001</v>
      </c>
      <c r="E9" s="66">
        <f t="shared" si="0"/>
        <v>4</v>
      </c>
      <c r="F9" s="65">
        <f>VLOOKUP($A9,'Return Data'!$B$7:$R$1700,11,0)</f>
        <v>-5.9745999999999997</v>
      </c>
      <c r="G9" s="66">
        <f t="shared" si="1"/>
        <v>7</v>
      </c>
      <c r="H9" s="65">
        <f>VLOOKUP($A9,'Return Data'!$B$7:$R$1700,12,0)</f>
        <v>-1.0618000000000001</v>
      </c>
      <c r="I9" s="66">
        <f t="shared" si="2"/>
        <v>7</v>
      </c>
      <c r="J9" s="65">
        <f>VLOOKUP($A9,'Return Data'!$B$7:$R$1700,13,0)</f>
        <v>2.1276000000000002</v>
      </c>
      <c r="K9" s="66">
        <f t="shared" si="3"/>
        <v>7</v>
      </c>
      <c r="L9" s="65">
        <f>VLOOKUP($A9,'Return Data'!$B$7:$R$1700,17,0)</f>
        <v>3.1143000000000001</v>
      </c>
      <c r="M9" s="66">
        <f t="shared" si="4"/>
        <v>6</v>
      </c>
      <c r="N9" s="65">
        <f>VLOOKUP($A9,'Return Data'!$B$7:$R$1700,14,0)</f>
        <v>3.1716000000000002</v>
      </c>
      <c r="O9" s="66">
        <f t="shared" si="5"/>
        <v>6</v>
      </c>
      <c r="P9" s="65">
        <f>VLOOKUP($A9,'Return Data'!$B$7:$R$1700,15,0)</f>
        <v>4.7981999999999996</v>
      </c>
      <c r="Q9" s="66">
        <f t="shared" si="6"/>
        <v>7</v>
      </c>
      <c r="R9" s="65">
        <f>VLOOKUP($A9,'Return Data'!$B$7:$R$1700,16,0)</f>
        <v>6.6561000000000003</v>
      </c>
      <c r="S9" s="67">
        <f t="shared" si="7"/>
        <v>8</v>
      </c>
    </row>
    <row r="10" spans="1:20" x14ac:dyDescent="0.3">
      <c r="A10" s="63" t="s">
        <v>1287</v>
      </c>
      <c r="B10" s="64">
        <f>VLOOKUP($A10,'Return Data'!$B$7:$R$1700,3,0)</f>
        <v>44032</v>
      </c>
      <c r="C10" s="65">
        <f>VLOOKUP($A10,'Return Data'!$B$7:$R$1700,4,0)</f>
        <v>33.978999999999999</v>
      </c>
      <c r="D10" s="65">
        <f>VLOOKUP($A10,'Return Data'!$B$7:$R$1700,10,0)</f>
        <v>14.821099999999999</v>
      </c>
      <c r="E10" s="66">
        <f t="shared" si="0"/>
        <v>2</v>
      </c>
      <c r="F10" s="65">
        <f>VLOOKUP($A10,'Return Data'!$B$7:$R$1700,11,0)</f>
        <v>-0.77969999999999995</v>
      </c>
      <c r="G10" s="66">
        <f t="shared" si="1"/>
        <v>4</v>
      </c>
      <c r="H10" s="65">
        <f>VLOOKUP($A10,'Return Data'!$B$7:$R$1700,12,0)</f>
        <v>4.5282999999999998</v>
      </c>
      <c r="I10" s="66">
        <f t="shared" si="2"/>
        <v>3</v>
      </c>
      <c r="J10" s="65">
        <f>VLOOKUP($A10,'Return Data'!$B$7:$R$1700,13,0)</f>
        <v>6.3239000000000001</v>
      </c>
      <c r="K10" s="66">
        <f t="shared" si="3"/>
        <v>2</v>
      </c>
      <c r="L10" s="65">
        <f>VLOOKUP($A10,'Return Data'!$B$7:$R$1700,17,0)</f>
        <v>4.5232000000000001</v>
      </c>
      <c r="M10" s="66">
        <f t="shared" si="4"/>
        <v>4</v>
      </c>
      <c r="N10" s="65">
        <f>VLOOKUP($A10,'Return Data'!$B$7:$R$1700,14,0)</f>
        <v>4.3403</v>
      </c>
      <c r="O10" s="66">
        <f t="shared" si="5"/>
        <v>4</v>
      </c>
      <c r="P10" s="65">
        <f>VLOOKUP($A10,'Return Data'!$B$7:$R$1700,15,0)</f>
        <v>6.2735000000000003</v>
      </c>
      <c r="Q10" s="66">
        <f t="shared" si="6"/>
        <v>5</v>
      </c>
      <c r="R10" s="65">
        <f>VLOOKUP($A10,'Return Data'!$B$7:$R$1700,16,0)</f>
        <v>8.5350000000000001</v>
      </c>
      <c r="S10" s="67">
        <f t="shared" si="7"/>
        <v>4</v>
      </c>
    </row>
    <row r="11" spans="1:20" x14ac:dyDescent="0.3">
      <c r="A11" s="63" t="s">
        <v>1289</v>
      </c>
      <c r="B11" s="64">
        <f>VLOOKUP($A11,'Return Data'!$B$7:$R$1700,3,0)</f>
        <v>44032</v>
      </c>
      <c r="C11" s="65">
        <f>VLOOKUP($A11,'Return Data'!$B$7:$R$1700,4,0)</f>
        <v>258.5942</v>
      </c>
      <c r="D11" s="65">
        <f>VLOOKUP($A11,'Return Data'!$B$7:$R$1700,10,0)</f>
        <v>10.0238</v>
      </c>
      <c r="E11" s="66">
        <f t="shared" si="0"/>
        <v>8</v>
      </c>
      <c r="F11" s="65">
        <f>VLOOKUP($A11,'Return Data'!$B$7:$R$1700,11,0)</f>
        <v>-8.1706000000000003</v>
      </c>
      <c r="G11" s="66">
        <f t="shared" si="1"/>
        <v>8</v>
      </c>
      <c r="H11" s="65">
        <f>VLOOKUP($A11,'Return Data'!$B$7:$R$1700,12,0)</f>
        <v>-2.8996</v>
      </c>
      <c r="I11" s="66">
        <f t="shared" si="2"/>
        <v>8</v>
      </c>
      <c r="J11" s="65">
        <f>VLOOKUP($A11,'Return Data'!$B$7:$R$1700,13,0)</f>
        <v>-3.1534</v>
      </c>
      <c r="K11" s="66">
        <f t="shared" si="3"/>
        <v>8</v>
      </c>
      <c r="L11" s="65">
        <f>VLOOKUP($A11,'Return Data'!$B$7:$R$1700,17,0)</f>
        <v>2.5842000000000001</v>
      </c>
      <c r="M11" s="66">
        <f t="shared" si="4"/>
        <v>8</v>
      </c>
      <c r="N11" s="65">
        <f>VLOOKUP($A11,'Return Data'!$B$7:$R$1700,14,0)</f>
        <v>2.202</v>
      </c>
      <c r="O11" s="66">
        <f t="shared" si="5"/>
        <v>8</v>
      </c>
      <c r="P11" s="65">
        <f>VLOOKUP($A11,'Return Data'!$B$7:$R$1700,15,0)</f>
        <v>6.8350999999999997</v>
      </c>
      <c r="Q11" s="66">
        <f t="shared" si="6"/>
        <v>3</v>
      </c>
      <c r="R11" s="65">
        <f>VLOOKUP($A11,'Return Data'!$B$7:$R$1700,16,0)</f>
        <v>20.1343</v>
      </c>
      <c r="S11" s="67">
        <f t="shared" si="7"/>
        <v>1</v>
      </c>
    </row>
    <row r="12" spans="1:20" x14ac:dyDescent="0.3">
      <c r="A12" s="63" t="s">
        <v>1291</v>
      </c>
      <c r="B12" s="64">
        <f>VLOOKUP($A12,'Return Data'!$B$7:$R$1700,3,0)</f>
        <v>44032</v>
      </c>
      <c r="C12" s="65">
        <f>VLOOKUP($A12,'Return Data'!$B$7:$R$1700,4,0)</f>
        <v>39.215400000000002</v>
      </c>
      <c r="D12" s="65">
        <f>VLOOKUP($A12,'Return Data'!$B$7:$R$1700,10,0)</f>
        <v>13.3056</v>
      </c>
      <c r="E12" s="66">
        <f t="shared" si="0"/>
        <v>3</v>
      </c>
      <c r="F12" s="65">
        <f>VLOOKUP($A12,'Return Data'!$B$7:$R$1700,11,0)</f>
        <v>-2.5939000000000001</v>
      </c>
      <c r="G12" s="66">
        <f t="shared" si="1"/>
        <v>5</v>
      </c>
      <c r="H12" s="65">
        <f>VLOOKUP($A12,'Return Data'!$B$7:$R$1700,12,0)</f>
        <v>-0.39929999999999999</v>
      </c>
      <c r="I12" s="66">
        <f t="shared" si="2"/>
        <v>5</v>
      </c>
      <c r="J12" s="65">
        <f>VLOOKUP($A12,'Return Data'!$B$7:$R$1700,13,0)</f>
        <v>4.1143999999999998</v>
      </c>
      <c r="K12" s="66">
        <f t="shared" si="3"/>
        <v>6</v>
      </c>
      <c r="L12" s="65">
        <f>VLOOKUP($A12,'Return Data'!$B$7:$R$1700,17,0)</f>
        <v>6.4044999999999996</v>
      </c>
      <c r="M12" s="66">
        <f t="shared" si="4"/>
        <v>3</v>
      </c>
      <c r="N12" s="65">
        <f>VLOOKUP($A12,'Return Data'!$B$7:$R$1700,14,0)</f>
        <v>3.88</v>
      </c>
      <c r="O12" s="66">
        <f t="shared" si="5"/>
        <v>5</v>
      </c>
      <c r="P12" s="65">
        <f>VLOOKUP($A12,'Return Data'!$B$7:$R$1700,15,0)</f>
        <v>6.2728999999999999</v>
      </c>
      <c r="Q12" s="66">
        <f t="shared" si="6"/>
        <v>6</v>
      </c>
      <c r="R12" s="65">
        <f>VLOOKUP($A12,'Return Data'!$B$7:$R$1700,16,0)</f>
        <v>7.3181000000000003</v>
      </c>
      <c r="S12" s="67">
        <f t="shared" si="7"/>
        <v>7</v>
      </c>
    </row>
    <row r="13" spans="1:20" x14ac:dyDescent="0.3">
      <c r="A13" s="63" t="s">
        <v>1702</v>
      </c>
      <c r="B13" s="64">
        <f>VLOOKUP($A13,'Return Data'!$B$7:$R$1700,3,0)</f>
        <v>44029</v>
      </c>
      <c r="C13" s="65">
        <f>VLOOKUP($A13,'Return Data'!$B$7:$R$1700,4,0)</f>
        <v>19.821000000000002</v>
      </c>
      <c r="D13" s="65">
        <f>VLOOKUP($A13,'Return Data'!$B$7:$R$1700,10,0)</f>
        <v>25.0015</v>
      </c>
      <c r="E13" s="66">
        <f t="shared" si="0"/>
        <v>1</v>
      </c>
      <c r="F13" s="65">
        <f>VLOOKUP($A13,'Return Data'!$B$7:$R$1700,11,0)</f>
        <v>4.7967000000000004</v>
      </c>
      <c r="G13" s="66">
        <f t="shared" si="1"/>
        <v>1</v>
      </c>
      <c r="H13" s="65">
        <f>VLOOKUP($A13,'Return Data'!$B$7:$R$1700,12,0)</f>
        <v>7.0570000000000004</v>
      </c>
      <c r="I13" s="66">
        <f t="shared" si="2"/>
        <v>1</v>
      </c>
      <c r="J13" s="65">
        <f>VLOOKUP($A13,'Return Data'!$B$7:$R$1700,13,0)</f>
        <v>6.2042999999999999</v>
      </c>
      <c r="K13" s="66">
        <f t="shared" si="3"/>
        <v>3</v>
      </c>
      <c r="L13" s="65">
        <f>VLOOKUP($A13,'Return Data'!$B$7:$R$1700,17,0)</f>
        <v>6.7022000000000004</v>
      </c>
      <c r="M13" s="66">
        <f t="shared" si="4"/>
        <v>2</v>
      </c>
      <c r="N13" s="65">
        <f>VLOOKUP($A13,'Return Data'!$B$7:$R$1700,14,0)</f>
        <v>6.3529</v>
      </c>
      <c r="O13" s="66">
        <f t="shared" si="5"/>
        <v>2</v>
      </c>
      <c r="P13" s="65">
        <f>VLOOKUP($A13,'Return Data'!$B$7:$R$1700,15,0)</f>
        <v>7.4972000000000003</v>
      </c>
      <c r="Q13" s="66">
        <f t="shared" si="6"/>
        <v>2</v>
      </c>
      <c r="R13" s="65">
        <f>VLOOKUP($A13,'Return Data'!$B$7:$R$1700,16,0)</f>
        <v>8.8388000000000009</v>
      </c>
      <c r="S13" s="67">
        <f t="shared" si="7"/>
        <v>3</v>
      </c>
    </row>
    <row r="14" spans="1:20" x14ac:dyDescent="0.3">
      <c r="A14" s="63" t="s">
        <v>1294</v>
      </c>
      <c r="B14" s="64">
        <f>VLOOKUP($A14,'Return Data'!$B$7:$R$1700,3,0)</f>
        <v>44032</v>
      </c>
      <c r="C14" s="65">
        <f>VLOOKUP($A14,'Return Data'!$B$7:$R$1700,4,0)</f>
        <v>30.006599999999999</v>
      </c>
      <c r="D14" s="65">
        <f>VLOOKUP($A14,'Return Data'!$B$7:$R$1700,10,0)</f>
        <v>5.9165999999999999</v>
      </c>
      <c r="E14" s="66">
        <f t="shared" si="0"/>
        <v>9</v>
      </c>
      <c r="F14" s="65">
        <f>VLOOKUP($A14,'Return Data'!$B$7:$R$1700,11,0)</f>
        <v>2.9838</v>
      </c>
      <c r="G14" s="66">
        <f t="shared" si="1"/>
        <v>2</v>
      </c>
      <c r="H14" s="65">
        <f>VLOOKUP($A14,'Return Data'!$B$7:$R$1700,12,0)</f>
        <v>5.4753999999999996</v>
      </c>
      <c r="I14" s="66">
        <f t="shared" si="2"/>
        <v>2</v>
      </c>
      <c r="J14" s="65">
        <f>VLOOKUP($A14,'Return Data'!$B$7:$R$1700,13,0)</f>
        <v>9.3865999999999996</v>
      </c>
      <c r="K14" s="66">
        <f t="shared" si="3"/>
        <v>1</v>
      </c>
      <c r="L14" s="65">
        <f>VLOOKUP($A14,'Return Data'!$B$7:$R$1700,17,0)</f>
        <v>8.0501000000000005</v>
      </c>
      <c r="M14" s="66">
        <f t="shared" si="4"/>
        <v>1</v>
      </c>
      <c r="N14" s="65">
        <f>VLOOKUP($A14,'Return Data'!$B$7:$R$1700,14,0)</f>
        <v>6.7182000000000004</v>
      </c>
      <c r="O14" s="66">
        <f t="shared" si="5"/>
        <v>1</v>
      </c>
      <c r="P14" s="65">
        <f>VLOOKUP($A14,'Return Data'!$B$7:$R$1700,15,0)</f>
        <v>7.5273000000000003</v>
      </c>
      <c r="Q14" s="66">
        <f t="shared" si="6"/>
        <v>1</v>
      </c>
      <c r="R14" s="65">
        <f>VLOOKUP($A14,'Return Data'!$B$7:$R$1700,16,0)</f>
        <v>7.7908999999999997</v>
      </c>
      <c r="S14" s="67">
        <f t="shared" si="7"/>
        <v>5</v>
      </c>
    </row>
    <row r="15" spans="1:20" x14ac:dyDescent="0.3">
      <c r="A15" s="63" t="s">
        <v>1296</v>
      </c>
      <c r="B15" s="64">
        <f>VLOOKUP($A15,'Return Data'!$B$7:$R$1700,3,0)</f>
        <v>44032</v>
      </c>
      <c r="C15" s="65">
        <f>VLOOKUP($A15,'Return Data'!$B$7:$R$1700,4,0)</f>
        <v>10.5527</v>
      </c>
      <c r="D15" s="65">
        <f>VLOOKUP($A15,'Return Data'!$B$7:$R$1700,10,0)</f>
        <v>11.3565</v>
      </c>
      <c r="E15" s="66">
        <f t="shared" si="0"/>
        <v>6</v>
      </c>
      <c r="F15" s="65"/>
      <c r="G15" s="66"/>
      <c r="H15" s="65"/>
      <c r="I15" s="66"/>
      <c r="J15" s="65"/>
      <c r="K15" s="66"/>
      <c r="L15" s="65"/>
      <c r="M15" s="66"/>
      <c r="N15" s="65"/>
      <c r="O15" s="66"/>
      <c r="P15" s="65"/>
      <c r="Q15" s="66"/>
      <c r="R15" s="65">
        <f>VLOOKUP($A15,'Return Data'!$B$7:$R$1700,16,0)</f>
        <v>5.5270000000000001</v>
      </c>
      <c r="S15" s="67">
        <f t="shared" si="7"/>
        <v>9</v>
      </c>
    </row>
    <row r="16" spans="1:20" x14ac:dyDescent="0.3">
      <c r="A16" s="63" t="s">
        <v>1298</v>
      </c>
      <c r="B16" s="64">
        <f>VLOOKUP($A16,'Return Data'!$B$7:$R$1700,3,0)</f>
        <v>44032</v>
      </c>
      <c r="C16" s="65">
        <f>VLOOKUP($A16,'Return Data'!$B$7:$R$1700,4,0)</f>
        <v>35.110399999999998</v>
      </c>
      <c r="D16" s="65">
        <f>VLOOKUP($A16,'Return Data'!$B$7:$R$1700,10,0)</f>
        <v>11.566800000000001</v>
      </c>
      <c r="E16" s="66">
        <f t="shared" si="0"/>
        <v>5</v>
      </c>
      <c r="F16" s="65">
        <f>VLOOKUP($A16,'Return Data'!$B$7:$R$1700,11,0)</f>
        <v>-0.18079999999999999</v>
      </c>
      <c r="G16" s="66">
        <f>RANK(F16,F$8:F$16,0)</f>
        <v>3</v>
      </c>
      <c r="H16" s="65">
        <f>VLOOKUP($A16,'Return Data'!$B$7:$R$1700,12,0)</f>
        <v>2.8834</v>
      </c>
      <c r="I16" s="66">
        <f>RANK(H16,H$8:H$16,0)</f>
        <v>4</v>
      </c>
      <c r="J16" s="65">
        <f>VLOOKUP($A16,'Return Data'!$B$7:$R$1700,13,0)</f>
        <v>4.9535</v>
      </c>
      <c r="K16" s="66">
        <f>RANK(J16,J$8:J$16,0)</f>
        <v>5</v>
      </c>
      <c r="L16" s="65">
        <f>VLOOKUP($A16,'Return Data'!$B$7:$R$1700,17,0)</f>
        <v>3.0263</v>
      </c>
      <c r="M16" s="66">
        <f>RANK(L16,L$8:L$16,0)</f>
        <v>7</v>
      </c>
      <c r="N16" s="65">
        <f>VLOOKUP($A16,'Return Data'!$B$7:$R$1700,14,0)</f>
        <v>2.9588000000000001</v>
      </c>
      <c r="O16" s="66">
        <f>RANK(N16,N$8:N$16,0)</f>
        <v>7</v>
      </c>
      <c r="P16" s="65">
        <f>VLOOKUP($A16,'Return Data'!$B$7:$R$1700,15,0)</f>
        <v>4.2595999999999998</v>
      </c>
      <c r="Q16" s="66">
        <f>RANK(P16,P$8:P$16,0)</f>
        <v>8</v>
      </c>
      <c r="R16" s="65">
        <f>VLOOKUP($A16,'Return Data'!$B$7:$R$1700,16,0)</f>
        <v>11.4375</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12.864666666666668</v>
      </c>
      <c r="E18" s="74"/>
      <c r="F18" s="75">
        <f>AVERAGE(F8:F16)</f>
        <v>-1.7397499999999999</v>
      </c>
      <c r="G18" s="74"/>
      <c r="H18" s="75">
        <f>AVERAGE(H8:H16)</f>
        <v>1.8884624999999999</v>
      </c>
      <c r="I18" s="74"/>
      <c r="J18" s="75">
        <f>AVERAGE(J8:J16)</f>
        <v>4.5051874999999999</v>
      </c>
      <c r="K18" s="74"/>
      <c r="L18" s="75">
        <f>AVERAGE(L8:L16)</f>
        <v>4.8564625000000001</v>
      </c>
      <c r="M18" s="74"/>
      <c r="N18" s="75">
        <f>AVERAGE(N8:N16)</f>
        <v>4.4702500000000001</v>
      </c>
      <c r="O18" s="74"/>
      <c r="P18" s="75">
        <f>AVERAGE(P8:P16)</f>
        <v>6.2191374999999995</v>
      </c>
      <c r="Q18" s="74"/>
      <c r="R18" s="75">
        <f>AVERAGE(R8:R16)</f>
        <v>9.3237333333333332</v>
      </c>
      <c r="S18" s="76"/>
    </row>
    <row r="19" spans="1:19" x14ac:dyDescent="0.3">
      <c r="A19" s="73" t="s">
        <v>28</v>
      </c>
      <c r="B19" s="74"/>
      <c r="C19" s="74"/>
      <c r="D19" s="75">
        <f>MIN(D8:D16)</f>
        <v>5.9165999999999999</v>
      </c>
      <c r="E19" s="74"/>
      <c r="F19" s="75">
        <f>MIN(F8:F16)</f>
        <v>-8.1706000000000003</v>
      </c>
      <c r="G19" s="74"/>
      <c r="H19" s="75">
        <f>MIN(H8:H16)</f>
        <v>-2.8996</v>
      </c>
      <c r="I19" s="74"/>
      <c r="J19" s="75">
        <f>MIN(J8:J16)</f>
        <v>-3.1534</v>
      </c>
      <c r="K19" s="74"/>
      <c r="L19" s="75">
        <f>MIN(L8:L16)</f>
        <v>2.5842000000000001</v>
      </c>
      <c r="M19" s="74"/>
      <c r="N19" s="75">
        <f>MIN(N8:N16)</f>
        <v>2.202</v>
      </c>
      <c r="O19" s="74"/>
      <c r="P19" s="75">
        <f>MIN(P8:P16)</f>
        <v>4.2595999999999998</v>
      </c>
      <c r="Q19" s="74"/>
      <c r="R19" s="75">
        <f>MIN(R8:R16)</f>
        <v>5.5270000000000001</v>
      </c>
      <c r="S19" s="76"/>
    </row>
    <row r="20" spans="1:19" ht="15" thickBot="1" x14ac:dyDescent="0.35">
      <c r="A20" s="77" t="s">
        <v>29</v>
      </c>
      <c r="B20" s="78"/>
      <c r="C20" s="78"/>
      <c r="D20" s="79">
        <f>MAX(D8:D16)</f>
        <v>25.0015</v>
      </c>
      <c r="E20" s="78"/>
      <c r="F20" s="79">
        <f>MAX(F8:F16)</f>
        <v>4.7967000000000004</v>
      </c>
      <c r="G20" s="78"/>
      <c r="H20" s="79">
        <f>MAX(H8:H16)</f>
        <v>7.0570000000000004</v>
      </c>
      <c r="I20" s="78"/>
      <c r="J20" s="79">
        <f>MAX(J8:J16)</f>
        <v>9.3865999999999996</v>
      </c>
      <c r="K20" s="78"/>
      <c r="L20" s="79">
        <f>MAX(L8:L16)</f>
        <v>8.0501000000000005</v>
      </c>
      <c r="M20" s="78"/>
      <c r="N20" s="79">
        <f>MAX(N8:N16)</f>
        <v>6.7182000000000004</v>
      </c>
      <c r="O20" s="78"/>
      <c r="P20" s="79">
        <f>MAX(P8:P16)</f>
        <v>7.5273000000000003</v>
      </c>
      <c r="Q20" s="78"/>
      <c r="R20" s="79">
        <f>MAX(R8:R16)</f>
        <v>20.1343</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44032</v>
      </c>
      <c r="C8" s="65">
        <f>VLOOKUP($A8,'Return Data'!$B$7:$R$1700,4,0)</f>
        <v>58.39</v>
      </c>
      <c r="D8" s="65">
        <f>VLOOKUP($A8,'Return Data'!$B$7:$R$1700,10,0)</f>
        <v>11.41</v>
      </c>
      <c r="E8" s="66">
        <f t="shared" ref="E8:E17" si="0">RANK(D8,D$8:D$17,0)</f>
        <v>4</v>
      </c>
      <c r="F8" s="65">
        <f>VLOOKUP($A8,'Return Data'!$B$7:$R$1700,11,0)</f>
        <v>-2.7967</v>
      </c>
      <c r="G8" s="66">
        <f>RANK(F8,F$8:F$17,0)</f>
        <v>5</v>
      </c>
      <c r="H8" s="65">
        <f>VLOOKUP($A8,'Return Data'!$B$7:$R$1700,12,0)</f>
        <v>1.3714999999999999</v>
      </c>
      <c r="I8" s="66">
        <f>RANK(H8,H$8:H$17,0)</f>
        <v>5</v>
      </c>
      <c r="J8" s="65">
        <f>VLOOKUP($A8,'Return Data'!$B$7:$R$1700,13,0)</f>
        <v>4.3423999999999996</v>
      </c>
      <c r="K8" s="66">
        <f>RANK(J8,J$8:J$17,0)</f>
        <v>5</v>
      </c>
      <c r="L8" s="65">
        <f>VLOOKUP($A8,'Return Data'!$B$7:$R$1700,17,0)</f>
        <v>5.4828999999999999</v>
      </c>
      <c r="M8" s="66">
        <f>RANK(L8,L$8:L$17,0)</f>
        <v>4</v>
      </c>
      <c r="N8" s="65">
        <f>VLOOKUP($A8,'Return Data'!$B$7:$R$1700,14,0)</f>
        <v>4.6505999999999998</v>
      </c>
      <c r="O8" s="66">
        <f>RANK(N8,N$8:N$17,0)</f>
        <v>3</v>
      </c>
      <c r="P8" s="65">
        <f>VLOOKUP($A8,'Return Data'!$B$7:$R$1700,15,0)</f>
        <v>8.2420000000000009</v>
      </c>
      <c r="Q8" s="66">
        <f>RANK(P8,P$8:P$17,0)</f>
        <v>1</v>
      </c>
      <c r="R8" s="65">
        <f>VLOOKUP($A8,'Return Data'!$B$7:$R$1700,16,0)</f>
        <v>10.551500000000001</v>
      </c>
      <c r="S8" s="67">
        <f t="shared" ref="S8:S17" si="1">RANK(R8,R$8:R$17,0)</f>
        <v>5</v>
      </c>
    </row>
    <row r="9" spans="1:20" x14ac:dyDescent="0.3">
      <c r="A9" s="63" t="s">
        <v>557</v>
      </c>
      <c r="B9" s="64">
        <f>VLOOKUP($A9,'Return Data'!$B$7:$R$1700,3,0)</f>
        <v>44032</v>
      </c>
      <c r="C9" s="65">
        <f>VLOOKUP($A9,'Return Data'!$B$7:$R$1700,4,0)</f>
        <v>184.21899999999999</v>
      </c>
      <c r="D9" s="65">
        <f>VLOOKUP($A9,'Return Data'!$B$7:$R$1700,10,0)</f>
        <v>8.8932000000000002</v>
      </c>
      <c r="E9" s="66">
        <f t="shared" si="0"/>
        <v>9</v>
      </c>
      <c r="F9" s="65">
        <f>VLOOKUP($A9,'Return Data'!$B$7:$R$1700,11,0)</f>
        <v>-12.837</v>
      </c>
      <c r="G9" s="66">
        <f>RANK(F9,F$8:F$17,0)</f>
        <v>8</v>
      </c>
      <c r="H9" s="65">
        <f>VLOOKUP($A9,'Return Data'!$B$7:$R$1700,12,0)</f>
        <v>-8.8801000000000005</v>
      </c>
      <c r="I9" s="66">
        <f>RANK(H9,H$8:H$17,0)</f>
        <v>8</v>
      </c>
      <c r="J9" s="65">
        <f>VLOOKUP($A9,'Return Data'!$B$7:$R$1700,13,0)</f>
        <v>-11.1662</v>
      </c>
      <c r="K9" s="66">
        <f>RANK(J9,J$8:J$17,0)</f>
        <v>8</v>
      </c>
      <c r="L9" s="65">
        <f>VLOOKUP($A9,'Return Data'!$B$7:$R$1700,17,0)</f>
        <v>-2.9000000000000001E-2</v>
      </c>
      <c r="M9" s="66">
        <f>RANK(L9,L$8:L$17,0)</f>
        <v>6</v>
      </c>
      <c r="N9" s="65">
        <f>VLOOKUP($A9,'Return Data'!$B$7:$R$1700,14,0)</f>
        <v>-0.32879999999999998</v>
      </c>
      <c r="O9" s="66">
        <f>RANK(N9,N$8:N$17,0)</f>
        <v>5</v>
      </c>
      <c r="P9" s="65">
        <f>VLOOKUP($A9,'Return Data'!$B$7:$R$1700,15,0)</f>
        <v>5.266</v>
      </c>
      <c r="Q9" s="66">
        <f>RANK(P9,P$8:P$17,0)</f>
        <v>5</v>
      </c>
      <c r="R9" s="65">
        <f>VLOOKUP($A9,'Return Data'!$B$7:$R$1700,16,0)</f>
        <v>10.096500000000001</v>
      </c>
      <c r="S9" s="67">
        <f t="shared" si="1"/>
        <v>6</v>
      </c>
    </row>
    <row r="10" spans="1:20" x14ac:dyDescent="0.3">
      <c r="A10" s="63" t="s">
        <v>559</v>
      </c>
      <c r="B10" s="64">
        <f>VLOOKUP($A10,'Return Data'!$B$7:$R$1700,3,0)</f>
        <v>44032</v>
      </c>
      <c r="C10" s="65">
        <f>VLOOKUP($A10,'Return Data'!$B$7:$R$1700,4,0)</f>
        <v>39.770000000000003</v>
      </c>
      <c r="D10" s="65">
        <f>VLOOKUP($A10,'Return Data'!$B$7:$R$1700,10,0)</f>
        <v>12.790699999999999</v>
      </c>
      <c r="E10" s="66">
        <f t="shared" si="0"/>
        <v>3</v>
      </c>
      <c r="F10" s="65">
        <f>VLOOKUP($A10,'Return Data'!$B$7:$R$1700,11,0)</f>
        <v>-3.9140000000000001</v>
      </c>
      <c r="G10" s="66">
        <f>RANK(F10,F$8:F$17,0)</f>
        <v>6</v>
      </c>
      <c r="H10" s="65">
        <f>VLOOKUP($A10,'Return Data'!$B$7:$R$1700,12,0)</f>
        <v>0.15110000000000001</v>
      </c>
      <c r="I10" s="66">
        <f>RANK(H10,H$8:H$17,0)</f>
        <v>7</v>
      </c>
      <c r="J10" s="65">
        <f>VLOOKUP($A10,'Return Data'!$B$7:$R$1700,13,0)</f>
        <v>3.8109999999999999</v>
      </c>
      <c r="K10" s="66">
        <f>RANK(J10,J$8:J$17,0)</f>
        <v>6</v>
      </c>
      <c r="L10" s="65">
        <f>VLOOKUP($A10,'Return Data'!$B$7:$R$1700,17,0)</f>
        <v>5.4943999999999997</v>
      </c>
      <c r="M10" s="66">
        <f>RANK(L10,L$8:L$17,0)</f>
        <v>3</v>
      </c>
      <c r="N10" s="65">
        <f>VLOOKUP($A10,'Return Data'!$B$7:$R$1700,14,0)</f>
        <v>6.0172999999999996</v>
      </c>
      <c r="O10" s="66">
        <f>RANK(N10,N$8:N$17,0)</f>
        <v>2</v>
      </c>
      <c r="P10" s="65">
        <f>VLOOKUP($A10,'Return Data'!$B$7:$R$1700,15,0)</f>
        <v>8.1645000000000003</v>
      </c>
      <c r="Q10" s="66">
        <f>RANK(P10,P$8:P$17,0)</f>
        <v>2</v>
      </c>
      <c r="R10" s="65">
        <f>VLOOKUP($A10,'Return Data'!$B$7:$R$1700,16,0)</f>
        <v>11.659000000000001</v>
      </c>
      <c r="S10" s="67">
        <f t="shared" si="1"/>
        <v>3</v>
      </c>
    </row>
    <row r="11" spans="1:20" x14ac:dyDescent="0.3">
      <c r="A11" s="63" t="s">
        <v>560</v>
      </c>
      <c r="B11" s="64">
        <f>VLOOKUP($A11,'Return Data'!$B$7:$R$1700,3,0)</f>
        <v>44032</v>
      </c>
      <c r="C11" s="65">
        <f>VLOOKUP($A11,'Return Data'!$B$7:$R$1700,4,0)</f>
        <v>8.8444000000000003</v>
      </c>
      <c r="D11" s="65">
        <f>VLOOKUP($A11,'Return Data'!$B$7:$R$1700,10,0)</f>
        <v>6.0022000000000002</v>
      </c>
      <c r="E11" s="66">
        <f t="shared" si="0"/>
        <v>10</v>
      </c>
      <c r="F11" s="65"/>
      <c r="G11" s="66"/>
      <c r="H11" s="65"/>
      <c r="I11" s="66"/>
      <c r="J11" s="65"/>
      <c r="K11" s="66"/>
      <c r="L11" s="65"/>
      <c r="M11" s="66"/>
      <c r="N11" s="65"/>
      <c r="O11" s="66"/>
      <c r="P11" s="65"/>
      <c r="Q11" s="66"/>
      <c r="R11" s="65">
        <f>VLOOKUP($A11,'Return Data'!$B$7:$R$1700,16,0)</f>
        <v>-11.555999999999999</v>
      </c>
      <c r="S11" s="67">
        <f t="shared" si="1"/>
        <v>10</v>
      </c>
    </row>
    <row r="12" spans="1:20" x14ac:dyDescent="0.3">
      <c r="A12" s="63" t="s">
        <v>562</v>
      </c>
      <c r="B12" s="64">
        <f>VLOOKUP($A12,'Return Data'!$B$7:$R$1700,3,0)</f>
        <v>44032</v>
      </c>
      <c r="C12" s="65">
        <f>VLOOKUP($A12,'Return Data'!$B$7:$R$1700,4,0)</f>
        <v>11.555999999999999</v>
      </c>
      <c r="D12" s="65">
        <f>VLOOKUP($A12,'Return Data'!$B$7:$R$1700,10,0)</f>
        <v>15.076700000000001</v>
      </c>
      <c r="E12" s="66">
        <f t="shared" si="0"/>
        <v>2</v>
      </c>
      <c r="F12" s="65">
        <f>VLOOKUP($A12,'Return Data'!$B$7:$R$1700,11,0)</f>
        <v>0.47820000000000001</v>
      </c>
      <c r="G12" s="66">
        <f>RANK(F12,F$8:F$17,0)</f>
        <v>4</v>
      </c>
      <c r="H12" s="65">
        <f>VLOOKUP($A12,'Return Data'!$B$7:$R$1700,12,0)</f>
        <v>4.6738999999999997</v>
      </c>
      <c r="I12" s="66">
        <f>RANK(H12,H$8:H$17,0)</f>
        <v>4</v>
      </c>
      <c r="J12" s="65">
        <f>VLOOKUP($A12,'Return Data'!$B$7:$R$1700,13,0)</f>
        <v>8.4663000000000004</v>
      </c>
      <c r="K12" s="66">
        <f>RANK(J12,J$8:J$17,0)</f>
        <v>3</v>
      </c>
      <c r="L12" s="65"/>
      <c r="M12" s="66"/>
      <c r="N12" s="65"/>
      <c r="O12" s="66"/>
      <c r="P12" s="65"/>
      <c r="Q12" s="66"/>
      <c r="R12" s="65">
        <f>VLOOKUP($A12,'Return Data'!$B$7:$R$1700,16,0)</f>
        <v>7.5959000000000003</v>
      </c>
      <c r="S12" s="67">
        <f t="shared" si="1"/>
        <v>8</v>
      </c>
    </row>
    <row r="13" spans="1:20" x14ac:dyDescent="0.3">
      <c r="A13" s="63" t="s">
        <v>564</v>
      </c>
      <c r="B13" s="64">
        <f>VLOOKUP($A13,'Return Data'!$B$7:$R$1700,3,0)</f>
        <v>44032</v>
      </c>
      <c r="C13" s="65">
        <f>VLOOKUP($A13,'Return Data'!$B$7:$R$1700,4,0)</f>
        <v>28.222999999999999</v>
      </c>
      <c r="D13" s="65">
        <f>VLOOKUP($A13,'Return Data'!$B$7:$R$1700,10,0)</f>
        <v>10.001200000000001</v>
      </c>
      <c r="E13" s="66">
        <f t="shared" si="0"/>
        <v>7</v>
      </c>
      <c r="F13" s="65">
        <f>VLOOKUP($A13,'Return Data'!$B$7:$R$1700,11,0)</f>
        <v>2.8348</v>
      </c>
      <c r="G13" s="66">
        <f>RANK(F13,F$8:F$17,0)</f>
        <v>2</v>
      </c>
      <c r="H13" s="65">
        <f>VLOOKUP($A13,'Return Data'!$B$7:$R$1700,12,0)</f>
        <v>6.3574000000000002</v>
      </c>
      <c r="I13" s="66">
        <f>RANK(H13,H$8:H$17,0)</f>
        <v>2</v>
      </c>
      <c r="J13" s="65">
        <f>VLOOKUP($A13,'Return Data'!$B$7:$R$1700,13,0)</f>
        <v>8.8724000000000007</v>
      </c>
      <c r="K13" s="66">
        <f>RANK(J13,J$8:J$17,0)</f>
        <v>2</v>
      </c>
      <c r="L13" s="65">
        <f>VLOOKUP($A13,'Return Data'!$B$7:$R$1700,17,0)</f>
        <v>6.4333</v>
      </c>
      <c r="M13" s="66">
        <f>RANK(L13,L$8:L$17,0)</f>
        <v>2</v>
      </c>
      <c r="N13" s="65">
        <f>VLOOKUP($A13,'Return Data'!$B$7:$R$1700,14,0)</f>
        <v>7.2409999999999997</v>
      </c>
      <c r="O13" s="66">
        <f>RANK(N13,N$8:N$17,0)</f>
        <v>1</v>
      </c>
      <c r="P13" s="65">
        <f>VLOOKUP($A13,'Return Data'!$B$7:$R$1700,15,0)</f>
        <v>5.8789999999999996</v>
      </c>
      <c r="Q13" s="66">
        <f>RANK(P13,P$8:P$17,0)</f>
        <v>4</v>
      </c>
      <c r="R13" s="65">
        <f>VLOOKUP($A13,'Return Data'!$B$7:$R$1700,16,0)</f>
        <v>11.953799999999999</v>
      </c>
      <c r="S13" s="67">
        <f t="shared" si="1"/>
        <v>2</v>
      </c>
    </row>
    <row r="14" spans="1:20" x14ac:dyDescent="0.3">
      <c r="A14" s="63" t="s">
        <v>567</v>
      </c>
      <c r="B14" s="64">
        <f>VLOOKUP($A14,'Return Data'!$B$7:$R$1700,3,0)</f>
        <v>44032</v>
      </c>
      <c r="C14" s="65">
        <f>VLOOKUP($A14,'Return Data'!$B$7:$R$1700,4,0)</f>
        <v>96.424700000000001</v>
      </c>
      <c r="D14" s="65">
        <f>VLOOKUP($A14,'Return Data'!$B$7:$R$1700,10,0)</f>
        <v>9.7859999999999996</v>
      </c>
      <c r="E14" s="66">
        <f t="shared" si="0"/>
        <v>8</v>
      </c>
      <c r="F14" s="65">
        <f>VLOOKUP($A14,'Return Data'!$B$7:$R$1700,11,0)</f>
        <v>-4.0487000000000002</v>
      </c>
      <c r="G14" s="66">
        <f>RANK(F14,F$8:F$17,0)</f>
        <v>7</v>
      </c>
      <c r="H14" s="65">
        <f>VLOOKUP($A14,'Return Data'!$B$7:$R$1700,12,0)</f>
        <v>0.36509999999999998</v>
      </c>
      <c r="I14" s="66">
        <f>RANK(H14,H$8:H$17,0)</f>
        <v>6</v>
      </c>
      <c r="J14" s="65">
        <f>VLOOKUP($A14,'Return Data'!$B$7:$R$1700,13,0)</f>
        <v>1.2261</v>
      </c>
      <c r="K14" s="66">
        <f>RANK(J14,J$8:J$17,0)</f>
        <v>7</v>
      </c>
      <c r="L14" s="65">
        <f>VLOOKUP($A14,'Return Data'!$B$7:$R$1700,17,0)</f>
        <v>4.4455999999999998</v>
      </c>
      <c r="M14" s="66">
        <f>RANK(L14,L$8:L$17,0)</f>
        <v>5</v>
      </c>
      <c r="N14" s="65">
        <f>VLOOKUP($A14,'Return Data'!$B$7:$R$1700,14,0)</f>
        <v>4.2865000000000002</v>
      </c>
      <c r="O14" s="66">
        <f>RANK(N14,N$8:N$17,0)</f>
        <v>4</v>
      </c>
      <c r="P14" s="65">
        <f>VLOOKUP($A14,'Return Data'!$B$7:$R$1700,15,0)</f>
        <v>6.0448000000000004</v>
      </c>
      <c r="Q14" s="66">
        <f>RANK(P14,P$8:P$17,0)</f>
        <v>3</v>
      </c>
      <c r="R14" s="65">
        <f>VLOOKUP($A14,'Return Data'!$B$7:$R$1700,16,0)</f>
        <v>10.614699999999999</v>
      </c>
      <c r="S14" s="67">
        <f t="shared" si="1"/>
        <v>4</v>
      </c>
    </row>
    <row r="15" spans="1:20" x14ac:dyDescent="0.3">
      <c r="A15" s="63" t="s">
        <v>568</v>
      </c>
      <c r="B15" s="64">
        <f>VLOOKUP($A15,'Return Data'!$B$7:$R$1700,3,0)</f>
        <v>44032</v>
      </c>
      <c r="C15" s="65">
        <f>VLOOKUP($A15,'Return Data'!$B$7:$R$1700,4,0)</f>
        <v>11.3133</v>
      </c>
      <c r="D15" s="65">
        <f>VLOOKUP($A15,'Return Data'!$B$7:$R$1700,10,0)</f>
        <v>10.9811</v>
      </c>
      <c r="E15" s="66">
        <f t="shared" si="0"/>
        <v>5</v>
      </c>
      <c r="F15" s="65"/>
      <c r="G15" s="66"/>
      <c r="H15" s="65"/>
      <c r="I15" s="66"/>
      <c r="J15" s="65"/>
      <c r="K15" s="66"/>
      <c r="L15" s="65"/>
      <c r="M15" s="66"/>
      <c r="N15" s="65"/>
      <c r="O15" s="66"/>
      <c r="P15" s="65"/>
      <c r="Q15" s="66"/>
      <c r="R15" s="65">
        <f>VLOOKUP($A15,'Return Data'!$B$7:$R$1700,16,0)</f>
        <v>13.132999999999999</v>
      </c>
      <c r="S15" s="67">
        <f t="shared" si="1"/>
        <v>1</v>
      </c>
    </row>
    <row r="16" spans="1:20" x14ac:dyDescent="0.3">
      <c r="A16" s="63" t="s">
        <v>570</v>
      </c>
      <c r="B16" s="64">
        <f>VLOOKUP($A16,'Return Data'!$B$7:$R$1700,3,0)</f>
        <v>44032</v>
      </c>
      <c r="C16" s="65">
        <f>VLOOKUP($A16,'Return Data'!$B$7:$R$1700,4,0)</f>
        <v>11.2987</v>
      </c>
      <c r="D16" s="65">
        <f>VLOOKUP($A16,'Return Data'!$B$7:$R$1700,10,0)</f>
        <v>10.359299999999999</v>
      </c>
      <c r="E16" s="66">
        <f t="shared" si="0"/>
        <v>6</v>
      </c>
      <c r="F16" s="65">
        <f>VLOOKUP($A16,'Return Data'!$B$7:$R$1700,11,0)</f>
        <v>1.5604</v>
      </c>
      <c r="G16" s="66">
        <f>RANK(F16,F$8:F$17,0)</f>
        <v>3</v>
      </c>
      <c r="H16" s="65">
        <f>VLOOKUP($A16,'Return Data'!$B$7:$R$1700,12,0)</f>
        <v>5.1942000000000004</v>
      </c>
      <c r="I16" s="66">
        <f>RANK(H16,H$8:H$17,0)</f>
        <v>3</v>
      </c>
      <c r="J16" s="65">
        <f>VLOOKUP($A16,'Return Data'!$B$7:$R$1700,13,0)</f>
        <v>7.9603999999999999</v>
      </c>
      <c r="K16" s="66">
        <f>RANK(J16,J$8:J$17,0)</f>
        <v>4</v>
      </c>
      <c r="L16" s="65"/>
      <c r="M16" s="66"/>
      <c r="N16" s="65"/>
      <c r="O16" s="66"/>
      <c r="P16" s="65"/>
      <c r="Q16" s="66"/>
      <c r="R16" s="65">
        <f>VLOOKUP($A16,'Return Data'!$B$7:$R$1700,16,0)</f>
        <v>8.6199999999999992</v>
      </c>
      <c r="S16" s="67">
        <f t="shared" si="1"/>
        <v>7</v>
      </c>
    </row>
    <row r="17" spans="1:19" x14ac:dyDescent="0.3">
      <c r="A17" s="63" t="s">
        <v>572</v>
      </c>
      <c r="B17" s="64">
        <f>VLOOKUP($A17,'Return Data'!$B$7:$R$1700,3,0)</f>
        <v>44032</v>
      </c>
      <c r="C17" s="65">
        <f>VLOOKUP($A17,'Return Data'!$B$7:$R$1700,4,0)</f>
        <v>11.99</v>
      </c>
      <c r="D17" s="65">
        <f>VLOOKUP($A17,'Return Data'!$B$7:$R$1700,10,0)</f>
        <v>15.733599999999999</v>
      </c>
      <c r="E17" s="66">
        <f t="shared" si="0"/>
        <v>1</v>
      </c>
      <c r="F17" s="65">
        <f>VLOOKUP($A17,'Return Data'!$B$7:$R$1700,11,0)</f>
        <v>4.6247999999999996</v>
      </c>
      <c r="G17" s="66">
        <f>RANK(F17,F$8:F$17,0)</f>
        <v>1</v>
      </c>
      <c r="H17" s="65">
        <f>VLOOKUP($A17,'Return Data'!$B$7:$R$1700,12,0)</f>
        <v>7.6302000000000003</v>
      </c>
      <c r="I17" s="66">
        <f>RANK(H17,H$8:H$17,0)</f>
        <v>1</v>
      </c>
      <c r="J17" s="65">
        <f>VLOOKUP($A17,'Return Data'!$B$7:$R$1700,13,0)</f>
        <v>11.0185</v>
      </c>
      <c r="K17" s="66">
        <f>RANK(J17,J$8:J$17,0)</f>
        <v>1</v>
      </c>
      <c r="L17" s="65">
        <f>VLOOKUP($A17,'Return Data'!$B$7:$R$1700,17,0)</f>
        <v>8.5676000000000005</v>
      </c>
      <c r="M17" s="66">
        <f>RANK(L17,L$8:L$17,0)</f>
        <v>1</v>
      </c>
      <c r="N17" s="65"/>
      <c r="O17" s="66"/>
      <c r="P17" s="65"/>
      <c r="Q17" s="66"/>
      <c r="R17" s="65">
        <f>VLOOKUP($A17,'Return Data'!$B$7:$R$1700,16,0)</f>
        <v>7.35</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11.103400000000001</v>
      </c>
      <c r="E19" s="74"/>
      <c r="F19" s="75">
        <f>AVERAGE(F8:F17)</f>
        <v>-1.7622749999999994</v>
      </c>
      <c r="G19" s="74"/>
      <c r="H19" s="75">
        <f>AVERAGE(H8:H17)</f>
        <v>2.1079125000000003</v>
      </c>
      <c r="I19" s="74"/>
      <c r="J19" s="75">
        <f>AVERAGE(J8:J17)</f>
        <v>4.3163625000000003</v>
      </c>
      <c r="K19" s="74"/>
      <c r="L19" s="75">
        <f>AVERAGE(L8:L17)</f>
        <v>5.0657999999999994</v>
      </c>
      <c r="M19" s="74"/>
      <c r="N19" s="75">
        <f>AVERAGE(N8:N17)</f>
        <v>4.3733199999999997</v>
      </c>
      <c r="O19" s="74"/>
      <c r="P19" s="75">
        <f>AVERAGE(P8:P17)</f>
        <v>6.7192600000000002</v>
      </c>
      <c r="Q19" s="74"/>
      <c r="R19" s="75">
        <f>AVERAGE(R8:R17)</f>
        <v>8.0018399999999996</v>
      </c>
      <c r="S19" s="76"/>
    </row>
    <row r="20" spans="1:19" x14ac:dyDescent="0.3">
      <c r="A20" s="73" t="s">
        <v>28</v>
      </c>
      <c r="B20" s="74"/>
      <c r="C20" s="74"/>
      <c r="D20" s="75">
        <f>MIN(D8:D17)</f>
        <v>6.0022000000000002</v>
      </c>
      <c r="E20" s="74"/>
      <c r="F20" s="75">
        <f>MIN(F8:F17)</f>
        <v>-12.837</v>
      </c>
      <c r="G20" s="74"/>
      <c r="H20" s="75">
        <f>MIN(H8:H17)</f>
        <v>-8.8801000000000005</v>
      </c>
      <c r="I20" s="74"/>
      <c r="J20" s="75">
        <f>MIN(J8:J17)</f>
        <v>-11.1662</v>
      </c>
      <c r="K20" s="74"/>
      <c r="L20" s="75">
        <f>MIN(L8:L17)</f>
        <v>-2.9000000000000001E-2</v>
      </c>
      <c r="M20" s="74"/>
      <c r="N20" s="75">
        <f>MIN(N8:N17)</f>
        <v>-0.32879999999999998</v>
      </c>
      <c r="O20" s="74"/>
      <c r="P20" s="75">
        <f>MIN(P8:P17)</f>
        <v>5.266</v>
      </c>
      <c r="Q20" s="74"/>
      <c r="R20" s="75">
        <f>MIN(R8:R17)</f>
        <v>-11.555999999999999</v>
      </c>
      <c r="S20" s="76"/>
    </row>
    <row r="21" spans="1:19" ht="15" thickBot="1" x14ac:dyDescent="0.35">
      <c r="A21" s="77" t="s">
        <v>29</v>
      </c>
      <c r="B21" s="78"/>
      <c r="C21" s="78"/>
      <c r="D21" s="79">
        <f>MAX(D8:D17)</f>
        <v>15.733599999999999</v>
      </c>
      <c r="E21" s="78"/>
      <c r="F21" s="79">
        <f>MAX(F8:F17)</f>
        <v>4.6247999999999996</v>
      </c>
      <c r="G21" s="78"/>
      <c r="H21" s="79">
        <f>MAX(H8:H17)</f>
        <v>7.6302000000000003</v>
      </c>
      <c r="I21" s="78"/>
      <c r="J21" s="79">
        <f>MAX(J8:J17)</f>
        <v>11.0185</v>
      </c>
      <c r="K21" s="78"/>
      <c r="L21" s="79">
        <f>MAX(L8:L17)</f>
        <v>8.5676000000000005</v>
      </c>
      <c r="M21" s="78"/>
      <c r="N21" s="79">
        <f>MAX(N8:N17)</f>
        <v>7.2409999999999997</v>
      </c>
      <c r="O21" s="78"/>
      <c r="P21" s="79">
        <f>MAX(P8:P17)</f>
        <v>8.2420000000000009</v>
      </c>
      <c r="Q21" s="78"/>
      <c r="R21" s="79">
        <f>MAX(R8:R17)</f>
        <v>13.132999999999999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44032</v>
      </c>
      <c r="C8" s="65">
        <f>VLOOKUP($A8,'Return Data'!$B$7:$R$1700,4,0)</f>
        <v>54.56</v>
      </c>
      <c r="D8" s="65">
        <f>VLOOKUP($A8,'Return Data'!$B$7:$R$1700,10,0)</f>
        <v>11.0975</v>
      </c>
      <c r="E8" s="66">
        <f t="shared" ref="E8:E17" si="0">RANK(D8,D$8:D$17,0)</f>
        <v>4</v>
      </c>
      <c r="F8" s="65">
        <f>VLOOKUP($A8,'Return Data'!$B$7:$R$1700,11,0)</f>
        <v>-3.3481000000000001</v>
      </c>
      <c r="G8" s="66">
        <f>RANK(F8,F$8:F$17,0)</f>
        <v>5</v>
      </c>
      <c r="H8" s="65">
        <f>VLOOKUP($A8,'Return Data'!$B$7:$R$1700,12,0)</f>
        <v>0.53439999999999999</v>
      </c>
      <c r="I8" s="66">
        <f>RANK(H8,H$8:H$17,0)</f>
        <v>5</v>
      </c>
      <c r="J8" s="65">
        <f>VLOOKUP($A8,'Return Data'!$B$7:$R$1700,13,0)</f>
        <v>3.2355999999999998</v>
      </c>
      <c r="K8" s="66">
        <f>RANK(J8,J$8:J$17,0)</f>
        <v>6</v>
      </c>
      <c r="L8" s="65">
        <f>VLOOKUP($A8,'Return Data'!$B$7:$R$1700,17,0)</f>
        <v>4.3813000000000004</v>
      </c>
      <c r="M8" s="66">
        <f>RANK(L8,L$8:L$17,0)</f>
        <v>4</v>
      </c>
      <c r="N8" s="65">
        <f>VLOOKUP($A8,'Return Data'!$B$7:$R$1700,14,0)</f>
        <v>3.4687000000000001</v>
      </c>
      <c r="O8" s="66">
        <f>RANK(N8,N$8:N$17,0)</f>
        <v>3</v>
      </c>
      <c r="P8" s="65">
        <f>VLOOKUP($A8,'Return Data'!$B$7:$R$1700,15,0)</f>
        <v>7.2247000000000003</v>
      </c>
      <c r="Q8" s="66">
        <f>RANK(P8,P$8:P$17,0)</f>
        <v>1</v>
      </c>
      <c r="R8" s="65">
        <f>VLOOKUP($A8,'Return Data'!$B$7:$R$1700,16,0)</f>
        <v>8.7401999999999997</v>
      </c>
      <c r="S8" s="67">
        <f t="shared" ref="S8:S17" si="1">RANK(R8,R$8:R$17,0)</f>
        <v>6</v>
      </c>
    </row>
    <row r="9" spans="1:20" x14ac:dyDescent="0.3">
      <c r="A9" s="63" t="s">
        <v>556</v>
      </c>
      <c r="B9" s="64">
        <f>VLOOKUP($A9,'Return Data'!$B$7:$R$1700,3,0)</f>
        <v>44032</v>
      </c>
      <c r="C9" s="65">
        <f>VLOOKUP($A9,'Return Data'!$B$7:$R$1700,4,0)</f>
        <v>175.785</v>
      </c>
      <c r="D9" s="65">
        <f>VLOOKUP($A9,'Return Data'!$B$7:$R$1700,10,0)</f>
        <v>8.7408000000000001</v>
      </c>
      <c r="E9" s="66">
        <f t="shared" si="0"/>
        <v>9</v>
      </c>
      <c r="F9" s="65">
        <f>VLOOKUP($A9,'Return Data'!$B$7:$R$1700,11,0)</f>
        <v>-13.0922</v>
      </c>
      <c r="G9" s="66">
        <f>RANK(F9,F$8:F$17,0)</f>
        <v>8</v>
      </c>
      <c r="H9" s="65">
        <f>VLOOKUP($A9,'Return Data'!$B$7:$R$1700,12,0)</f>
        <v>-9.3026999999999997</v>
      </c>
      <c r="I9" s="66">
        <f>RANK(H9,H$8:H$17,0)</f>
        <v>8</v>
      </c>
      <c r="J9" s="65">
        <f>VLOOKUP($A9,'Return Data'!$B$7:$R$1700,13,0)</f>
        <v>-11.711499999999999</v>
      </c>
      <c r="K9" s="66">
        <f>RANK(J9,J$8:J$17,0)</f>
        <v>8</v>
      </c>
      <c r="L9" s="65">
        <f>VLOOKUP($A9,'Return Data'!$B$7:$R$1700,17,0)</f>
        <v>-0.77380000000000004</v>
      </c>
      <c r="M9" s="66">
        <f>RANK(L9,L$8:L$17,0)</f>
        <v>6</v>
      </c>
      <c r="N9" s="65">
        <f>VLOOKUP($A9,'Return Data'!$B$7:$R$1700,14,0)</f>
        <v>0.61329999999999996</v>
      </c>
      <c r="O9" s="66">
        <f>RANK(N9,N$8:N$17,0)</f>
        <v>5</v>
      </c>
      <c r="P9" s="65">
        <f>VLOOKUP($A9,'Return Data'!$B$7:$R$1700,15,0)</f>
        <v>5.1265000000000001</v>
      </c>
      <c r="Q9" s="66">
        <f>RANK(P9,P$8:P$17,0)</f>
        <v>3</v>
      </c>
      <c r="R9" s="65">
        <f>VLOOKUP($A9,'Return Data'!$B$7:$R$1700,16,0)</f>
        <v>15.521000000000001</v>
      </c>
      <c r="S9" s="67">
        <f t="shared" si="1"/>
        <v>1</v>
      </c>
    </row>
    <row r="10" spans="1:20" x14ac:dyDescent="0.3">
      <c r="A10" s="63" t="s">
        <v>558</v>
      </c>
      <c r="B10" s="64">
        <f>VLOOKUP($A10,'Return Data'!$B$7:$R$1700,3,0)</f>
        <v>44032</v>
      </c>
      <c r="C10" s="65">
        <f>VLOOKUP($A10,'Return Data'!$B$7:$R$1700,4,0)</f>
        <v>36.770000000000003</v>
      </c>
      <c r="D10" s="65">
        <f>VLOOKUP($A10,'Return Data'!$B$7:$R$1700,10,0)</f>
        <v>12.6187</v>
      </c>
      <c r="E10" s="66">
        <f t="shared" si="0"/>
        <v>3</v>
      </c>
      <c r="F10" s="65">
        <f>VLOOKUP($A10,'Return Data'!$B$7:$R$1700,11,0)</f>
        <v>-4.2198000000000002</v>
      </c>
      <c r="G10" s="66">
        <f>RANK(F10,F$8:F$17,0)</f>
        <v>6</v>
      </c>
      <c r="H10" s="65">
        <f>VLOOKUP($A10,'Return Data'!$B$7:$R$1700,12,0)</f>
        <v>-0.29830000000000001</v>
      </c>
      <c r="I10" s="66">
        <f>RANK(H10,H$8:H$17,0)</f>
        <v>6</v>
      </c>
      <c r="J10" s="65">
        <f>VLOOKUP($A10,'Return Data'!$B$7:$R$1700,13,0)</f>
        <v>3.2574999999999998</v>
      </c>
      <c r="K10" s="66">
        <f>RANK(J10,J$8:J$17,0)</f>
        <v>5</v>
      </c>
      <c r="L10" s="65">
        <f>VLOOKUP($A10,'Return Data'!$B$7:$R$1700,17,0)</f>
        <v>4.7603</v>
      </c>
      <c r="M10" s="66">
        <f>RANK(L10,L$8:L$17,0)</f>
        <v>3</v>
      </c>
      <c r="N10" s="65">
        <f>VLOOKUP($A10,'Return Data'!$B$7:$R$1700,14,0)</f>
        <v>5.0762</v>
      </c>
      <c r="O10" s="66">
        <f>RANK(N10,N$8:N$17,0)</f>
        <v>2</v>
      </c>
      <c r="P10" s="65">
        <f>VLOOKUP($A10,'Return Data'!$B$7:$R$1700,15,0)</f>
        <v>6.9810999999999996</v>
      </c>
      <c r="Q10" s="66">
        <f>RANK(P10,P$8:P$17,0)</f>
        <v>2</v>
      </c>
      <c r="R10" s="65">
        <f>VLOOKUP($A10,'Return Data'!$B$7:$R$1700,16,0)</f>
        <v>10.075200000000001</v>
      </c>
      <c r="S10" s="67">
        <f t="shared" si="1"/>
        <v>5</v>
      </c>
    </row>
    <row r="11" spans="1:20" x14ac:dyDescent="0.3">
      <c r="A11" s="63" t="s">
        <v>561</v>
      </c>
      <c r="B11" s="64">
        <f>VLOOKUP($A11,'Return Data'!$B$7:$R$1700,3,0)</f>
        <v>44032</v>
      </c>
      <c r="C11" s="65">
        <f>VLOOKUP($A11,'Return Data'!$B$7:$R$1700,4,0)</f>
        <v>8.7413000000000007</v>
      </c>
      <c r="D11" s="65">
        <f>VLOOKUP($A11,'Return Data'!$B$7:$R$1700,10,0)</f>
        <v>5.4375</v>
      </c>
      <c r="E11" s="66">
        <f t="shared" si="0"/>
        <v>10</v>
      </c>
      <c r="F11" s="65"/>
      <c r="G11" s="66"/>
      <c r="H11" s="65"/>
      <c r="I11" s="66"/>
      <c r="J11" s="65"/>
      <c r="K11" s="66"/>
      <c r="L11" s="65"/>
      <c r="M11" s="66"/>
      <c r="N11" s="65"/>
      <c r="O11" s="66"/>
      <c r="P11" s="65"/>
      <c r="Q11" s="66"/>
      <c r="R11" s="65">
        <f>VLOOKUP($A11,'Return Data'!$B$7:$R$1700,16,0)</f>
        <v>-12.587</v>
      </c>
      <c r="S11" s="67">
        <f t="shared" si="1"/>
        <v>10</v>
      </c>
    </row>
    <row r="12" spans="1:20" x14ac:dyDescent="0.3">
      <c r="A12" s="63" t="s">
        <v>563</v>
      </c>
      <c r="B12" s="64">
        <f>VLOOKUP($A12,'Return Data'!$B$7:$R$1700,3,0)</f>
        <v>44032</v>
      </c>
      <c r="C12" s="65">
        <f>VLOOKUP($A12,'Return Data'!$B$7:$R$1700,4,0)</f>
        <v>11.314</v>
      </c>
      <c r="D12" s="65">
        <f>VLOOKUP($A12,'Return Data'!$B$7:$R$1700,10,0)</f>
        <v>14.7348</v>
      </c>
      <c r="E12" s="66">
        <f t="shared" si="0"/>
        <v>2</v>
      </c>
      <c r="F12" s="65">
        <f>VLOOKUP($A12,'Return Data'!$B$7:$R$1700,11,0)</f>
        <v>-9.7100000000000006E-2</v>
      </c>
      <c r="G12" s="66">
        <f>RANK(F12,F$8:F$17,0)</f>
        <v>4</v>
      </c>
      <c r="H12" s="65">
        <f>VLOOKUP($A12,'Return Data'!$B$7:$R$1700,12,0)</f>
        <v>3.8172000000000001</v>
      </c>
      <c r="I12" s="66">
        <f>RANK(H12,H$8:H$17,0)</f>
        <v>3</v>
      </c>
      <c r="J12" s="65">
        <f>VLOOKUP($A12,'Return Data'!$B$7:$R$1700,13,0)</f>
        <v>7.3333000000000004</v>
      </c>
      <c r="K12" s="66">
        <f>RANK(J12,J$8:J$17,0)</f>
        <v>3</v>
      </c>
      <c r="L12" s="65"/>
      <c r="M12" s="66"/>
      <c r="N12" s="65"/>
      <c r="O12" s="66"/>
      <c r="P12" s="65"/>
      <c r="Q12" s="66"/>
      <c r="R12" s="65">
        <f>VLOOKUP($A12,'Return Data'!$B$7:$R$1700,16,0)</f>
        <v>6.4493</v>
      </c>
      <c r="S12" s="67">
        <f t="shared" si="1"/>
        <v>9</v>
      </c>
    </row>
    <row r="13" spans="1:20" x14ac:dyDescent="0.3">
      <c r="A13" s="63" t="s">
        <v>565</v>
      </c>
      <c r="B13" s="64">
        <f>VLOOKUP($A13,'Return Data'!$B$7:$R$1700,3,0)</f>
        <v>44032</v>
      </c>
      <c r="C13" s="65">
        <f>VLOOKUP($A13,'Return Data'!$B$7:$R$1700,4,0)</f>
        <v>26.05</v>
      </c>
      <c r="D13" s="65">
        <f>VLOOKUP($A13,'Return Data'!$B$7:$R$1700,10,0)</f>
        <v>9.6518999999999995</v>
      </c>
      <c r="E13" s="66">
        <f t="shared" si="0"/>
        <v>7</v>
      </c>
      <c r="F13" s="65">
        <f>VLOOKUP($A13,'Return Data'!$B$7:$R$1700,11,0)</f>
        <v>2.1688999999999998</v>
      </c>
      <c r="G13" s="66">
        <f>RANK(F13,F$8:F$17,0)</f>
        <v>2</v>
      </c>
      <c r="H13" s="65">
        <f>VLOOKUP($A13,'Return Data'!$B$7:$R$1700,12,0)</f>
        <v>5.3376000000000001</v>
      </c>
      <c r="I13" s="66">
        <f>RANK(H13,H$8:H$17,0)</f>
        <v>2</v>
      </c>
      <c r="J13" s="65">
        <f>VLOOKUP($A13,'Return Data'!$B$7:$R$1700,13,0)</f>
        <v>7.5202</v>
      </c>
      <c r="K13" s="66">
        <f>RANK(J13,J$8:J$17,0)</f>
        <v>2</v>
      </c>
      <c r="L13" s="65">
        <f>VLOOKUP($A13,'Return Data'!$B$7:$R$1700,17,0)</f>
        <v>5.1711999999999998</v>
      </c>
      <c r="M13" s="66">
        <f>RANK(L13,L$8:L$17,0)</f>
        <v>2</v>
      </c>
      <c r="N13" s="65">
        <f>VLOOKUP($A13,'Return Data'!$B$7:$R$1700,14,0)</f>
        <v>6.0026000000000002</v>
      </c>
      <c r="O13" s="66">
        <f>RANK(N13,N$8:N$17,0)</f>
        <v>1</v>
      </c>
      <c r="P13" s="65">
        <f>VLOOKUP($A13,'Return Data'!$B$7:$R$1700,15,0)</f>
        <v>4.6463000000000001</v>
      </c>
      <c r="Q13" s="66">
        <f>RANK(P13,P$8:P$17,0)</f>
        <v>5</v>
      </c>
      <c r="R13" s="65">
        <f>VLOOKUP($A13,'Return Data'!$B$7:$R$1700,16,0)</f>
        <v>10.6569</v>
      </c>
      <c r="S13" s="67">
        <f t="shared" si="1"/>
        <v>4</v>
      </c>
    </row>
    <row r="14" spans="1:20" x14ac:dyDescent="0.3">
      <c r="A14" s="63" t="s">
        <v>566</v>
      </c>
      <c r="B14" s="64">
        <f>VLOOKUP($A14,'Return Data'!$B$7:$R$1700,3,0)</f>
        <v>44032</v>
      </c>
      <c r="C14" s="65">
        <f>VLOOKUP($A14,'Return Data'!$B$7:$R$1700,4,0)</f>
        <v>90.820800000000006</v>
      </c>
      <c r="D14" s="65">
        <f>VLOOKUP($A14,'Return Data'!$B$7:$R$1700,10,0)</f>
        <v>9.4369999999999994</v>
      </c>
      <c r="E14" s="66">
        <f t="shared" si="0"/>
        <v>8</v>
      </c>
      <c r="F14" s="65">
        <f>VLOOKUP($A14,'Return Data'!$B$7:$R$1700,11,0)</f>
        <v>-4.7468000000000004</v>
      </c>
      <c r="G14" s="66">
        <f>RANK(F14,F$8:F$17,0)</f>
        <v>7</v>
      </c>
      <c r="H14" s="65">
        <f>VLOOKUP($A14,'Return Data'!$B$7:$R$1700,12,0)</f>
        <v>-0.69579999999999997</v>
      </c>
      <c r="I14" s="66">
        <f>RANK(H14,H$8:H$17,0)</f>
        <v>7</v>
      </c>
      <c r="J14" s="65">
        <f>VLOOKUP($A14,'Return Data'!$B$7:$R$1700,13,0)</f>
        <v>-0.1167</v>
      </c>
      <c r="K14" s="66">
        <f>RANK(J14,J$8:J$17,0)</f>
        <v>7</v>
      </c>
      <c r="L14" s="65">
        <f>VLOOKUP($A14,'Return Data'!$B$7:$R$1700,17,0)</f>
        <v>3.1012</v>
      </c>
      <c r="M14" s="66">
        <f>RANK(L14,L$8:L$17,0)</f>
        <v>5</v>
      </c>
      <c r="N14" s="65">
        <f>VLOOKUP($A14,'Return Data'!$B$7:$R$1700,14,0)</f>
        <v>3.1236999999999999</v>
      </c>
      <c r="O14" s="66">
        <f>RANK(N14,N$8:N$17,0)</f>
        <v>4</v>
      </c>
      <c r="P14" s="65">
        <f>VLOOKUP($A14,'Return Data'!$B$7:$R$1700,15,0)</f>
        <v>5.0907999999999998</v>
      </c>
      <c r="Q14" s="66">
        <f>RANK(P14,P$8:P$17,0)</f>
        <v>4</v>
      </c>
      <c r="R14" s="65">
        <f>VLOOKUP($A14,'Return Data'!$B$7:$R$1700,16,0)</f>
        <v>15.100899999999999</v>
      </c>
      <c r="S14" s="67">
        <f t="shared" si="1"/>
        <v>2</v>
      </c>
    </row>
    <row r="15" spans="1:20" x14ac:dyDescent="0.3">
      <c r="A15" s="63" t="s">
        <v>569</v>
      </c>
      <c r="B15" s="64">
        <f>VLOOKUP($A15,'Return Data'!$B$7:$R$1700,3,0)</f>
        <v>44032</v>
      </c>
      <c r="C15" s="65">
        <f>VLOOKUP($A15,'Return Data'!$B$7:$R$1700,4,0)</f>
        <v>11.2317</v>
      </c>
      <c r="D15" s="65">
        <f>VLOOKUP($A15,'Return Data'!$B$7:$R$1700,10,0)</f>
        <v>10.4276</v>
      </c>
      <c r="E15" s="66">
        <f t="shared" si="0"/>
        <v>5</v>
      </c>
      <c r="F15" s="65"/>
      <c r="G15" s="66"/>
      <c r="H15" s="65"/>
      <c r="I15" s="66"/>
      <c r="J15" s="65"/>
      <c r="K15" s="66"/>
      <c r="L15" s="65"/>
      <c r="M15" s="66"/>
      <c r="N15" s="65"/>
      <c r="O15" s="66"/>
      <c r="P15" s="65"/>
      <c r="Q15" s="66"/>
      <c r="R15" s="65">
        <f>VLOOKUP($A15,'Return Data'!$B$7:$R$1700,16,0)</f>
        <v>12.317</v>
      </c>
      <c r="S15" s="67">
        <f t="shared" si="1"/>
        <v>3</v>
      </c>
    </row>
    <row r="16" spans="1:20" x14ac:dyDescent="0.3">
      <c r="A16" s="63" t="s">
        <v>571</v>
      </c>
      <c r="B16" s="64">
        <f>VLOOKUP($A16,'Return Data'!$B$7:$R$1700,3,0)</f>
        <v>44032</v>
      </c>
      <c r="C16" s="65">
        <f>VLOOKUP($A16,'Return Data'!$B$7:$R$1700,4,0)</f>
        <v>10.994999999999999</v>
      </c>
      <c r="D16" s="65">
        <f>VLOOKUP($A16,'Return Data'!$B$7:$R$1700,10,0)</f>
        <v>9.9291</v>
      </c>
      <c r="E16" s="66">
        <f t="shared" si="0"/>
        <v>6</v>
      </c>
      <c r="F16" s="65">
        <f>VLOOKUP($A16,'Return Data'!$B$7:$R$1700,11,0)</f>
        <v>0.65920000000000001</v>
      </c>
      <c r="G16" s="66">
        <f>RANK(F16,F$8:F$17,0)</f>
        <v>3</v>
      </c>
      <c r="H16" s="65">
        <f>VLOOKUP($A16,'Return Data'!$B$7:$R$1700,12,0)</f>
        <v>3.8048000000000002</v>
      </c>
      <c r="I16" s="66">
        <f>RANK(H16,H$8:H$17,0)</f>
        <v>4</v>
      </c>
      <c r="J16" s="65">
        <f>VLOOKUP($A16,'Return Data'!$B$7:$R$1700,13,0)</f>
        <v>6.0167999999999999</v>
      </c>
      <c r="K16" s="66">
        <f>RANK(J16,J$8:J$17,0)</f>
        <v>4</v>
      </c>
      <c r="L16" s="65"/>
      <c r="M16" s="66"/>
      <c r="N16" s="65"/>
      <c r="O16" s="66"/>
      <c r="P16" s="65"/>
      <c r="Q16" s="66"/>
      <c r="R16" s="65">
        <f>VLOOKUP($A16,'Return Data'!$B$7:$R$1700,16,0)</f>
        <v>6.6341999999999999</v>
      </c>
      <c r="S16" s="67">
        <f t="shared" si="1"/>
        <v>8</v>
      </c>
    </row>
    <row r="17" spans="1:19" x14ac:dyDescent="0.3">
      <c r="A17" s="63" t="s">
        <v>573</v>
      </c>
      <c r="B17" s="64">
        <f>VLOOKUP($A17,'Return Data'!$B$7:$R$1700,3,0)</f>
        <v>44032</v>
      </c>
      <c r="C17" s="65">
        <f>VLOOKUP($A17,'Return Data'!$B$7:$R$1700,4,0)</f>
        <v>11.79</v>
      </c>
      <c r="D17" s="65">
        <f>VLOOKUP($A17,'Return Data'!$B$7:$R$1700,10,0)</f>
        <v>15.475</v>
      </c>
      <c r="E17" s="66">
        <f t="shared" si="0"/>
        <v>1</v>
      </c>
      <c r="F17" s="65">
        <f>VLOOKUP($A17,'Return Data'!$B$7:$R$1700,11,0)</f>
        <v>4.3362999999999996</v>
      </c>
      <c r="G17" s="66">
        <f>RANK(F17,F$8:F$17,0)</f>
        <v>1</v>
      </c>
      <c r="H17" s="65">
        <f>VLOOKUP($A17,'Return Data'!$B$7:$R$1700,12,0)</f>
        <v>7.0845000000000002</v>
      </c>
      <c r="I17" s="66">
        <f>RANK(H17,H$8:H$17,0)</f>
        <v>1</v>
      </c>
      <c r="J17" s="65">
        <f>VLOOKUP($A17,'Return Data'!$B$7:$R$1700,13,0)</f>
        <v>10.29</v>
      </c>
      <c r="K17" s="66">
        <f>RANK(J17,J$8:J$17,0)</f>
        <v>1</v>
      </c>
      <c r="L17" s="65">
        <f>VLOOKUP($A17,'Return Data'!$B$7:$R$1700,17,0)</f>
        <v>7.8715999999999999</v>
      </c>
      <c r="M17" s="66">
        <f>RANK(L17,L$8:L$17,0)</f>
        <v>1</v>
      </c>
      <c r="N17" s="65"/>
      <c r="O17" s="66"/>
      <c r="P17" s="65"/>
      <c r="Q17" s="66"/>
      <c r="R17" s="65">
        <f>VLOOKUP($A17,'Return Data'!$B$7:$R$1700,16,0)</f>
        <v>6.6466000000000003</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10.754989999999999</v>
      </c>
      <c r="E19" s="74"/>
      <c r="F19" s="75">
        <f>AVERAGE(F8:F17)</f>
        <v>-2.2924500000000005</v>
      </c>
      <c r="G19" s="74"/>
      <c r="H19" s="75">
        <f>AVERAGE(H8:H17)</f>
        <v>1.2852125000000001</v>
      </c>
      <c r="I19" s="74"/>
      <c r="J19" s="75">
        <f>AVERAGE(J8:J17)</f>
        <v>3.2281500000000003</v>
      </c>
      <c r="K19" s="74"/>
      <c r="L19" s="75">
        <f>AVERAGE(L8:L17)</f>
        <v>4.0853000000000002</v>
      </c>
      <c r="M19" s="74"/>
      <c r="N19" s="75">
        <f>AVERAGE(N8:N17)</f>
        <v>3.6569000000000003</v>
      </c>
      <c r="O19" s="74"/>
      <c r="P19" s="75">
        <f>AVERAGE(P8:P17)</f>
        <v>5.8138800000000002</v>
      </c>
      <c r="Q19" s="74"/>
      <c r="R19" s="75">
        <f>AVERAGE(R8:R17)</f>
        <v>7.9554300000000016</v>
      </c>
      <c r="S19" s="76"/>
    </row>
    <row r="20" spans="1:19" x14ac:dyDescent="0.3">
      <c r="A20" s="73" t="s">
        <v>28</v>
      </c>
      <c r="B20" s="74"/>
      <c r="C20" s="74"/>
      <c r="D20" s="75">
        <f>MIN(D8:D17)</f>
        <v>5.4375</v>
      </c>
      <c r="E20" s="74"/>
      <c r="F20" s="75">
        <f>MIN(F8:F17)</f>
        <v>-13.0922</v>
      </c>
      <c r="G20" s="74"/>
      <c r="H20" s="75">
        <f>MIN(H8:H17)</f>
        <v>-9.3026999999999997</v>
      </c>
      <c r="I20" s="74"/>
      <c r="J20" s="75">
        <f>MIN(J8:J17)</f>
        <v>-11.711499999999999</v>
      </c>
      <c r="K20" s="74"/>
      <c r="L20" s="75">
        <f>MIN(L8:L17)</f>
        <v>-0.77380000000000004</v>
      </c>
      <c r="M20" s="74"/>
      <c r="N20" s="75">
        <f>MIN(N8:N17)</f>
        <v>0.61329999999999996</v>
      </c>
      <c r="O20" s="74"/>
      <c r="P20" s="75">
        <f>MIN(P8:P17)</f>
        <v>4.6463000000000001</v>
      </c>
      <c r="Q20" s="74"/>
      <c r="R20" s="75">
        <f>MIN(R8:R17)</f>
        <v>-12.587</v>
      </c>
      <c r="S20" s="76"/>
    </row>
    <row r="21" spans="1:19" ht="15" thickBot="1" x14ac:dyDescent="0.35">
      <c r="A21" s="77" t="s">
        <v>29</v>
      </c>
      <c r="B21" s="78"/>
      <c r="C21" s="78"/>
      <c r="D21" s="79">
        <f>MAX(D8:D17)</f>
        <v>15.475</v>
      </c>
      <c r="E21" s="78"/>
      <c r="F21" s="79">
        <f>MAX(F8:F17)</f>
        <v>4.3362999999999996</v>
      </c>
      <c r="G21" s="78"/>
      <c r="H21" s="79">
        <f>MAX(H8:H17)</f>
        <v>7.0845000000000002</v>
      </c>
      <c r="I21" s="78"/>
      <c r="J21" s="79">
        <f>MAX(J8:J17)</f>
        <v>10.29</v>
      </c>
      <c r="K21" s="78"/>
      <c r="L21" s="79">
        <f>MAX(L8:L17)</f>
        <v>7.8715999999999999</v>
      </c>
      <c r="M21" s="78"/>
      <c r="N21" s="79">
        <f>MAX(N8:N17)</f>
        <v>6.0026000000000002</v>
      </c>
      <c r="O21" s="78"/>
      <c r="P21" s="79">
        <f>MAX(P8:P17)</f>
        <v>7.2247000000000003</v>
      </c>
      <c r="Q21" s="78"/>
      <c r="R21" s="79">
        <f>MAX(R8:R17)</f>
        <v>15.521000000000001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2020-07-21T06:50:17Z</dcterms:modified>
</cp:coreProperties>
</file>